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C:\Users\cchavezs\Documents\GOBER CRIS\PAAC\PAAC 2022\"/>
    </mc:Choice>
  </mc:AlternateContent>
  <xr:revisionPtr revIDLastSave="0" documentId="8_{9E67DEF3-3BDA-4D6E-BC74-16FB8F6D16E1}" xr6:coauthVersionLast="47" xr6:coauthVersionMax="47" xr10:uidLastSave="{00000000-0000-0000-0000-000000000000}"/>
  <bookViews>
    <workbookView xWindow="-120" yWindow="-120" windowWidth="20730" windowHeight="11160" activeTab="3" xr2:uid="{00000000-000D-0000-FFFF-FFFF00000000}"/>
  </bookViews>
  <sheets>
    <sheet name="Gestión de Riesgos" sheetId="1" r:id="rId1"/>
    <sheet name="Riesgos de corrupción" sheetId="2" r:id="rId2"/>
    <sheet name="Racionalización de trámites " sheetId="3" r:id="rId3"/>
    <sheet name="RendiciónCuentas" sheetId="4" r:id="rId4"/>
    <sheet name="Atención al Ciudadano" sheetId="5" r:id="rId5"/>
    <sheet name="Tranparencia y Acceso a Inf. " sheetId="6" r:id="rId6"/>
    <sheet name="Política de Integridad" sheetId="7" r:id="rId7"/>
    <sheet name="Hoja2" sheetId="8" state="hidden" r:id="rId8"/>
  </sheets>
  <definedNames>
    <definedName name="_xlnm._FilterDatabase" localSheetId="2" hidden="1">'Racionalización de trámites '!$A$19:$Q$23</definedName>
    <definedName name="A" localSheetId="0">#REF!</definedName>
    <definedName name="A" localSheetId="1">#REF!</definedName>
    <definedName name="A">#REF!</definedName>
    <definedName name="A_Obj1" localSheetId="0">#REF!</definedName>
    <definedName name="A_Obj1" localSheetId="1">#REF!</definedName>
    <definedName name="A_Obj1">#REF!</definedName>
    <definedName name="A_Obj2" localSheetId="0">#REF!</definedName>
    <definedName name="A_Obj2" localSheetId="1">#REF!</definedName>
    <definedName name="A_Obj2">#REF!</definedName>
    <definedName name="A_Obj3" localSheetId="0">#REF!</definedName>
    <definedName name="A_Obj3" localSheetId="1">#REF!</definedName>
    <definedName name="A_Obj3">#REF!</definedName>
    <definedName name="A_Obj4" localSheetId="0">#REF!</definedName>
    <definedName name="A_Obj4" localSheetId="1">#REF!</definedName>
    <definedName name="A_Obj4">#REF!</definedName>
    <definedName name="Acc_1" localSheetId="0">#REF!</definedName>
    <definedName name="Acc_1" localSheetId="1">#REF!</definedName>
    <definedName name="Acc_1">#REF!</definedName>
    <definedName name="acc_10" localSheetId="0">#REF!</definedName>
    <definedName name="acc_10" localSheetId="1">#REF!</definedName>
    <definedName name="acc_10">#REF!</definedName>
    <definedName name="Acc_2" localSheetId="0">#REF!</definedName>
    <definedName name="Acc_2" localSheetId="1">#REF!</definedName>
    <definedName name="Acc_2">#REF!</definedName>
    <definedName name="Acc_22" localSheetId="0">#REF!</definedName>
    <definedName name="Acc_22" localSheetId="1">#REF!</definedName>
    <definedName name="Acc_22">#REF!</definedName>
    <definedName name="Acc_3" localSheetId="0">#REF!</definedName>
    <definedName name="Acc_3" localSheetId="1">#REF!</definedName>
    <definedName name="Acc_3">#REF!</definedName>
    <definedName name="Acc_4" localSheetId="0">#REF!</definedName>
    <definedName name="Acc_4" localSheetId="1">#REF!</definedName>
    <definedName name="Acc_4">#REF!</definedName>
    <definedName name="Acc_5" localSheetId="0">#REF!</definedName>
    <definedName name="Acc_5" localSheetId="1">#REF!</definedName>
    <definedName name="Acc_5">#REF!</definedName>
    <definedName name="Acc_6" localSheetId="0">#REF!</definedName>
    <definedName name="Acc_6" localSheetId="1">#REF!</definedName>
    <definedName name="Acc_6">#REF!</definedName>
    <definedName name="Acc_7" localSheetId="0">#REF!</definedName>
    <definedName name="Acc_7" localSheetId="1">#REF!</definedName>
    <definedName name="Acc_7">#REF!</definedName>
    <definedName name="Acc_8" localSheetId="0">#REF!</definedName>
    <definedName name="Acc_8" localSheetId="1">#REF!</definedName>
    <definedName name="Acc_8">#REF!</definedName>
    <definedName name="Acc_9" localSheetId="0">#REF!</definedName>
    <definedName name="Acc_9" localSheetId="1">#REF!</definedName>
    <definedName name="Acc_9">#REF!</definedName>
    <definedName name="acc_d" localSheetId="0">#REF!</definedName>
    <definedName name="acc_d" localSheetId="1">#REF!</definedName>
    <definedName name="acc_d">#REF!</definedName>
    <definedName name="accdd" localSheetId="0">#REF!</definedName>
    <definedName name="accdd" localSheetId="1">#REF!</definedName>
    <definedName name="accdd">#REF!</definedName>
    <definedName name="accddas" localSheetId="0">#REF!</definedName>
    <definedName name="accddas" localSheetId="1">#REF!</definedName>
    <definedName name="accddas">#REF!</definedName>
    <definedName name="Afecta">Hoja2!$AM$2:$AM$3</definedName>
    <definedName name="ciudadano" localSheetId="0">#REF!</definedName>
    <definedName name="ciudadano" localSheetId="1">#REF!</definedName>
    <definedName name="ciudadano">#REF!</definedName>
    <definedName name="Confidencialidad">Hoja2!$N$3:$N$7</definedName>
    <definedName name="ControlTipo">Hoja2!$AI$3:$AI$6</definedName>
    <definedName name="Departamentos" localSheetId="0">#REF!</definedName>
    <definedName name="Departamentos" localSheetId="1">#REF!</definedName>
    <definedName name="Departamentos">#REF!</definedName>
    <definedName name="Fuentes" localSheetId="0">#REF!</definedName>
    <definedName name="Fuentes" localSheetId="1">#REF!</definedName>
    <definedName name="Fuentes">#REF!</definedName>
    <definedName name="hola" localSheetId="0">#REF!</definedName>
    <definedName name="hola" localSheetId="1">#REF!</definedName>
    <definedName name="hola">#REF!</definedName>
    <definedName name="Indicadores" localSheetId="0">#REF!</definedName>
    <definedName name="Indicadores" localSheetId="1">#REF!</definedName>
    <definedName name="Indicadores">#REF!</definedName>
    <definedName name="m" localSheetId="0">#REF!</definedName>
    <definedName name="m" localSheetId="1">#REF!</definedName>
    <definedName name="m">#REF!</definedName>
    <definedName name="Monica" localSheetId="0">#REF!</definedName>
    <definedName name="Monica" localSheetId="1">#REF!</definedName>
    <definedName name="Monica">#REF!</definedName>
    <definedName name="Objetivos" localSheetId="0">#REF!</definedName>
    <definedName name="Objetivos" localSheetId="1">#REF!</definedName>
    <definedName name="Objetivos">#REF!</definedName>
    <definedName name="Objjj" localSheetId="0">#REF!</definedName>
    <definedName name="Objjj" localSheetId="1">#REF!</definedName>
    <definedName name="Objjj">#REF!</definedName>
    <definedName name="obkk" localSheetId="0">#REF!</definedName>
    <definedName name="obkk" localSheetId="1">#REF!</definedName>
    <definedName name="obkk">#REF!</definedName>
    <definedName name="Posibilidad">Hoja2!$H$3:$H$7</definedName>
    <definedName name="SiNo">Hoja2!$AK$3:$AK$4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C7" i="8" l="1"/>
  <c r="X7" i="8"/>
  <c r="S7" i="8"/>
  <c r="N7" i="8"/>
  <c r="H7" i="8"/>
  <c r="AC6" i="8"/>
  <c r="X6" i="8"/>
  <c r="S6" i="8"/>
  <c r="N6" i="8"/>
  <c r="H6" i="8"/>
  <c r="AC5" i="8"/>
  <c r="X5" i="8"/>
  <c r="S5" i="8"/>
  <c r="N5" i="8"/>
  <c r="H5" i="8"/>
  <c r="AC4" i="8"/>
  <c r="X4" i="8"/>
  <c r="S4" i="8"/>
  <c r="N4" i="8"/>
  <c r="H4" i="8"/>
  <c r="AC3" i="8"/>
  <c r="X3" i="8"/>
  <c r="S3" i="8"/>
  <c r="N3" i="8"/>
  <c r="H3" i="8"/>
  <c r="AP53" i="2"/>
  <c r="AM53" i="2"/>
  <c r="AG53" i="2"/>
  <c r="AP52" i="2"/>
  <c r="AM52" i="2"/>
  <c r="AG52" i="2"/>
  <c r="AP51" i="2"/>
  <c r="AM51" i="2"/>
  <c r="AG51" i="2"/>
  <c r="AP50" i="2"/>
  <c r="AM50" i="2"/>
  <c r="AG50" i="2"/>
  <c r="AH50" i="2" s="1"/>
  <c r="AI50" i="2" s="1"/>
  <c r="K50" i="2"/>
  <c r="L50" i="2" s="1"/>
  <c r="AP49" i="2"/>
  <c r="AM49" i="2"/>
  <c r="AG49" i="2"/>
  <c r="AP48" i="2"/>
  <c r="AM48" i="2"/>
  <c r="AG48" i="2"/>
  <c r="AP47" i="2"/>
  <c r="AM47" i="2"/>
  <c r="AG47" i="2"/>
  <c r="AP46" i="2"/>
  <c r="AM46" i="2"/>
  <c r="AF46" i="2"/>
  <c r="AG46" i="2" s="1"/>
  <c r="AH46" i="2" s="1"/>
  <c r="AI46" i="2" s="1"/>
  <c r="K46" i="2"/>
  <c r="L46" i="2" s="1"/>
  <c r="AP45" i="2"/>
  <c r="AG45" i="2"/>
  <c r="AH45" i="2" s="1"/>
  <c r="K45" i="2"/>
  <c r="L45" i="2" s="1"/>
  <c r="AP44" i="2"/>
  <c r="AG44" i="2"/>
  <c r="AH44" i="2" s="1"/>
  <c r="K44" i="2"/>
  <c r="L44" i="2" s="1"/>
  <c r="AW43" i="2"/>
  <c r="AV43" i="2"/>
  <c r="AU43" i="2"/>
  <c r="AP43" i="2"/>
  <c r="AG43" i="2"/>
  <c r="AW42" i="2"/>
  <c r="AU42" i="2"/>
  <c r="AP42" i="2"/>
  <c r="AG42" i="2"/>
  <c r="AW41" i="2"/>
  <c r="AU41" i="2"/>
  <c r="AP41" i="2"/>
  <c r="AG41" i="2"/>
  <c r="AP40" i="2"/>
  <c r="AH40" i="2"/>
  <c r="AI40" i="2" s="1"/>
  <c r="AX40" i="2" s="1"/>
  <c r="AW40" i="2" s="1"/>
  <c r="K40" i="2"/>
  <c r="L40" i="2" s="1"/>
  <c r="AW39" i="2"/>
  <c r="AP39" i="2"/>
  <c r="AW38" i="2"/>
  <c r="AP38" i="2"/>
  <c r="AW37" i="2"/>
  <c r="AP37" i="2"/>
  <c r="AW36" i="2"/>
  <c r="AP36" i="2"/>
  <c r="AV35" i="2"/>
  <c r="AU35" i="2"/>
  <c r="AP35" i="2"/>
  <c r="AG35" i="2"/>
  <c r="AH35" i="2" s="1"/>
  <c r="AI35" i="2" s="1"/>
  <c r="AX35" i="2" s="1"/>
  <c r="AW35" i="2" s="1"/>
  <c r="K35" i="2"/>
  <c r="AW34" i="2"/>
  <c r="AP34" i="2"/>
  <c r="AG34" i="2"/>
  <c r="AW33" i="2"/>
  <c r="AV33" i="2"/>
  <c r="AU33" i="2"/>
  <c r="AP33" i="2"/>
  <c r="AF33" i="2"/>
  <c r="AG33" i="2" s="1"/>
  <c r="AH33" i="2" s="1"/>
  <c r="K33" i="2"/>
  <c r="L33" i="2" s="1"/>
  <c r="AW32" i="2"/>
  <c r="AV32" i="2"/>
  <c r="AU32" i="2"/>
  <c r="AP32" i="2"/>
  <c r="AG32" i="2"/>
  <c r="AW31" i="2"/>
  <c r="AV31" i="2"/>
  <c r="AU31" i="2"/>
  <c r="AP31" i="2"/>
  <c r="AF31" i="2"/>
  <c r="AG31" i="2" s="1"/>
  <c r="AH31" i="2" s="1"/>
  <c r="AI31" i="2" s="1"/>
  <c r="K31" i="2"/>
  <c r="AP29" i="2"/>
  <c r="AG29" i="2"/>
  <c r="AP28" i="2"/>
  <c r="AF28" i="2"/>
  <c r="AG28" i="2" s="1"/>
  <c r="AH28" i="2" s="1"/>
  <c r="AI28" i="2" s="1"/>
  <c r="AX28" i="2" s="1"/>
  <c r="K28" i="2"/>
  <c r="AP27" i="2"/>
  <c r="AG27" i="2"/>
  <c r="AP26" i="2"/>
  <c r="AG26" i="2"/>
  <c r="AP25" i="2"/>
  <c r="AF25" i="2"/>
  <c r="AG25" i="2" s="1"/>
  <c r="AH25" i="2" s="1"/>
  <c r="AI25" i="2" s="1"/>
  <c r="AX25" i="2" s="1"/>
  <c r="K25" i="2"/>
  <c r="AV24" i="2"/>
  <c r="AU24" i="2"/>
  <c r="AP24" i="2"/>
  <c r="AG24" i="2"/>
  <c r="AP23" i="2"/>
  <c r="AF23" i="2"/>
  <c r="AG23" i="2" s="1"/>
  <c r="AH23" i="2" s="1"/>
  <c r="AI23" i="2" s="1"/>
  <c r="AX23" i="2" s="1"/>
  <c r="K23" i="2"/>
  <c r="L23" i="2" s="1"/>
  <c r="AP22" i="2"/>
  <c r="AG22" i="2"/>
  <c r="AP21" i="2"/>
  <c r="AG21" i="2"/>
  <c r="AP20" i="2"/>
  <c r="AF20" i="2"/>
  <c r="AG20" i="2" s="1"/>
  <c r="AH20" i="2" s="1"/>
  <c r="AI20" i="2" s="1"/>
  <c r="AX20" i="2" s="1"/>
  <c r="K20" i="2"/>
  <c r="L20" i="2" s="1"/>
  <c r="AX19" i="2"/>
  <c r="AW19" i="2" s="1"/>
  <c r="AP19" i="2"/>
  <c r="AG19" i="2"/>
  <c r="AH19" i="2" s="1"/>
  <c r="K19" i="2"/>
  <c r="L19" i="2" s="1"/>
  <c r="AT19" i="2" s="1"/>
  <c r="AV19" i="2" s="1"/>
  <c r="AP18" i="2"/>
  <c r="AF18" i="2"/>
  <c r="AG18" i="2" s="1"/>
  <c r="AH18" i="2" s="1"/>
  <c r="AI18" i="2" s="1"/>
  <c r="AX18" i="2" s="1"/>
  <c r="AW18" i="2" s="1"/>
  <c r="K18" i="2"/>
  <c r="L18" i="2" s="1"/>
  <c r="AP17" i="2"/>
  <c r="AG17" i="2"/>
  <c r="AP16" i="2"/>
  <c r="AF16" i="2"/>
  <c r="AG16" i="2" s="1"/>
  <c r="AH16" i="2" s="1"/>
  <c r="AI16" i="2" s="1"/>
  <c r="AX16" i="2" s="1"/>
  <c r="K16" i="2"/>
  <c r="L16" i="2" s="1"/>
  <c r="AP15" i="2"/>
  <c r="AG15" i="2"/>
  <c r="AP14" i="2"/>
  <c r="AG14" i="2"/>
  <c r="AF13" i="2"/>
  <c r="AG13" i="2" s="1"/>
  <c r="AH13" i="2" s="1"/>
  <c r="K13" i="2"/>
  <c r="L13" i="2" s="1"/>
  <c r="AT13" i="2" s="1"/>
  <c r="AX53" i="2" l="1"/>
  <c r="AW53" i="2" s="1"/>
  <c r="AY35" i="2"/>
  <c r="AX52" i="2"/>
  <c r="AW52" i="2" s="1"/>
  <c r="AY31" i="2"/>
  <c r="AY33" i="2"/>
  <c r="AY41" i="2"/>
  <c r="AT51" i="2"/>
  <c r="AV51" i="2" s="1"/>
  <c r="AT52" i="2"/>
  <c r="AV52" i="2" s="1"/>
  <c r="AT46" i="2"/>
  <c r="AV46" i="2" s="1"/>
  <c r="AT47" i="2" s="1"/>
  <c r="AJ31" i="2"/>
  <c r="AY32" i="2"/>
  <c r="AY42" i="2"/>
  <c r="AJ35" i="2"/>
  <c r="AT45" i="2"/>
  <c r="AU45" i="2" s="1"/>
  <c r="AJ19" i="2"/>
  <c r="AI45" i="2"/>
  <c r="AX45" i="2" s="1"/>
  <c r="AW45" i="2" s="1"/>
  <c r="AJ45" i="2"/>
  <c r="AT20" i="2"/>
  <c r="AV20" i="2" s="1"/>
  <c r="AT21" i="2" s="1"/>
  <c r="AT40" i="2"/>
  <c r="AU40" i="2" s="1"/>
  <c r="AY40" i="2" s="1"/>
  <c r="AT16" i="2"/>
  <c r="AU16" i="2" s="1"/>
  <c r="AT44" i="2"/>
  <c r="AV44" i="2" s="1"/>
  <c r="AT34" i="2"/>
  <c r="AV34" i="2" s="1"/>
  <c r="L31" i="2"/>
  <c r="AT18" i="2"/>
  <c r="AV18" i="2" s="1"/>
  <c r="AY43" i="2"/>
  <c r="AT23" i="2"/>
  <c r="AV23" i="2" s="1"/>
  <c r="AT36" i="2"/>
  <c r="AV36" i="2" s="1"/>
  <c r="AT37" i="2" s="1"/>
  <c r="AV16" i="2"/>
  <c r="AT17" i="2" s="1"/>
  <c r="AX21" i="2"/>
  <c r="AW20" i="2"/>
  <c r="AX17" i="2"/>
  <c r="AW17" i="2" s="1"/>
  <c r="AW16" i="2"/>
  <c r="AJ44" i="2"/>
  <c r="AI44" i="2"/>
  <c r="AX44" i="2" s="1"/>
  <c r="AW44" i="2" s="1"/>
  <c r="AX24" i="2"/>
  <c r="AW24" i="2" s="1"/>
  <c r="AY24" i="2" s="1"/>
  <c r="AW23" i="2"/>
  <c r="AJ13" i="2"/>
  <c r="AI13" i="2"/>
  <c r="AX13" i="2" s="1"/>
  <c r="AV13" i="2"/>
  <c r="AT14" i="2" s="1"/>
  <c r="AU13" i="2"/>
  <c r="AJ28" i="2"/>
  <c r="AJ33" i="2"/>
  <c r="AI33" i="2"/>
  <c r="AJ25" i="2"/>
  <c r="AX29" i="2"/>
  <c r="AW29" i="2" s="1"/>
  <c r="AW28" i="2"/>
  <c r="AX26" i="2"/>
  <c r="AW25" i="2"/>
  <c r="L28" i="2"/>
  <c r="AT28" i="2" s="1"/>
  <c r="AU19" i="2"/>
  <c r="AY19" i="2" s="1"/>
  <c r="AX46" i="2"/>
  <c r="AW46" i="2" s="1"/>
  <c r="AT53" i="2"/>
  <c r="AJ18" i="2"/>
  <c r="AJ23" i="2"/>
  <c r="L25" i="2"/>
  <c r="AT25" i="2" s="1"/>
  <c r="AJ40" i="2"/>
  <c r="AJ46" i="2"/>
  <c r="AX50" i="2"/>
  <c r="AW50" i="2" s="1"/>
  <c r="L35" i="2"/>
  <c r="AJ50" i="2"/>
  <c r="AX51" i="2"/>
  <c r="AW51" i="2" s="1"/>
  <c r="AJ16" i="2"/>
  <c r="AJ20" i="2"/>
  <c r="AT50" i="2"/>
  <c r="AV45" i="2" l="1"/>
  <c r="AU52" i="2"/>
  <c r="AY52" i="2" s="1"/>
  <c r="AU51" i="2"/>
  <c r="AU18" i="2"/>
  <c r="AY18" i="2" s="1"/>
  <c r="AY45" i="2"/>
  <c r="AU36" i="2"/>
  <c r="AY36" i="2" s="1"/>
  <c r="AU20" i="2"/>
  <c r="AY20" i="2" s="1"/>
  <c r="AU44" i="2"/>
  <c r="AY44" i="2" s="1"/>
  <c r="AU46" i="2"/>
  <c r="AY46" i="2" s="1"/>
  <c r="AU23" i="2"/>
  <c r="AY23" i="2" s="1"/>
  <c r="AU34" i="2"/>
  <c r="AY34" i="2" s="1"/>
  <c r="AV40" i="2"/>
  <c r="AV53" i="2"/>
  <c r="AU53" i="2"/>
  <c r="AY53" i="2" s="1"/>
  <c r="AX27" i="2"/>
  <c r="AW27" i="2" s="1"/>
  <c r="AW26" i="2"/>
  <c r="AV14" i="2"/>
  <c r="AT15" i="2" s="1"/>
  <c r="AU14" i="2"/>
  <c r="AU50" i="2"/>
  <c r="AY50" i="2" s="1"/>
  <c r="AV50" i="2"/>
  <c r="AX14" i="2"/>
  <c r="AW13" i="2"/>
  <c r="AY13" i="2" s="1"/>
  <c r="AU47" i="2"/>
  <c r="AV47" i="2"/>
  <c r="AT48" i="2" s="1"/>
  <c r="AX22" i="2"/>
  <c r="AW22" i="2" s="1"/>
  <c r="AW21" i="2"/>
  <c r="AX47" i="2"/>
  <c r="AY51" i="2"/>
  <c r="AU17" i="2"/>
  <c r="AY17" i="2" s="1"/>
  <c r="AV17" i="2"/>
  <c r="AV25" i="2"/>
  <c r="AT26" i="2" s="1"/>
  <c r="AU25" i="2"/>
  <c r="AY25" i="2" s="1"/>
  <c r="AV28" i="2"/>
  <c r="AT29" i="2" s="1"/>
  <c r="AU28" i="2"/>
  <c r="AY28" i="2" s="1"/>
  <c r="AY16" i="2"/>
  <c r="AU21" i="2"/>
  <c r="AV21" i="2"/>
  <c r="AT22" i="2" s="1"/>
  <c r="AV37" i="2"/>
  <c r="AT38" i="2" s="1"/>
  <c r="AU37" i="2"/>
  <c r="AY37" i="2" s="1"/>
  <c r="AW47" i="2" l="1"/>
  <c r="AY47" i="2" s="1"/>
  <c r="AX48" i="2"/>
  <c r="AV29" i="2"/>
  <c r="AU29" i="2"/>
  <c r="AY29" i="2" s="1"/>
  <c r="AV15" i="2"/>
  <c r="AU15" i="2"/>
  <c r="AV48" i="2"/>
  <c r="AT49" i="2" s="1"/>
  <c r="AU48" i="2"/>
  <c r="AV26" i="2"/>
  <c r="AT27" i="2" s="1"/>
  <c r="AU26" i="2"/>
  <c r="AY26" i="2" s="1"/>
  <c r="AV38" i="2"/>
  <c r="AT39" i="2" s="1"/>
  <c r="AU38" i="2"/>
  <c r="AY38" i="2" s="1"/>
  <c r="AU22" i="2"/>
  <c r="AY22" i="2" s="1"/>
  <c r="AV22" i="2"/>
  <c r="AX15" i="2"/>
  <c r="AW15" i="2" s="1"/>
  <c r="AW14" i="2"/>
  <c r="AY14" i="2" s="1"/>
  <c r="AY21" i="2"/>
  <c r="AV49" i="2" l="1"/>
  <c r="AU49" i="2"/>
  <c r="AY15" i="2"/>
  <c r="AV39" i="2"/>
  <c r="AU39" i="2"/>
  <c r="AY39" i="2" s="1"/>
  <c r="AV27" i="2"/>
  <c r="AU27" i="2"/>
  <c r="AY27" i="2" s="1"/>
  <c r="AX49" i="2"/>
  <c r="AW49" i="2" s="1"/>
  <c r="AW48" i="2"/>
  <c r="AY48" i="2" s="1"/>
  <c r="AY49"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B11" authorId="0" shapeId="0" xr:uid="{00000000-0006-0000-0100-000001000000}">
      <text>
        <r>
          <rPr>
            <sz val="11"/>
            <color rgb="FF000000"/>
            <rFont val="Calibri"/>
          </rPr>
          <t xml:space="preserve">DDO: en este campo se registra la persona delegada para generar el seguimiento y cargue de las actividades en el aplicativo. 
</t>
        </r>
      </text>
    </comment>
    <comment ref="BF11" authorId="0" shapeId="0" xr:uid="{00000000-0006-0000-0100-000002000000}">
      <text>
        <r>
          <rPr>
            <sz val="11"/>
            <color rgb="FF000000"/>
            <rFont val="Calibri"/>
          </rPr>
          <t xml:space="preserve">DDO: En este Campo se diligencia la fecha en que se registre en el aplicativo los riesgos definidos por el proceso. 
</t>
        </r>
      </text>
    </comment>
    <comment ref="BG11" authorId="0" shapeId="0" xr:uid="{00000000-0006-0000-0100-000003000000}">
      <text>
        <r>
          <rPr>
            <sz val="11"/>
            <color rgb="FF000000"/>
            <rFont val="Calibri"/>
          </rPr>
          <t xml:space="preserve">DDO: En este campo se registra la fecha máxima en que se va a realizar seguimiento de actividades de los controles. propuestos.  </t>
        </r>
      </text>
    </comment>
    <comment ref="BH11" authorId="0" shapeId="0" xr:uid="{00000000-0006-0000-0100-000004000000}">
      <text>
        <r>
          <rPr>
            <sz val="11"/>
            <color rgb="FF000000"/>
            <rFont val="Calibri"/>
          </rPr>
          <t xml:space="preserve">DDO: En este campo se diligencia el numero que genera el aplicativo, para el riesgo registrado. 
</t>
        </r>
      </text>
    </comment>
    <comment ref="BI11" authorId="0" shapeId="0" xr:uid="{00000000-0006-0000-0100-000005000000}">
      <text>
        <r>
          <rPr>
            <sz val="11"/>
            <color rgb="FF000000"/>
            <rFont val="Calibri"/>
          </rPr>
          <t xml:space="preserve">DDO:Se registra cambios que se generen durante la vigencia, responsables, cambio de actividades, redacción, materializaciones , etc.  
</t>
        </r>
      </text>
    </comment>
    <comment ref="BH36" authorId="0" shapeId="0" xr:uid="{00000000-0006-0000-0100-000006000000}">
      <text>
        <r>
          <rPr>
            <sz val="11"/>
            <color rgb="FF000000"/>
            <rFont val="Calibri"/>
          </rPr>
          <t>POLY:
Se actualiza con el nùmero del registro de isolucion</t>
        </r>
      </text>
    </comment>
    <comment ref="BH40" authorId="0" shapeId="0" xr:uid="{00000000-0006-0000-0100-000007000000}">
      <text>
        <r>
          <rPr>
            <sz val="11"/>
            <color rgb="FF000000"/>
            <rFont val="Calibri"/>
          </rPr>
          <t>POLY:
Se actualiza el mapa con el nùmero de registro en isolucion</t>
        </r>
      </text>
    </comment>
  </commentList>
</comments>
</file>

<file path=xl/sharedStrings.xml><?xml version="1.0" encoding="utf-8"?>
<sst xmlns="http://schemas.openxmlformats.org/spreadsheetml/2006/main" count="2078" uniqueCount="931">
  <si>
    <t>Direccionamiento Estratégico y Articulación Gerencial</t>
  </si>
  <si>
    <t>Código:                    E-DEAG-FR-049</t>
  </si>
  <si>
    <t>Versión:                                      1</t>
  </si>
  <si>
    <t xml:space="preserve">Formato Plan Anticorrupción y de Atención al Ciudadano  </t>
  </si>
  <si>
    <t>Fecha de Aprobación:     17/07/2017</t>
  </si>
  <si>
    <t xml:space="preserve">Plan Anticorrupción y de Atención al Ciudadano                                                                                                                                                                                   </t>
  </si>
  <si>
    <t>Componente 1: Gestión del Riesgo de Corrupción - Mapa de Riesgos de Corrupción</t>
  </si>
  <si>
    <t>Subcomponente</t>
  </si>
  <si>
    <t xml:space="preserve"> Actividades</t>
  </si>
  <si>
    <t>Meta o producto</t>
  </si>
  <si>
    <t xml:space="preserve">Responsable </t>
  </si>
  <si>
    <t>Fecha programada</t>
  </si>
  <si>
    <r>
      <rPr>
        <b/>
        <sz val="16"/>
        <color rgb="FF000000"/>
        <rFont val="Arial"/>
        <family val="2"/>
      </rPr>
      <t xml:space="preserve">Subcomponente 1.                                        </t>
    </r>
    <r>
      <rPr>
        <sz val="16"/>
        <color rgb="FF000000"/>
        <rFont val="Arial"/>
        <family val="2"/>
      </rPr>
      <t xml:space="preserve"> Política de Administración de Riesgos de Corrupción</t>
    </r>
  </si>
  <si>
    <t>1.1</t>
  </si>
  <si>
    <t>Revisar la Guía para la Gestión de Riesgos y la Política de Administración de Riesgos de la Adminsitración Departamental, según la Guía de Administración de Riesgos y Diseño de Controles expedida por el DAFP</t>
  </si>
  <si>
    <t>1, Política de Administración de Riesgos de la Adminsitración Departamental
2, Guía de Administración de Riesgos y Diseño de Controles revisada</t>
  </si>
  <si>
    <t>Secretaría de la Función Pública</t>
  </si>
  <si>
    <t>31 de marzo de 2022</t>
  </si>
  <si>
    <t>1.2</t>
  </si>
  <si>
    <t>Socializar la Política de Administración de Riesgos de Corrupción</t>
  </si>
  <si>
    <t>3 eventos de socialización realizados</t>
  </si>
  <si>
    <t>Gerencia de Buen Gobierno</t>
  </si>
  <si>
    <t xml:space="preserve">31 de abril de 2022
31 de julio de 2022
31 de octubre de 2022
</t>
  </si>
  <si>
    <r>
      <rPr>
        <b/>
        <sz val="16"/>
        <color rgb="FF000000"/>
        <rFont val="Arial"/>
        <family val="2"/>
      </rPr>
      <t xml:space="preserve">Subcomponente 2.                                                  </t>
    </r>
    <r>
      <rPr>
        <sz val="16"/>
        <color rgb="FF000000"/>
        <rFont val="Arial"/>
        <family val="2"/>
      </rPr>
      <t xml:space="preserve">  Construcción del Mapa de Riesgos de Corrupción</t>
    </r>
  </si>
  <si>
    <t>2.1</t>
  </si>
  <si>
    <t xml:space="preserve">Realizar el acompañamiento en la elaboración estudios previos y pliegos, emitiendo los conceptos pertinentes en el comité de contratación. </t>
  </si>
  <si>
    <t>1. Número de capacitaciones proyectadas/ numero capacitaciones realizadas.                       
  2. Número de procesos radicados en la direccion de contratación / número de proceso revisados
3. Número de modificaciones radicadas para revision en la direccion de contratación / numero de conceptos emitidos</t>
  </si>
  <si>
    <t xml:space="preserve">Secretaria Jurídica - Direccion de contratación </t>
  </si>
  <si>
    <t>15 de diciembre de 2022</t>
  </si>
  <si>
    <t>2.2</t>
  </si>
  <si>
    <t xml:space="preserve">Mantener actualizado y socializar el manual de contratación de la entidad </t>
  </si>
  <si>
    <t xml:space="preserve"> Emitir directriz sobre modificaciones contractuales y socializarla
</t>
  </si>
  <si>
    <t>30 de Noviembre de 2022</t>
  </si>
  <si>
    <t>2.3</t>
  </si>
  <si>
    <t>Reportar contratos en SUPERVISA y elaborar informes de supervision que acreditan el recibo a satisfacción de bienes, obras y/o servicios.</t>
  </si>
  <si>
    <t>1. Número de informes de supervisión elaborados. 
2. Número de contratos reportados en SUPERVISA</t>
  </si>
  <si>
    <t>31 de diciembre de 2022</t>
  </si>
  <si>
    <t>2.4</t>
  </si>
  <si>
    <t xml:space="preserve">Actualizar el mapa de riesgos de corrupción en mesas de trabajo con los diferentes procesos de la Adminitración Departamental </t>
  </si>
  <si>
    <t>Mapa de riesgo de corrupción actualizado</t>
  </si>
  <si>
    <t xml:space="preserve">
Gerencia de Buen Gobierno
</t>
  </si>
  <si>
    <t>30 de junio de 2022</t>
  </si>
  <si>
    <t>2.5</t>
  </si>
  <si>
    <t>Socializar el mapa de riesgos de corrupción con los líderes de procesos de la Administración Departamental</t>
  </si>
  <si>
    <r>
      <rPr>
        <sz val="14"/>
        <color rgb="FFFF0000"/>
        <rFont val="Arial"/>
        <family val="2"/>
      </rPr>
      <t xml:space="preserve"> </t>
    </r>
    <r>
      <rPr>
        <sz val="14"/>
        <color rgb="FF000000"/>
        <rFont val="Arial"/>
        <family val="2"/>
      </rPr>
      <t>Actas de soc</t>
    </r>
    <r>
      <rPr>
        <sz val="14"/>
        <rFont val="Arial"/>
        <family val="2"/>
      </rPr>
      <t>ialización del mapa de riesgo de corrupción</t>
    </r>
  </si>
  <si>
    <t>30 de mayo de 2022</t>
  </si>
  <si>
    <t>2.6</t>
  </si>
  <si>
    <t xml:space="preserve">Actualizar y cargar las actividades de tratamiento a los riesgos de corrupción en el software Isolución </t>
  </si>
  <si>
    <t>Actividades de tratamiento actualizadas y cargadas en software Isolución</t>
  </si>
  <si>
    <t xml:space="preserve">Líderes de cada proceso </t>
  </si>
  <si>
    <r>
      <rPr>
        <b/>
        <sz val="16"/>
        <color rgb="FF000000"/>
        <rFont val="Arial"/>
        <family val="2"/>
      </rPr>
      <t xml:space="preserve">Subcomponente 3.                                            </t>
    </r>
    <r>
      <rPr>
        <sz val="16"/>
        <color rgb="FF000000"/>
        <rFont val="Arial"/>
        <family val="2"/>
      </rPr>
      <t xml:space="preserve"> Consulta y divulgación </t>
    </r>
  </si>
  <si>
    <t>3.1</t>
  </si>
  <si>
    <t xml:space="preserve">Publicar el mapa de riesgos de corrupción </t>
  </si>
  <si>
    <t>Mapa de riesgos de corrupción publicado permanentemente</t>
  </si>
  <si>
    <t>3.2</t>
  </si>
  <si>
    <t xml:space="preserve">Divulgar el mapa de riesgos de corrupción </t>
  </si>
  <si>
    <t xml:space="preserve">Mapa de riesgos de corrupción divulgado </t>
  </si>
  <si>
    <r>
      <rPr>
        <b/>
        <sz val="16"/>
        <color rgb="FF000000"/>
        <rFont val="Arial"/>
        <family val="2"/>
      </rPr>
      <t>Subcomponente 4</t>
    </r>
    <r>
      <rPr>
        <sz val="16"/>
        <color rgb="FF000000"/>
        <rFont val="Arial"/>
        <family val="2"/>
      </rPr>
      <t xml:space="preserve">                                           Monitoreo o revisión</t>
    </r>
  </si>
  <si>
    <t>4.1</t>
  </si>
  <si>
    <t>Gestionar  los riesgos de corrupción</t>
  </si>
  <si>
    <t>Riesgos de corrupción gestionados con evidencias cargadas en Isolución</t>
  </si>
  <si>
    <t>Primera y Segunda linea de Defensa (Líderes de procesos con riesgos de corrupción identificados)</t>
  </si>
  <si>
    <t>De acuerdo al plan anual de riesgo de cada proceso</t>
  </si>
  <si>
    <t>4.2</t>
  </si>
  <si>
    <t>Monitorear y revisar controles eficaces y eficientes</t>
  </si>
  <si>
    <t>Informe de desempeño trimestral con el monitoreo a los riesgos y la efectividad de los controles</t>
  </si>
  <si>
    <t xml:space="preserve">30 de abril de 2022
31 de julio de 2022
31 de octubre de 2022
15 de diciembre de 2022 </t>
  </si>
  <si>
    <t>4.3</t>
  </si>
  <si>
    <t>Revisar el contexto estrategico si se detectan cambios en los factores internos y externos</t>
  </si>
  <si>
    <t>Análisis del contexto actualizado</t>
  </si>
  <si>
    <t>4.4</t>
  </si>
  <si>
    <t>Verificar y determinar riesgos emergentes si como resultado del monitoreo estos se manifiestan</t>
  </si>
  <si>
    <t>Informe de desempeño trimestral
Riesgos de corrupción emergentes identificados</t>
  </si>
  <si>
    <t>4.5</t>
  </si>
  <si>
    <t>Actualizar el mapa de riesgos de corrupción si se detecta la necesidad</t>
  </si>
  <si>
    <t>Mapa de riesgos de corrupción actualizado
Evidencia de la revisión y actualización</t>
  </si>
  <si>
    <t>Primera y Segunda linea de Defensa (Líderes de procesos con riesgos de corrupción identificados), y Gerencia de Buen Gobierno</t>
  </si>
  <si>
    <t xml:space="preserve">30 de abril de 2022
31 de julio de 2022
31 de octubre de 2022
 </t>
  </si>
  <si>
    <r>
      <rPr>
        <b/>
        <sz val="16"/>
        <color rgb="FF000000"/>
        <rFont val="Arial"/>
        <family val="2"/>
      </rPr>
      <t xml:space="preserve">Subcomponente 5. </t>
    </r>
    <r>
      <rPr>
        <sz val="16"/>
        <color rgb="FF000000"/>
        <rFont val="Arial"/>
        <family val="2"/>
      </rPr>
      <t>Seguimiento</t>
    </r>
  </si>
  <si>
    <t>5.1</t>
  </si>
  <si>
    <t>Realizar seguimiento a la efectividad de los controles incorporados - Riesgos de corrupción 2022</t>
  </si>
  <si>
    <t xml:space="preserve">Dos informes en la vigencia </t>
  </si>
  <si>
    <t>Oficina de Control Interno</t>
  </si>
  <si>
    <t xml:space="preserve">
31 de diciembre de 2022 </t>
  </si>
  <si>
    <t>PLANIFICACION DEL DESARROLLO INSTITUCIONAL</t>
  </si>
  <si>
    <t>Código: E - PID - FR - 081</t>
  </si>
  <si>
    <t>Versión: 09</t>
  </si>
  <si>
    <t>IDENTIFICACIÓN DE RIESGOS</t>
  </si>
  <si>
    <t>Fecha de aprobación:  19/08/2022</t>
  </si>
  <si>
    <t>Proceso:</t>
  </si>
  <si>
    <t>Objetivo:</t>
  </si>
  <si>
    <t>Alcance:</t>
  </si>
  <si>
    <t xml:space="preserve">Fecha de aprobación: </t>
  </si>
  <si>
    <t>Identificación del riesgo</t>
  </si>
  <si>
    <t>Análisis del riesgo inherente</t>
  </si>
  <si>
    <t>Evaluación del riesgo - Valoración de los controles</t>
  </si>
  <si>
    <t>Evaluación del riesgo - Nivel del riesgo residual</t>
  </si>
  <si>
    <t>Plan de Acción</t>
  </si>
  <si>
    <t xml:space="preserve">Referencia </t>
  </si>
  <si>
    <t>Proceso</t>
  </si>
  <si>
    <t>Objetivo</t>
  </si>
  <si>
    <t>Alcance</t>
  </si>
  <si>
    <t>Impacto</t>
  </si>
  <si>
    <t>Causa Inmediata</t>
  </si>
  <si>
    <t>Causa Raíz</t>
  </si>
  <si>
    <t>Descripción del Riesgo</t>
  </si>
  <si>
    <t>Clasificación del Riesgo</t>
  </si>
  <si>
    <t>Frecuencia con la cual se realiza la actividad</t>
  </si>
  <si>
    <t>Probabilidad Inherente</t>
  </si>
  <si>
    <t>%</t>
  </si>
  <si>
    <t>Si el Riesgo se materializará podria…</t>
  </si>
  <si>
    <t>Suma Afirmaciones</t>
  </si>
  <si>
    <t>Calificación Impacto</t>
  </si>
  <si>
    <t>Impacto 
Inherente</t>
  </si>
  <si>
    <t>Zona de Riesgo Inherente</t>
  </si>
  <si>
    <t>No. Control</t>
  </si>
  <si>
    <t>Descripción del Control</t>
  </si>
  <si>
    <t>Afectación</t>
  </si>
  <si>
    <t>Atributos</t>
  </si>
  <si>
    <t>Probabilidad Residual</t>
  </si>
  <si>
    <t>Probabilidad Residual Final</t>
  </si>
  <si>
    <t>Impacto Residual Final</t>
  </si>
  <si>
    <t>Zona de Riesgo Final</t>
  </si>
  <si>
    <t>Tratamiento</t>
  </si>
  <si>
    <t xml:space="preserve">Plan de acción </t>
  </si>
  <si>
    <t>Nombre del Responsable</t>
  </si>
  <si>
    <t>Cargo del Responsable</t>
  </si>
  <si>
    <t>Área del Responsable</t>
  </si>
  <si>
    <t>Jefe del Área del Responsable</t>
  </si>
  <si>
    <t>Fecha Implementación</t>
  </si>
  <si>
    <t>Fecha Compromiso</t>
  </si>
  <si>
    <t>Numero de Riesgo en Aplicativo</t>
  </si>
  <si>
    <t xml:space="preserve">Registro de Actualizaciones </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</si>
  <si>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</si>
  <si>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</si>
  <si>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</si>
  <si>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</si>
  <si>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</si>
  <si>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</si>
  <si>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</si>
  <si>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</si>
  <si>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</si>
  <si>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</si>
  <si>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</si>
  <si>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 xml:space="preserve"> ¿Dar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</si>
  <si>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</si>
  <si>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</si>
  <si>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</si>
  <si>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</si>
  <si>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</si>
  <si>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</si>
  <si>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</si>
  <si>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Tipo</t>
  </si>
  <si>
    <t>Implementación</t>
  </si>
  <si>
    <t>Calificación</t>
  </si>
  <si>
    <t>Documentación</t>
  </si>
  <si>
    <t>Frecuencia</t>
  </si>
  <si>
    <t>Evidencia</t>
  </si>
  <si>
    <t>Promoción del Transporte y la Movilidad</t>
  </si>
  <si>
    <t>Formular, orientar y liderar el seguimiento, ejecución e implementación de las políticas del sistema de movilidad inteligente en el marco de las competencias departamentales del sector y en sus distintos modos respecto a la promoción, regulación del control del transito para asegurar la organización y mantenimiento del orden en temas de transito y transporte, garantizar la adecuada prestación de servicios, mejorar la movilidad en procura de la preservación de la seguridad vial y la calidad de vida de los habitantes del departamento.</t>
  </si>
  <si>
    <t>Inicia con la definición de las políticas del sistema de movilidad y transporte; comprende planeación, ordenamiento, desarrollo regional armónico y sostenible con la gestión de los aspectos de tránsito y transporte, seguridad e infraestructura vial y de transporte, concluyendo con la verificación del cumplimiento de las normas, las metas y el logro de la satisfacción de las necesidades de los usuarios.</t>
  </si>
  <si>
    <t>Reputacional</t>
  </si>
  <si>
    <t>Manipulación indebida de las plataformas tecnológicas y sistemas de información.</t>
  </si>
  <si>
    <t>Manipulación indebida de la información de los tramites que presta la Secretaría de Transporte y Movilidad</t>
  </si>
  <si>
    <t>Posibilidad de recibir cualquier dádiva o beneficio a nombre propio o de terceros para efectuar de manera irregular o agilizar, trámites, servicios administrativos y/o procesos por infracciones a las normas de tránsito.</t>
  </si>
  <si>
    <t>Fraude Interno</t>
  </si>
  <si>
    <t>si</t>
  </si>
  <si>
    <t>no</t>
  </si>
  <si>
    <t>El gerente de sedes operativas en tránsito de la Secretaría de Transporte y Movilidad, mensualmente debe vigilar y validar la asignación de usuarios de consulta a través de los formatos para la administración de perfiles-utilización de software circulemos.</t>
  </si>
  <si>
    <t>Probabilidad</t>
  </si>
  <si>
    <t>Preventivo</t>
  </si>
  <si>
    <t>Manual</t>
  </si>
  <si>
    <t>Documentado</t>
  </si>
  <si>
    <t>Aleatoria</t>
  </si>
  <si>
    <t>Con Registro</t>
  </si>
  <si>
    <t>Reducir (mitigar)</t>
  </si>
  <si>
    <t>Alexander Ernesto Hortua Gonzalez</t>
  </si>
  <si>
    <t>Gerente  de sedes operativas en tránsito</t>
  </si>
  <si>
    <t>Dirección de Servicios de la Movilidad</t>
  </si>
  <si>
    <t>Alejandra Rodriguez Prieto</t>
  </si>
  <si>
    <t>Los profesionales universitarios asignados a las sedes operativas de la Secretaría de Transporte y Movilidad, realizarán mensualmente reuniones con los administradores de la concesion SIEET, para efectuar el seguimiento a los tramites adelantados durante el periodo correspondiente, tomado aleatoriamente del libro de control de circulación de carpetas, quedando como soporte de la reunión acta de los tramites solicitados verificando el cumplimiento de los requisitos y tiempos establecidos.</t>
  </si>
  <si>
    <t>El Director de Política Sectorial de la Secretaría de Transporte y Movilidad, emitirá certificación con periodicidad mensual donde se evidencie cumplimiento de los requisitos establecidos para los tramites que se adelantan en la dirección</t>
  </si>
  <si>
    <t>Oscar Eduardo Rocha</t>
  </si>
  <si>
    <t>Director de Política Sectorial</t>
  </si>
  <si>
    <t>Dirección de Política Sectorial</t>
  </si>
  <si>
    <t>Jorge Alberto Godoy Lozano</t>
  </si>
  <si>
    <t>Orientar y articular el desarrollo integral del departamento de Cundinamarca, a través de la formulación, ejecución, seguimiento y evaluación de políticas públicas, planes, programas y proyectos, para lograr el cumplimiento de la misión, visión y objetivos organizacionales con criterios de eficiencia, calidad y resultado.</t>
  </si>
  <si>
    <t>Inicia con la formulación del Plan de Desarrollo Departamental, el ciclo de políticas públicas, la planificación territorial, la priorización de los recursos de inversión, se desarrolla mediante su ejecución, control, seguimiento y termina con la rendición de cuentas a los grupos de interés.</t>
  </si>
  <si>
    <t>Económico y Reputacional</t>
  </si>
  <si>
    <t>Realización de rendición de cuentas de forma sesgada</t>
  </si>
  <si>
    <t>Manipulación de la información que se reporta para la rendición de cuentas.</t>
  </si>
  <si>
    <t>Posibilidad de recibir cualquier dádiva o beneficio a nombre propio o de terceros para omitir o alterar información en el proceso de rendición de cuentas.</t>
  </si>
  <si>
    <t>Anualmente los profesionales de la dirección de Seguimiento y Evaluación socializan el procedimiento de "RENDICIÓN DE CUENTAS E-DEAG-PR-008" a los enlaces designados de cada dependencia de la Gobernación y propician capacitaciones en control social, lenguaje claro. En caso de encontrar desconocimiento del proceso se procede a informar al Comité de Rendición de Cuentas. Las evidencias del control son: Listados de asistencia a socializacions y certificados de los cursos tomados.</t>
  </si>
  <si>
    <t>Continua</t>
  </si>
  <si>
    <t>Jonathan Ramirez Guerrero</t>
  </si>
  <si>
    <t>Director Técnico</t>
  </si>
  <si>
    <t>Dirección de Seguimiento y Evaluación</t>
  </si>
  <si>
    <t>Anualmente los profesionales que lideran la rendición de cuentas de la dirección de seguimiento y evaluación aplican el procedimiento "RENDICIÓN DE CUENTAS E-DEAG-PR-008" con el fin de formular y ejecutar la estrategia de rendición de cuentas que permita informar, explicar y dialogar con la ciudadanía y sus organizaciones, acerca de la forma en que se administran los recursos y las políticas públicas, así como los avances o resultados de los planes de desarrollo, de las competencias y sobre la garantía de derechos ciudadanos. En caso de encontrar desviaciones en la información comunicada respecto a lo reportado en los sistemas de seguimiento al Plan de Desarrollo se procede a informar al comité de rendición de cuentas. Las evidencias del control son: Informe trimestral de ejecución del Plan de Desarrollo y informes previos de diálogos de rendición de cuentas.</t>
  </si>
  <si>
    <t>Gestión de Asuntos Internacionales</t>
  </si>
  <si>
    <t xml:space="preserve"> Fortalecer la internacionalización del departamento mediante la gestión de cooperación nacional e internacional para la consecución de recursos de asistencia técnica y financiera y la preparación del territorio en procesos de comercio internacional que favorezcan el desarrollo económico y social de Cundinamarca.</t>
  </si>
  <si>
    <t>Inicia con la identificación de actores, necesidades y oportunidades de internacionalización, continúa con la articulación de la oferta y la demanda de los actores identificados, continua con la gestión de alianzas estratégicas y recursos de cooperación técnicos y/o financieros y termina con el análisis de resultados y la toma de acciones.</t>
  </si>
  <si>
    <t xml:space="preserve">Interés de las empresas de acceder rápidamente, sin cumplimiento de criterios establecidos por la SAI a programas o acciones de internacionalización. </t>
  </si>
  <si>
    <t xml:space="preserve">Direccionamiento de la verificación de diagnósticos y criterios de potencialidad exportadora de las empresas. </t>
  </si>
  <si>
    <t>Posibilidad de recibir o dar cualquier dádiva o beneficio a nombre propio o de terceros para favorecer empresas  sin potencial exportador en  la evaluación y acceso a los  programas o acciones de internacionalización liderados por la Secretaría de Asuntos Internacionales.</t>
  </si>
  <si>
    <t>Ejecucion y Administracion de procesos</t>
  </si>
  <si>
    <t xml:space="preserve">Cada vez que se vayan a iniciar acciones para la internacionalizacion empresarial, se deberá aplicar previamente instrumento diagnóstico a las empresas interesadas. Así mismo, se deberá levantar informe diagnóstico empresarial para la internacionalización por parte de los profesionales de la Secretaría de Asuntos Internacionales, en el que se evidencie la evaluación de criterios para calificar a las empresas con o sin potencial exportador . En caso de que estas se identifiquen a través de convocatorias y/o convenios, los instrumentos e informes serán en formato adaptado y desarrollado por el socio estratégico. </t>
  </si>
  <si>
    <t xml:space="preserve">Alexander Garzon </t>
  </si>
  <si>
    <t>Jefe de la Oficina de Asuntos Economicos Internacionales</t>
  </si>
  <si>
    <t xml:space="preserve">Secretaria de Asuntos Internacionales </t>
  </si>
  <si>
    <t xml:space="preserve">Marcela Machado Acevedo </t>
  </si>
  <si>
    <t>Atención al Usuario</t>
  </si>
  <si>
    <t>Recepcionar, radicar, direccionar y orientar, las comunicaciones oficiales externas recibidas (Peticiones, Quejas, Reclamos, Sugerencias, Denuncias y Felicitaciones -PQRSDF), presentadas por los Usuarios de la Gobernación de Cundinamarca, a través del canal presencial, virtual y telefónico para que cada dependencia trámite y de contestación a las solicitudes de manera adecuada, transparente, efectiva en los términos de ley establecidos y posterior evaluación de la oportunidad en la respuesta y la satisfacción de los usuarios.</t>
  </si>
  <si>
    <t>Inicia con la recepción de las solicitudes realizadas por los usuarios, a través del canal presencial, virtual y telefónico, se direcciona a las dependencias del Sector central de acuerdo con su competencia para su contestación en tiempos de ley finalizando con la medición, análisis y socialización de los resultados a cada Secretaria del indicador de satisfacción de los usuarios y del indicador de oportunidad en la respuesta PQRSDF, para generar estrategias y toma de decisiones. Para el indicador de oportunidad se genera seguimiento y control a las entidades del nivel central, identificando el incumplimiento de respuesta, de conformidad con la ley.</t>
  </si>
  <si>
    <t>Omitir la verificación de requisitos y criterios establecidos en la actividad de radicación</t>
  </si>
  <si>
    <t>Manipulación de la documentación para dilatar o agilizar los trámites correspondientes.</t>
  </si>
  <si>
    <t>Posibilidad de recibir cualquier dádiva o beneficio a nombre propio o de terceros para realizar la radicación y direccionamiento  de las comunicaciones externas recibidas, sin el cumplimiento de los requisitos establecidos para la recepción de las mismas.</t>
  </si>
  <si>
    <t>diaria</t>
  </si>
  <si>
    <t>Un profesional universitario realiza un informe mensual de seguimiento a cada radicador del proceso de radicación y direccionamiento de las comunicaciones oficiales externas recibidas, para detectar y verificar el direccionamiento errado, productividad por radicador, tiempo de publicación de imagenes, documentos recibidos por radicador y en total, lo anterior en cumplimiento del indicador de comunicaciones oficiales externas recibidas. Este  informe es avalado por el Director de Atención al Usuario y publicado en Isolucion. Evidencia: informe de seguimiento.</t>
  </si>
  <si>
    <t>Detectivo</t>
  </si>
  <si>
    <t>Automático</t>
  </si>
  <si>
    <t>Evitar</t>
  </si>
  <si>
    <t>Emilse Bohórquez Bello</t>
  </si>
  <si>
    <t>Profesional Universitario</t>
  </si>
  <si>
    <t>Dirección de Atención al Usuario</t>
  </si>
  <si>
    <t>Cristóbal Sierra Sierra</t>
  </si>
  <si>
    <t>Gestión de los Ingresos</t>
  </si>
  <si>
    <t xml:space="preserve">Administrar, dirigir y controlar la gestión de los tributos y de las rentas monopólicas a favor del departamento de Cundinamarca, así como su determinación oficial y el cobro coactivo de las obligaciones, aplicando los mecanismos necesarios para cumplir las metas presupuestales, financieras y fiscales con el propósito de conseguir los recursos necesarios para la operación óptima de la administración. </t>
  </si>
  <si>
    <t>Inicia con la dirección de la planeación de los programas y procedimientos de declaración, liquidación, fiscalización y determinación oficial de los tributos departamentales, de conformidad con la estructura sustantiva, procedimental y el régimen sancionatorio; continua con las actividades de ejecución coactiva de las obligaciones a favor del Departamento y finaliza con su evaluación y control.</t>
  </si>
  <si>
    <t>Manipulación de la información</t>
  </si>
  <si>
    <t>Posibilidad de recibir cualquier dádiva o beneficio a nombre propio o de terceros para permitir la evasión de las obligaciones tributarias y de las sanciones o multas impuestas.</t>
  </si>
  <si>
    <t xml:space="preserve">La Direccion de rentas y Gestion tributaria y la Dirección de ejecuciones fiscales trimestralmente realizan revisión de que la directirz impartida que para realizar cualquier tramite solo se atenderan a los responsables, representantes legales y apoderados o acreditados legalmente, mediante un informe con el fin de que si existe alguna anomalia en este aspecto se puedan tomar medidas correspondientes. </t>
  </si>
  <si>
    <t>Carlos Arturo Ballesteros 
Luis Augusto Ruiz</t>
  </si>
  <si>
    <t>Subdirecotr de atencion al contribuyente 
Director de ejecuciones fiscales</t>
  </si>
  <si>
    <t>Dirección de Rentas y Gestión Tributaria
Dirección de Ejecuciones Fiscales</t>
  </si>
  <si>
    <t>Director de Rentas y Gestión Tributaria
Dirección de Ejecuciones Fiscales</t>
  </si>
  <si>
    <t>El subdirector de fiscalización trimestralmente realiza informe de una muestra aleatoria de los expedientes con aprehensión que permita verificar la aplicación y el cumplimiento de las sanciones impuestas, con esta muestra el Coordinador del grupo comisionará un equipo de Fiscalización, que deberá dirigirse a los establecimientos y verificará el cumplimiento de la medida impuesta, tomando registro fotográfico, en caso de existir alguna desviación debe estar descrito en el informe para tomar las medidas adecuadas al respecto.</t>
  </si>
  <si>
    <t xml:space="preserve">Edgar Ricardo Lombo Bastidas </t>
  </si>
  <si>
    <t>Subdirector de Fiscalización</t>
  </si>
  <si>
    <t xml:space="preserve">Subdirección de Fiscalización </t>
  </si>
  <si>
    <t xml:space="preserve">El profesional encargado de la administración del laboratorio anualmente hará firmar las actas de imparcialidad en el laboratorio de las personas que intervienen en las actividades del mismo. Sin embargo, pueden ocurrir desviaciones debido a que las partes interesadas no crean conveniente firmar la respectiva acta de imparcialidad en el laboratorio y se invalidarían los resultados que se emitan, reasignando la actividad a otro profesional. Este control se verifica con las actas debidamente diligenciadas y firmadas. </t>
  </si>
  <si>
    <t>Asistencia Técnica</t>
  </si>
  <si>
    <t xml:space="preserve"> 
Transferir conocimiento a las entidades públicas del Departamento y a los Cundinamarqueses a través de asesoría, capacitación y acompañamiento que permita mejorar su gestión productiva, administrativa, técnica, legal y financiera para el mejor aprovechamiento de recursos que impacten positivamente en el desarrollo del territorio.</t>
  </si>
  <si>
    <t>Inicia con la identificación y reconocimiento de necesidades, se desarrolla mediante la gestión del conocimiento, la ejecución de asistencia técnica, la articulación Institucional con base en las competencias y funciones de las entidades; finaliza con la evaluación de resultados y la toma de acciones.</t>
  </si>
  <si>
    <t xml:space="preserve">Solicitar pagos no reglamentados en beneficio propio o de un tercero durante la asistencia técnica  </t>
  </si>
  <si>
    <t>Desconocimiento por parte de los beneficiarios de los requisitos y características de las asistencias técnicas</t>
  </si>
  <si>
    <t>Posibilidad de recibir cualquier dádiva o beneficio a nombre propio o de terceros por la prestación del servicio de la asistencia técnica</t>
  </si>
  <si>
    <t xml:space="preserve">Anualmente el profesional encargado del proceso asistencia técnica de la Dirección de seguimiento y evaluación de la secretaría de planeación lidera la formulación del plan de asistencia técnica y el portafolio de servicios siguiendo el procedimiento "M-AT-PR-001 FORMULACIÓN PLAN DE ASISTENCIA TÉCNICA". esta información es publicada en la pagina web de la entidad y solializada con los enlaces de cada secretaría,  Como evidencia se registra el plan anual de asistencia tecnica. En caso de evidenciar desviaciones se informa al nivel directivo para la toma de desiciones.  </t>
  </si>
  <si>
    <t>Pablo Mendoza</t>
  </si>
  <si>
    <t>Contratista</t>
  </si>
  <si>
    <t>S Planeación</t>
  </si>
  <si>
    <t>Jonathan Ramirez</t>
  </si>
  <si>
    <t>Trimestralmente el profesional encargado del proceso asistencia técnica de la dirección de seguimiento y evaluación de la Secretaría de Planeación realiza informe consolidado  a la ejecución del plan de asistencia tecnica en cumplimiento al procedimiento "M-AT-PR-004 Seguimiento y Evaluación al Plan de Asistencia Técnica", con el proposito de determinar el cumplimiento del plan y verificar la percepción y comentarios del beneficiario. Como evidencia se deja el "M-AT-FR-005 Informe de Gestión de Asistencia Técnica", en caso de evidenciar denuncias de cobros no reglamentados se aplica el procedimiento "ATENCIÓN DENUNCIAS DE CORRUPCIÓN M-AU-PR-004"</t>
  </si>
  <si>
    <t>Evaluación y seguimiento</t>
  </si>
  <si>
    <t xml:space="preserve"> Realizar la Evaluación independiente de la gestión institucional y la efectividad del Sistema de Control Interno del sector central de la Gobernación de Cundinamarca a través de actividades de evaluación y seguimiento, evaluación de la gestión de los riesgos, enfoque hacia la prevención y relación con entes externos orientadas a generar un liderazgo estratégico que contribuya a la toma de decisiones de la Alta Dirección de la entidad.</t>
  </si>
  <si>
    <t xml:space="preserve"> Inicia con la formulación y aprobación del Plan de Acción (Gestión) y finaliza con la elaboración del plan de mejoramiento.
Aplica y se desarrolla por la Oficina de Control Interno del sector central de la Gobernación de Cundinamarca en lo que corresponde al Sistema de Control Interno del sector central de la Gobernación de Cundinamarca</t>
  </si>
  <si>
    <t>Debilidades en el uso de herramientas definidas para orientar las actividades de auditoría</t>
  </si>
  <si>
    <t>Debilidades en el seguimiento a la planeación y ejecución de auditorías</t>
  </si>
  <si>
    <t>Posibilidad de recibir o solicitar cualquier dádiva para entregar resultados de evaluaciones independientes que no se ajusten  a la realidad del proceso o secretaría evaluadas.</t>
  </si>
  <si>
    <t>Usuarios, productos y prácticas , organizacionales</t>
  </si>
  <si>
    <t>REVISIÓN DE PLANEACIÓN DE INFORMES:
1) El profesional asignado para revisar la planeación de un informe
2) Cada vez que se va a realizar un informe
3) Verifica que se haya realizado la planeación inicial del informe
4)  De acuerdo a las metodologías definidas y las directrices de la Jefe de Oficina
5) En caso de encontrar debilidades en la planeación el profesional asignado solicita el ajustes de la planeación especificando los aspectos a mejorar
6) Acta de reunión, correo electrónico del resultado de evaluación y observaciones a la evaluación (si aplica)</t>
  </si>
  <si>
    <t>Jairo Sánchez</t>
  </si>
  <si>
    <t>Profesional Especializado (E)</t>
  </si>
  <si>
    <t>Yoana Marcela Aguirre</t>
  </si>
  <si>
    <t>#3835</t>
  </si>
  <si>
    <t>Desconocimiento del estatuto de auditoría</t>
  </si>
  <si>
    <t>REVISIÓN DE INFORMES:
1) El profesional asignado por la Jefe de Oficina de Control Interno para revisar un informe
2) Antes de emitir la versión final de un informe 
3) Revisa que se haya dado cumplimiento a la planeación establecida para la elaboración del informe
4) De acuerdo a los criterios de evaluación definidos a nivel normativo, de SCI y de MIPG, y las directrices impartidas por la jefe de la oficina para realizarlo
5) En caso de encontrar inconsistencias, información incompleta o resultados de evaluación sin mencionar los debidos soportes,  el informe se devuelve al funcionario que lo elaboró para que haga los ajustes necesarios
6) Informe  y correos electrónicos solicitando los ajustes necesarios (si aplica)</t>
  </si>
  <si>
    <t>Falta de apropiación del código de ética del auditor</t>
  </si>
  <si>
    <t>Ausencia de actividades de socialización y apropiación del código de ética del auditor y estatuto de auditoría interna</t>
  </si>
  <si>
    <t>EVALUACIÓN DE RESULTADOS
1) El profesional asignado para el seguimiento a los resultados
2) Al final del semestre
3) Verifica si existen resultados de evaluaciones externas que no han sido advertidos por la oficina de control interno
4) De acuerdo a los informes de las evaluaciones de la oficina de control interno y de las auditorías de los entes externos de control
5) En caso de encontrar situaciones no evidenciadas por la oficina de control interno se comunican a la persona encargada del fomento de la cultura del control para programar actividades de apoyo en las situaciones no detectadas
6) Matriz de verificación de resultados y programa de fomento de cultura del control ajustado</t>
  </si>
  <si>
    <t>Sin Documentar</t>
  </si>
  <si>
    <t>Mauricio Galeano</t>
  </si>
  <si>
    <t>Contratista (Asesor)</t>
  </si>
  <si>
    <t>Promoción del Desarrollo de Salud</t>
  </si>
  <si>
    <t>Dirigir y gestionar el Sistema General de Seguridad Social en Salud, liderando acciones transectoriales en el departamento, a través del diseño, implantación y control de una red efectiva de servicios sin barreras y humanizada, soporte de la atención primaria en salud, orientado a garantizar el acceso oportuno y efectivo a la promoción, prevención y recuperación de la salud, contribuyendo al mejoramiento de la calidad de vida de la población Cundinamarquesa.</t>
  </si>
  <si>
    <t>El proceso de Promoción del Desarrollo de Salud inicia con la identificación de las necesidades en materia de salud de la población Cundinamarquesa y finaliza en el control de los factores de riesgo y de la prestación de los servicios de salud.</t>
  </si>
  <si>
    <t>Entrega de información incompleta, incorrecta y no oportuna para la gestión del trámite.</t>
  </si>
  <si>
    <t>Carencia de herramientas tecnológicas para el seguimiento, control y monitoreo de la gestión del  trámite.</t>
  </si>
  <si>
    <t>Posibilidad de solicitar cualquier dadiva o beneficio a nombre propio o de terceros por acelarar o dilatar el trámite en forma indebida en términos  de ley y derecho  de turno.</t>
  </si>
  <si>
    <t>El profesional Universitario (Responsable ) cada cuatro meses (Periodicidad) realiza seguimiento de los trámites adelantados por cada dirección de la Secretaría de salud  (Proposito) Consolida la información por dirección de la Secretaría de Salud y, lo envía secretaria de planeción  (Como lo hace) En caso de que no se entregue la información se solicita  vía  correo institucional al referente de trámite de la dirección competente  (la desviación )  matriz (Evidencia )</t>
  </si>
  <si>
    <t>Seguimiento a la gestion de tramites por la direccion de Desarrolllo de Servicios mensual</t>
  </si>
  <si>
    <t>Javier Suarez</t>
  </si>
  <si>
    <t xml:space="preserve">Director </t>
  </si>
  <si>
    <t xml:space="preserve">Dirección de </t>
  </si>
  <si>
    <t>No hay mecanismos de supervisión directa a la información brindada para la orientación del trámite al usuario.</t>
  </si>
  <si>
    <t>El profesional Universitario (Responsable)  Verfica la Actualización de los requisitos y costos para la gestión de  trámites. (Proposito) Llevando a cabo un seguimiento del informacion reportada   en página web y Plataformas existentes para usuarios (Como lo hace).En caso de no hallar actulizada la informació se envío solocitud por correo institucional a los referente de trámite no actulizado para que lo adelente (Desviación) correo institucional (Evidencia)</t>
  </si>
  <si>
    <t>Seguimiento a la gestion de tramites mediante sensos po la direccion Salud Publica- Mensual</t>
  </si>
  <si>
    <t>Jhon Morera</t>
  </si>
  <si>
    <t>Direccion de Desarrollos de Servicios</t>
  </si>
  <si>
    <t>Diana Ramos</t>
  </si>
  <si>
    <t>Direccion de Inspección, Vigilancia y Control</t>
  </si>
  <si>
    <t>Gestión Financiera</t>
  </si>
  <si>
    <t>Administrar los recursos públicos financieros para asegurar el cumplimiento de los objetivos del Plan de Desarrollo del Departamento mediante la financiación de los planes, programas y proyectos, suministrando información oportuna, veraz y confiable para la toma de decisiones.</t>
  </si>
  <si>
    <t>Inicia con la planificación del presupuesto del Departamento de cada vigencia y termina con los estados financieros consolidados del Departamento bajo las normas legales vigentes.
Este proceso aplica y se desarrolla en todas las Secretarías. Lo integran Ordenadores de Gasto, funcionarios enlace de presupuesto de cada Secretaría y Direcciones Administrativas y Financieras de Salud y Educación.</t>
  </si>
  <si>
    <t>Distribución diferente del recaudo</t>
  </si>
  <si>
    <t xml:space="preserve">Desvío por acción u omisión en la distribución especifica de los recursos, contrariando la normatividad vigente.  </t>
  </si>
  <si>
    <t>Posibilidad de recibir cualquier dádiva o beneficio, a nombre propio o de terceros, para que al distribuir el recaudo se haga una destinación específica diferente, con fines de favorecer otros sectores.</t>
  </si>
  <si>
    <t>El jefe de la Oficina de Análisis Financiero de la Secretaría de Hacienda revisará cada semestre los criterios para la  aplicación de la normatividad de las rentas con asignación especifíca, a través del informe de Ingresos con Destinación Específica que realiza un profesional especializado de la misma oficina, con el fin de verificar la destinación adecuada de los recursos. Evidencia: informe de Ingresos con Destinación Específica.</t>
  </si>
  <si>
    <t>Dumar Albeiro David Bonilla</t>
  </si>
  <si>
    <t>Jefe Oficina de Análisis Financiero</t>
  </si>
  <si>
    <t>Oficina de Análisis Financiero</t>
  </si>
  <si>
    <t>1 de enero de 2022</t>
  </si>
  <si>
    <t xml:space="preserve">Liquidación manual de algunas destinaciones específicas del recaudo, generando descuidos prevenibles. </t>
  </si>
  <si>
    <t xml:space="preserve">El director financiero de Tesorería de la Secrearía de Hacienda adelantará mensualmente en SAP la verificación del diligenciamiento de la matriz de control, que realiza un profesional universitario de la misma dirección, diseñada para asignar las destinaciones específicas de cada renta, de acuerdo con los porcentajes establecidos en la norma, atendiendo la dinámica de cada renta, para minimizar o imposibilitar cualquier cambio de destinación de los recursos. Evidencia: Matriz en SAP. </t>
  </si>
  <si>
    <t>Luis Armando Rojas Quevedo</t>
  </si>
  <si>
    <t>Director Financiero de Tesorería</t>
  </si>
  <si>
    <t>Dirección de Tesorería</t>
  </si>
  <si>
    <t>Direccionar la apertura de cuentas para ciertas entidades bancarias</t>
  </si>
  <si>
    <t>Selección de las entidades bancarias sin tener presente la solidez, calificación y respaldo al momento de aperturar las cuentas.</t>
  </si>
  <si>
    <t>Posibilidad de recibir cualquier dádiva o beneficio, a nombre propio o de terceros, para favorecer a una entidad bancaria con la apertura de cuentas o inversiones.</t>
  </si>
  <si>
    <t>El Director Financiero de Tesorería de la Secretaría de Hacienda, cada vez que vaya abrir una cuenta, sólo seleccionará entidades financieras que tengan la acreditación de calificadoras de riesgo de AAA y AA+, información que es remitida anualmente por la Oficina de Análisis Financiero de la Secretaría de Hacienda. Para verificar, el profesional universitario realizará una relación semestral de cuentas aperturadas para contrastar con las entidades bancarias acreditadas dentro del inventario total de cuentas activas del departamento, en el nivel central. Evidencia: Calificaciones de las entidades bancarias publicadas en isolucion (anual); relación del inventario de cuentas donde se resalten las nuevas aperturadas (semestral).</t>
  </si>
  <si>
    <t>Luis Armando Rojas Quecedo</t>
  </si>
  <si>
    <t>Ignorar la mejor tasa de interés ofrecida por las entidades bancarias</t>
  </si>
  <si>
    <t xml:space="preserve">Un profesional universitario de la Dirección de Tesorería enviará correo electrónico a todas las entidades bancarias, todos los primeros lunes de cada mes, solicitando información de las tasas de interés, para seleccionar la que más rentabilidad le genere al departamento; a partir de la información brindada, se genera un top de entidades bancarias, donde la mejor tasa ofrecida es seleccionada para transferir los recursos. Evidencia: En Isolucion se cargan los oficios recibidos de las entidades bancarias, para que sean consultados y el top generado. </t>
  </si>
  <si>
    <t>María Cristina Clavijo Vanegas</t>
  </si>
  <si>
    <t>Técnico</t>
  </si>
  <si>
    <t>Gestión Contractual</t>
  </si>
  <si>
    <t>Establecer lineamientos y estándares, presta asesoría y hace seguimiento para simplificar y homogenizar las acciones que se desarrollan en las diferentes etapas del proceso contractual que se requieran para la adquisición de bienes, servicios y obras públicas que demanda el Sector Central de la Administración Pública del Departamento de Cundinamarca; así como las relacionadas con el cumplimiento de sus funciones, metas y objetivos institucionales, promoviendo el pleno cumplimiento a los principios de la función pública previstos en la Constitución política y en la Ley; de modo que, unifiquen y faciliten la aplicación adecuada de las normas y procedimientos de contratación estatal, con el fin de ejercer la función contractual dentro de los principios que regulan la actuación administrativa: selección objetiva, igualdad, transparencia, economía, celeridad, publicidad, responsabilidad, eficacia, eficiencia y buena fe.</t>
  </si>
  <si>
    <t xml:space="preserve"> Inicia con la identificación de la necesidad de adquisición de bienes y servicios, se desarrolla con la contratación de los bienes, servicios y obras públicas y finaliza con la evaluación de la satisfacción de la necesidad y el cierre del expediente; para ello, se aplicará a todas las actividades relacionadas con la contratación de las dependencias del Sector Central de la Administración Pública de Cundinamarca y será de obligatoria observancia.</t>
  </si>
  <si>
    <t xml:space="preserve">Falta de controles </t>
  </si>
  <si>
    <t>Elaboración de pliegos de condiciones por parte de los equipos estructuradores, con requisitos que favorezcan a un posible contratista u oferente.</t>
  </si>
  <si>
    <t>Posibilidad de recibir o solicitar cualquier dádiva a nombre propio o de un tercero, para favorecer a un proponente en la adjudicación de un contrato</t>
  </si>
  <si>
    <t>La dirección de contratación asesora de manera permanente a las secretarías y entidades del nivel central en la estructuración de los procesos contractuales, para garantizar los principios de la contratación estatal, conmesas de trabajo en las intervienen los equipos estructuradores, como evidencia las actas de comite de contratación donde se deja constancia de las mesas técnicas realizadas.</t>
  </si>
  <si>
    <t>Juan Carlos Gomez</t>
  </si>
  <si>
    <t>Director de Contratación</t>
  </si>
  <si>
    <t>Dirección e contratación</t>
  </si>
  <si>
    <t>Secretrio Jurídico</t>
  </si>
  <si>
    <t>La dirección de contratación genera circulares con lineamientos sobre el proceso contractual, según directrices del orden nacional o Departamental para garantizar procesos contractuales ajustados a la normatividad legal vigente.</t>
  </si>
  <si>
    <t>Falta de lineamientos que restrinjan las posibilidades de corrupción</t>
  </si>
  <si>
    <t>La dirección de contratación realiza la actualización, publicación y socialización de los formatos del proceso de gestión contractual de acuerdo a los requerimientos de SECOP II y la normatividad legal vigente.</t>
  </si>
  <si>
    <t>El comité de contratación del Departamento, dos veces a la semana, revisa y aprueba la contratación a excepción de los contratos de prestación de servicios de apoyo a la gestión, para garantizar que se ajusten a la normatividad vigente y cumplan los principios de la contratación estatal.  Evidencias actas de comité y conceptos de los abogados.</t>
  </si>
  <si>
    <t>La dirección de contratación socializa de manera permanente los conceptos, manuales y guías de Colombia Compra Eficiente, para mantener actualizados a los equipos estructuradores sobre los lineamientos nacionales en materia contractual. Evidencia correos y circulares.</t>
  </si>
  <si>
    <t>Yoana Aguirre</t>
  </si>
  <si>
    <t>Jefe Oficina de Control Interno</t>
  </si>
  <si>
    <t>Despacho del Gobernador</t>
  </si>
  <si>
    <t>Inicia con la identificación de la necesidad de adquisición de bienes y servicios, se desarrolla con la contratación de los bienes, servicios y obras públicas y finaliza con la evaluación de la satisfacción de la necesidad y el cierre del expediente; para ello, se aplicará a todas las actividades relacionadas con la contratación de las dependencias del Sector Central de la Administración Pública de Cundinamarca y será de obligatoria observancia.</t>
  </si>
  <si>
    <t>Recibo a satisfacción y/o pago de objetos contractuales que no corresponden a las especificaciones técnicas exigidas o no fueron ejecutados</t>
  </si>
  <si>
    <t>Omisión del supervisor o de los encargados del seguimiento de verificar las obligaciones en el contrato para el cumplimiento del objeto contractual y su alcance para darlos por recibidos y ordenar su pago.</t>
  </si>
  <si>
    <t xml:space="preserve">Posibilidad de recibir o solicitar cualquier dádiva a nombre propio o de terceros, para favorecer al contratista frente a la omsión o retraso en las obligaciones contractuales o poscontractuales. </t>
  </si>
  <si>
    <t xml:space="preserve">La dirección de contratación realiza seguimiento a adiciones modificaciones y prorrogas radicadas por las dependencias de la Entidad, de manera permanente, a traves del estudio de la solucitud del proceso en curso, evidencia concepto de la viabilidad. </t>
  </si>
  <si>
    <t>La dirección de contratación consolida cuatrimestralmente los informes de seguimiento de los supervisores a los contratos o convenios de la Entidad, a través del aplicativo SUPERVISA, para garantizar la debida función de supervisión.  Evidencia informes de SUPERVISA</t>
  </si>
  <si>
    <t xml:space="preserve"> La dirección de contratación consolida cuatrimestralme, los contratos en riesgo medio y alto a los cuales se les hace seguimiento mediante la plataforma SUPERVISA, con el proposito de minimizar el riesgo de declaratoria de un incumplimiento. Evidencia informes de contratos en riesgo.</t>
  </si>
  <si>
    <t>Jefe Oficina Controlñ Interno</t>
  </si>
  <si>
    <t>Oficina de control Interno</t>
  </si>
  <si>
    <t xml:space="preserve">La dirección de contratación realiza anualmente seguimiento a la liquidación de contratos y convenios que así lo tengan establecidos, para garantizar su debida finalización. Evidencia informe de liquidación de contratos y convenios. </t>
  </si>
  <si>
    <t>Gestión Jurídica</t>
  </si>
  <si>
    <t xml:space="preserve"> Ejercer las funciones jurídicas del Departamento de Cundinamarca, a través de la representación jurídica, defensa judicial y extrajudicial, emisión de conceptos y gestión de actuaciones administrativas de acuerdo con el procedimiento establecido en la Ley, para mantener la seguridad jurídica del Departamento de Cundinamarca</t>
  </si>
  <si>
    <t xml:space="preserve"> El proceso Gestión Jurídica inicia de oficio y a petición de parte mediante la representación jurídica, judicial y actuación administrativa, finaliza con un pronunciamiento de contenido jurídico.
Interactúa con todos los procesos misionales y estratégicos del sistema integral de gestión y control, entes de control, rama judicial y autoridades administrativas</t>
  </si>
  <si>
    <t xml:space="preserve">Sanciones judiciales,Disciplinarias, penales y fiscales. </t>
  </si>
  <si>
    <t>Inadecuada defensa de la entidad, por parte del apoderado judicial, por acción u omisión en cumplimiento de las facultades otorgadas, entre otras, dejando de solictar pruebas relevantes para el proceso.</t>
  </si>
  <si>
    <t>Posibilidad de recibir cualquier dádiva o beneficio a nombre propio o de terceros, u omitir actuacions procesales, para favorecer a la contraparte.</t>
  </si>
  <si>
    <t>Fortalecer la revisión aleatoria de la totalidad de procesos judiciales en curso para ampliar la observación del desempeño de los mismos, que se requiere para ejercer una adecuada y eficiente defensa judicial  a cargo de los apoderados designados para el efecto, de manera permanente. Verificar: a través del sistema SIPROJ y rama judicial. Desviación: solicitar información faltante a través de correo electrónico; evidencia: formato revisión aleatoria procesos judiciales y extrajudiciales a-gj-fr-018.</t>
  </si>
  <si>
    <t>Director de defensa Judicial y Extrajudicial</t>
  </si>
  <si>
    <t>Dirección de defensa Judicial y Extrajudicial</t>
  </si>
  <si>
    <t>Secretarío Jurídico</t>
  </si>
  <si>
    <t>Fortalecimiento Territorial</t>
  </si>
  <si>
    <t xml:space="preserve"> Fortalecer las capacidades institucionales de gobernabilidad del departamento mediante la gestión de la convivencia pacifica de los ciudadanos, el respeto y la protección de su derechos constitucionales; la conservación de la seguridad y el orden público, contribuyendo con el fortalecimiento y la democratización de las instituciones públicas, brindando acompañamiento a la formalización de predios fiscales; garantizando la promoción de la participación ciudadana, propiciando el reconocimiento y atención a la población victima del conflicto interno.
La gestión del riesgo de desastres para Cundinamarca implica una coordinación e interoperabilidad entre la nación, el departamento y los municipios, en tal sentido la Ordenanza No.066 de 2018 define los programas, líneas estratégicas y proyectos en conocimiento, reducción de riesgos y manejo de desastres como Política Publica con una visión de largo plazo hasta el 2036.</t>
  </si>
  <si>
    <t>Inicia con la identificación de necesidades y/o requerimientos de apoyo en el territorio, que se desarrollan a través del acompañamiento, asistencia y/o asesoría a los entes municipales y comunidad en general. Finaliza con la evaluación de resultados y toma de decisiones.
Este proceso aplica y se desarrolla en todas las dependencias del sector central de la administración departamental y está integrado por:
Secretaria de Gobierno.
Unidad Administrativa Especial para la Gestión de Riesgos de Desastres.
Línea de Emergencias 123 de Cundinamarca.</t>
  </si>
  <si>
    <t>Personas que solicitan entregas de ayudas humanitarias que no han seguido el protocolo con la alcaldía para la entrega de  las mismas</t>
  </si>
  <si>
    <t xml:space="preserve">El proceso de entrega de ayudas humantiarias a las comunidaddes se realiza con el concurso de muchos actores, que pese a estar plenamente identificados, pueden ignorar los controles previstos durante las entregas. </t>
  </si>
  <si>
    <t xml:space="preserve">Posibilidad de recibir cualquier dádiva o beneficio a nombre propio o de terceros, para desviar las entregas de ayuda humanitaria. </t>
  </si>
  <si>
    <t>Realizar trimestralmente una revision aleatoria al seguimiento del proceso de entrega de ayuda humanitaria, al procedimiento, protocolos, formatos y actas de entrega.</t>
  </si>
  <si>
    <t>Gina Lorena Herrera Parra</t>
  </si>
  <si>
    <t>Director</t>
  </si>
  <si>
    <t>UAEGRD- Secretaria de  Gobierno</t>
  </si>
  <si>
    <t>Secretarío de Gobierno</t>
  </si>
  <si>
    <t>Promoción del Desarrollo Educativo</t>
  </si>
  <si>
    <t>Dirigir, promover, apoyar y controlar la prestación del servicio educativo para las niñas, niños, jóvenes y adultos de Cundinamarca, asegurando una adecuada articulación entre los niveles de preescolar, básica, media y superior, que favorezcan el acceso, ingreso y permanencia a los estudiantes en el sistema educativo, con el fin de que obtengan conocimientos científicos, técnicos y culturales en condiciones de calidad, pertinencia, equidad, eficiencia, eficacia y efectividad.</t>
  </si>
  <si>
    <t>El proceso inicia con la identificación de necesidades educativas de las niñas, niños y jóvenes del Departamento de Cundinamarca, continúa con la gestión de los programas, planes y proyectos y la asistencia técnica a las Instituciones Educativas del Departamento y termina con la evaluación de los resultados tanto del proceso como de las IED de los municipios no certificados del Departamento.
El proceso está integrado por 6 subprocesos: Gestión de Cobertura del Servicio Educativo, Gestión de la Calidad del Servicio Educativo en Educación Preescolar, Básica y Media, Gestión al Desarrollo y Acceso a la Educación Superior, Gestión de la Inspección y Vigilancia del Servicio Educativo, Gestión del Talento Humano de las Instituciones Educativas y Gestión de la Infraestructura Educativa.</t>
  </si>
  <si>
    <t>Falta de control operativo del ingreso y salida de la información al Sistema Humano.</t>
  </si>
  <si>
    <t>Por Ingreso de novedades con información no veraz o que se asignen valores salariales que no estén soportados adecuadamente</t>
  </si>
  <si>
    <t>Posibilidad  de obtener un beneficio económico por alteración en la nómina del personal docente, directivo docente y administrativo de las IED, debido a inconsistencias en el ingreso de la información al aplicativo que soporta la nómina, así como la inadecuada liquidación de las horas extras y la deficiencia en la seguridad informática del Sistema de Información de Gestión de Recursos Humanos-HUMANO. Esto ocasiona ingreso de novedades con información no veraz o  se asignan valores salariales que no están soportados adecuadamente.</t>
  </si>
  <si>
    <t>Usuarios, productos y prácticas, organizacionales</t>
  </si>
  <si>
    <t>El subdirector de administración y desarrollo hace seguimiento mensual, a través de la persona contratada, con el fin de verificar las actividades de ingreso y salida de novedades al sistema de gestión de información de recursos humanos HUMANO.  En caso de encontrar incosistencias solicita la corrección de las mismas al responsable del cargue de la información. Esto se evidencia en el sistema HUMANO y en la matriz de control de actos administrativos.</t>
  </si>
  <si>
    <t>1-Realizar reportes de cargue de novedades al sistema HUMANO, así como seguimiento y verificación de información de actos administrativos (Evidencia. Matriz de control)
2-Gestionar actividades necesarias para la activación del Control de Planta en el Sistema Humano.</t>
  </si>
  <si>
    <t>Edgar Excelino Mayorga</t>
  </si>
  <si>
    <t>Subdirector de Administración y Desarrollo</t>
  </si>
  <si>
    <t>Subdirección de Administración y Desarrollo</t>
  </si>
  <si>
    <t>Cristina Paola Miranda Escandón</t>
  </si>
  <si>
    <t>30 de Junio de 2021</t>
  </si>
  <si>
    <t>31 de Diciembre de 2021</t>
  </si>
  <si>
    <t xml:space="preserve">Falta de información oportuna  sobre los cambios de personal para modificación de perfiles y permisos de ingresos al Sistema
</t>
  </si>
  <si>
    <t>El profesional Universitario que administra el sistema Humano hace continua revisión de los roles de los usuarios asignados al mismo,  con el fin de realizar las corrrespondientes activaciones, inactivaciones o cambios en los permisos de los usuarios. En caso de encontrar inconsistencias procede a realizar las modificaciones respectivas y deja como evidencia correos informando dichas novedades.</t>
  </si>
  <si>
    <t xml:space="preserve">Realizar comunicación por parte de la directora de personal a los coordinadores de área, para que informen las novedades de traslados, retiros, ingresos o asignación de funciones de los usuarios y así hacer las actualizaciones de roles en el sistema de gestión de información de recursos humanos HUMANO ®. Evidencia comunicado y reporte de las novedades mediante correo electrónico
</t>
  </si>
  <si>
    <t>Juan Carlos Medina</t>
  </si>
  <si>
    <t>Dirección de Personal</t>
  </si>
  <si>
    <t xml:space="preserve">Falta de cruce de información de los sistemas para controlar la liquidación de horas extras autorizadas, reportadas y liquidadas.
</t>
  </si>
  <si>
    <t>El profesional universitario de nómina mensualmente realiza estandarización e implementación del procedimiento para la autorización, asignación, reporte y verificación de las horas extras del personal docente y administrativo de las IED. Hace uso del aplicativo OVER TIME para el reporte de las horas extras efectivamente laboradas por los docentes y administrativos de las IED. La evidencia son los actos administrativos y reportes del aplicativo OVER TIME.</t>
  </si>
  <si>
    <t>Realizar autorización, reporte y verificación de las horas extras del personal Docente, Directivo Docente y Administrativo. Evidencia son los reportes de OVER TIME o Humano.</t>
  </si>
  <si>
    <t>Erika López</t>
  </si>
  <si>
    <t>Nómina</t>
  </si>
  <si>
    <t>Ricaurte Osorio</t>
  </si>
  <si>
    <t xml:space="preserve">Muestreo no determinado técnicamente para la revisión de las nóminas autorizadas, reportadas y liquidadas.
</t>
  </si>
  <si>
    <t xml:space="preserve">El  profesional Universitario designado realiza mensualmente  la  revisión aleatoria a la nómina, con el fin de detectar posibles inconsistencias. Si las hay, envía a la Directora de Personal  un informe, que se deja como evidencia.
</t>
  </si>
  <si>
    <t>Realizar revisión aleatoria de la nómina. Evidencia informe de revisión</t>
  </si>
  <si>
    <t>Raul Zarate</t>
  </si>
  <si>
    <t xml:space="preserve">1. Deficiencias en la consolidación de informes. </t>
  </si>
  <si>
    <t>1. Deficiencias en el monitoreo, seguimiento y Control de los programas</t>
  </si>
  <si>
    <t xml:space="preserve">Reportar un mayor número de estudiantes beneficiados con el servicio de transporte y alimentación escolar para favorecimiento particular o de terceros
</t>
  </si>
  <si>
    <t>La Coordinadora junto con el equipo de profesionales del PAE realiza el proceso de contratación para  la interventoría del Programa PAE, conforme a los recursos disponibles por lo menos dos veces al año, fijando en las obligaciones contractuales las condiciones de seguimiento y control propias del programa. En caso de no contar con recursos suficientes y oportunos para realizar esta contratación, se contrata un número mayor de profesionales para  el equipo PAE con el fin de fortalcecer y realizar la supervisión del Programa. El control de esta actividad se sustenta con los informes mensuales de supervisión e interventoría en donde se relaciona el seguimiento desde los diferentes componentes.</t>
  </si>
  <si>
    <t>La coordinadora junto con el equipo PAE revisará y hará seguimiento a las recomendaciones dejadas en los informes de interventoría y/o supervisión y las matrices de CAPS (casos de atención prioritaria) y PQRS,  con el fin de efectuar una correcta consolidación de los informes. (informes de seguimiento)</t>
  </si>
  <si>
    <t>Genny Milena Padilla Reinoso</t>
  </si>
  <si>
    <t>Directora de Cobertura</t>
  </si>
  <si>
    <t>Cesar Mauricio Loez Alfono</t>
  </si>
  <si>
    <t>Mensual</t>
  </si>
  <si>
    <t xml:space="preserve">2.   Falta de control en el cruce de la información del operador o los municipios frente a los registros del SIMAT. </t>
  </si>
  <si>
    <t>El equipo de la interventoría del Programa PAE es el encargado de realizar el seguimiento y control de las obligaciones contractuales de cada uno de los Operadores y en  los respectivos informes presentados mensualmente se consigna dicha supervisión. En caso de que cada uno de los Operadores no cumpla las condiciones contractuales, la Interventoria efectúa los requerimientos  y acciones a las que haya lugar hasta subsanar las situaciones detectadas. El control de esta actividad se sustenta con las actas de reunión entre la interventoría, los Operadores del Poograma y el equipo PAE y los informes de interventoria mensualmente.</t>
  </si>
  <si>
    <t>Verificar que en el informe de supervisión se consignen las Actas de reunión mensual entre la Secretaría de Educación, la Interventoría del Programa y los operadores. (informes de supervisión, actas de reunión mensual)</t>
  </si>
  <si>
    <t>3. Demora en el reporte de información por parte del operador.</t>
  </si>
  <si>
    <t>El Coordinador (a) junto con el equipo de profesionales del PAE y desde las diferentes disciplinas, realizan visitas  de control a las Sedes Educativas de los municipios no certificados del Departamento  conforme al plan de rutas aprobado una vez al mes, con el fin de realizar seguimiento a la supervisón que ejerce la Interventoria del Programa en campo. El control de esta actividad se sustenta con las actas de visitas e informes de supervisión.</t>
  </si>
  <si>
    <t>Verificar  que en las actas de visita se relacionen y se sustenten las actividades propias realizadas por la Interventoria del Programa PAE. (actas de visita)</t>
  </si>
  <si>
    <t>El Equipo de supervisión del PAE, mensualmente previo a la aprobación de los pagos, realizan la revisión de los informes presentados por la Interventoría en donde se consignan las planillas y certificaciones firmadas por los rectores, las cuales avalan el numero de raciones entregadas mensualmente y que una vez revisadas y aprobadas serán objeto de pago. El control de esta actividad se sustenta con las actas de visitas e informes de supervisión.</t>
  </si>
  <si>
    <t>Verificar que en los informes de pago mensuales se registre el número de raciones reales entregadas a los titulares de derecho beneficiarios del Programa PAE. (informes de pago validados)</t>
  </si>
  <si>
    <r>
      <rPr>
        <b/>
        <sz val="11"/>
        <rFont val="Arial Narrow"/>
        <family val="2"/>
      </rPr>
      <t xml:space="preserve">*Nota: </t>
    </r>
    <r>
      <rPr>
        <sz val="1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</si>
  <si>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</si>
  <si>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Código:  E-DEAG-FR- 095</t>
  </si>
  <si>
    <t>Versión: 1</t>
  </si>
  <si>
    <t xml:space="preserve">Formato monitoreo avance de ejecución Plan Anticorrupción y de Atención al Ciudadano  </t>
  </si>
  <si>
    <t>Fecha de aprobación:  12/08/2020</t>
  </si>
  <si>
    <t>Componente 2: Racionalización de Trámites - Consolidado</t>
  </si>
  <si>
    <t/>
  </si>
  <si>
    <t>Nombre de la entidad:</t>
  </si>
  <si>
    <t>GOBERNACIÓN DE CUNDINAMARCA</t>
  </si>
  <si>
    <t>Territorial</t>
  </si>
  <si>
    <t>Sector administrativo:</t>
  </si>
  <si>
    <t>N/A</t>
  </si>
  <si>
    <t>Departamento:</t>
  </si>
  <si>
    <t>CUNDINAMARCA</t>
  </si>
  <si>
    <t>Municipio:</t>
  </si>
  <si>
    <t>BOGOTÁ</t>
  </si>
  <si>
    <t xml:space="preserve">Componente 2: Racionalización de Trámites </t>
  </si>
  <si>
    <t xml:space="preserve">PLANEACION ESTRATEGIA DE RACIONALIZACION </t>
  </si>
  <si>
    <t>DATOS TRÁMITES A RACIONALIZAR</t>
  </si>
  <si>
    <t>ACCIONES DE RACIONALIZACIÓN A DESARROLLAR</t>
  </si>
  <si>
    <t>PLAN DE EJECUCIÓN</t>
  </si>
  <si>
    <t>No</t>
  </si>
  <si>
    <t>Nombre del trámite, proceso o procedimiento</t>
  </si>
  <si>
    <t>Tipo de racionalización</t>
  </si>
  <si>
    <t>Acción especifica de racionalización</t>
  </si>
  <si>
    <t>Situación actual</t>
  </si>
  <si>
    <t>descripción de la mejora a realizar al trámite, proceso o procedimiento</t>
  </si>
  <si>
    <t xml:space="preserve">
Beneficio al ciudadano o entidad</t>
  </si>
  <si>
    <t>Dependencia responsable</t>
  </si>
  <si>
    <t>Fecha inicio</t>
  </si>
  <si>
    <t xml:space="preserve">
Fecha final
</t>
  </si>
  <si>
    <t>Certificado de libertad y tradición de un vehículo automotor</t>
  </si>
  <si>
    <t>Tecnológica</t>
  </si>
  <si>
    <t>Ampliar canales de atención al usuario para que pueda obtener certificado de libertad y tradición de un vehiculo automotor de manera virtual</t>
  </si>
  <si>
    <t>Se expide unicamente de forma presencial.</t>
  </si>
  <si>
    <t>El usuario desde su ubicación puede solicitar y cancelar los derecchos de un certificado libertad y tradicion de un vehiculo automotor a través de su dispositivo movil o cp</t>
  </si>
  <si>
    <t>evitar desplazamiento y menores costos</t>
  </si>
  <si>
    <t>Secretaría de Movilidad y Transporte</t>
  </si>
  <si>
    <t>01-01-2022</t>
  </si>
  <si>
    <t>31-12-2022</t>
  </si>
  <si>
    <t>Impuesto al degüello de ganado mayor</t>
  </si>
  <si>
    <t>Pago en linea por PSE</t>
  </si>
  <si>
    <t>El Pago se realiza de manera presencial en los puntos de pago definidos por la Gobernación</t>
  </si>
  <si>
    <t>Habilitar pago por PSE mediante el cual los usuarios podran hacer sus pagos en linea a traves de internet</t>
  </si>
  <si>
    <t>Ampliación de los canales de atención, evitar desplazamientos al usuario y reducir costos</t>
  </si>
  <si>
    <t>Secretaría de Hacienda</t>
  </si>
  <si>
    <t>Tornaguía de tránsito</t>
  </si>
  <si>
    <t>Seguimiento al tramite a traves de chat</t>
  </si>
  <si>
    <t>No existe un chat que permita realizar seguimiento al tramite</t>
  </si>
  <si>
    <t>Habilitar un chat pera realizar seguimiento al tramite electronicamente</t>
  </si>
  <si>
    <t>Ampliacion de los canales para realizar seguimiento electronicamente al tramite, evitando desplazamientos para el usuario y reducir costos</t>
  </si>
  <si>
    <t>Tornaguía de movilización</t>
  </si>
  <si>
    <t>Tornaguía de reenvíos</t>
  </si>
  <si>
    <t>Impuesto al consumo de cigarrillos y tabaco elaborado de origen nacional</t>
  </si>
  <si>
    <t>Impuesto al consumo de licores, vinos, aperitivos y similares de origen nacional</t>
  </si>
  <si>
    <t>Impuesto al consumo de cervezas, sifones, refajos y mezclas nacionales</t>
  </si>
  <si>
    <t>Sobretasa departamental a la gasolina motor</t>
  </si>
  <si>
    <t>Legalización de las tornaguías</t>
  </si>
  <si>
    <t>Señalización de los productos gravados con el impuesto al consumo</t>
  </si>
  <si>
    <t>Anulación de las tornaguías</t>
  </si>
  <si>
    <t>Registro de los sujetos pasivos o responsables del impuesto al consumo (Eliminar por estar repetido)</t>
  </si>
  <si>
    <t>Facilidades de pago para los deudores de obligaciones tributarias</t>
  </si>
  <si>
    <t>Devolución y/o compensación de pagos en exceso y pagos de lo no debido por conceptos no tributarios</t>
  </si>
  <si>
    <t>Administrativa</t>
  </si>
  <si>
    <t>Recepción y/o envío de documentación a traves de correo electrónico</t>
  </si>
  <si>
    <t>No existe un buzón de correo electrónico que permita la recepción y/o envio de documentación</t>
  </si>
  <si>
    <t>Habilitar buzón de correo electrónico para la descarga y envío de correos electrónicos</t>
  </si>
  <si>
    <t>Solicitud de Cancelación de Bodega de Rentas</t>
  </si>
  <si>
    <t>no existe un chat que permita realizar seguimiento al tramite</t>
  </si>
  <si>
    <t>Adición y/o Asociación de Productos</t>
  </si>
  <si>
    <t>Solicitud de Desestampillaje o Reposición de Estampillas de Productos Gravados con el Impuesto al Consumo</t>
  </si>
  <si>
    <t>Solicitud de Renovación Registro INVIMA, Agotamiento de Producto y Actualización de Datos del Contribuyente</t>
  </si>
  <si>
    <t>Solicitud de inscripción de bodega de rentas (Esta repetido )</t>
  </si>
  <si>
    <t>Solicitud modificación de inscripción de bodega de rentas</t>
  </si>
  <si>
    <t>Código:                        E-DEAG-FR-049</t>
  </si>
  <si>
    <t>Versión:                                             1</t>
  </si>
  <si>
    <t>Fecha de Aprobación:           17/07/2017</t>
  </si>
  <si>
    <t>Componente 3:  Rendición de cuentas</t>
  </si>
  <si>
    <t>Actividades</t>
  </si>
  <si>
    <t>Etapa</t>
  </si>
  <si>
    <t>Responsable</t>
  </si>
  <si>
    <t xml:space="preserve">MES EJECUCIÓN </t>
  </si>
  <si>
    <t>Preparación</t>
  </si>
  <si>
    <t>Ejecución</t>
  </si>
  <si>
    <t>Seguimiento y Evaluación</t>
  </si>
  <si>
    <t>MARZO</t>
  </si>
  <si>
    <t>ABRIL</t>
  </si>
  <si>
    <t>MAYO</t>
  </si>
  <si>
    <t>JUNIO</t>
  </si>
  <si>
    <t>JULIO</t>
  </si>
  <si>
    <t>AGOSTO</t>
  </si>
  <si>
    <t>SEPTIEMBRE</t>
  </si>
  <si>
    <t>OCTUBRE</t>
  </si>
  <si>
    <t>NOVIEMBRE</t>
  </si>
  <si>
    <t>DICIEMBRE</t>
  </si>
  <si>
    <r>
      <rPr>
        <b/>
        <sz val="12"/>
        <color rgb="FF000000"/>
        <rFont val="Arial"/>
        <family val="2"/>
      </rPr>
      <t xml:space="preserve">Subcomponente 1. </t>
    </r>
    <r>
      <rPr>
        <sz val="12"/>
        <color rgb="FF000000"/>
        <rFont val="Arial"/>
        <family val="2"/>
      </rPr>
      <t>Información de calidad y en lenguaje claro.</t>
    </r>
  </si>
  <si>
    <t>Socializar la estrategia de Rendición de Cuentas</t>
  </si>
  <si>
    <t>X</t>
  </si>
  <si>
    <t>Listado de Asistencia y Presentación en Power Point. (Video de socialización si aplica)</t>
  </si>
  <si>
    <t>Secretaría de Planeación</t>
  </si>
  <si>
    <t>Socializar en los municipios y con la ciudadanía los avances de la gestión realizada en los municipios en el marco de la Gira del Gobernador.</t>
  </si>
  <si>
    <t>Registro fotográfico por evento.</t>
  </si>
  <si>
    <t>Secretaria de Prensa</t>
  </si>
  <si>
    <t>1.3</t>
  </si>
  <si>
    <t>Informe previo publicado en la página Web.</t>
  </si>
  <si>
    <t>1.4</t>
  </si>
  <si>
    <t>Publicar Informe Previo a Audiencia Pública de Rendición de Cuentas de Niños, niñas, adolescentes y jóvenes.</t>
  </si>
  <si>
    <t>Secretaría de Desarrollo e Inclusión Social</t>
  </si>
  <si>
    <t>1.5</t>
  </si>
  <si>
    <t>Publicar informes de gestión de las inversiones con cargo al Sistema General de Regalías</t>
  </si>
  <si>
    <t>Informes publicados en la página Web.</t>
  </si>
  <si>
    <t>1.6</t>
  </si>
  <si>
    <t>Publicar avances sobre la gestión adelantada en el marco del SNRdC, Nodo a definir.</t>
  </si>
  <si>
    <t>1.7</t>
  </si>
  <si>
    <t>Socializar vía correo electrónico los informes preparatorios a los grupos de interés registrados.</t>
  </si>
  <si>
    <t>Registro de correos electrónicos enviados.</t>
  </si>
  <si>
    <t>1.8</t>
  </si>
  <si>
    <r>
      <rPr>
        <sz val="11"/>
        <rFont val="Arial"/>
        <family val="2"/>
      </rPr>
      <t xml:space="preserve">Socializar vía correo electrónico los informes de regalías a los grupos de interés </t>
    </r>
    <r>
      <rPr>
        <b/>
        <sz val="11"/>
        <rFont val="Arial"/>
        <family val="2"/>
      </rPr>
      <t>registrados.</t>
    </r>
  </si>
  <si>
    <t>1.9</t>
  </si>
  <si>
    <t>Socializar vía correo electrónico los informes del nodo (por definir) a los grupos de interés registrados.</t>
  </si>
  <si>
    <t>1.10</t>
  </si>
  <si>
    <t>Boletín o infografÍa trimestral de Rendición de Cuentas</t>
  </si>
  <si>
    <t>Boletín o infografia publicado y difundido por correo electrónico</t>
  </si>
  <si>
    <t>Secretaría de Planeación
Secretaría de Prensa</t>
  </si>
  <si>
    <t>1.11</t>
  </si>
  <si>
    <t>Podcast informativo semanal con secretarios de despacho</t>
  </si>
  <si>
    <t>1.12</t>
  </si>
  <si>
    <t>Publicar y difundir las convocatorias para participar en los espacios de diferentes a audiencias públicas.</t>
  </si>
  <si>
    <t>Evidencias de piezas de comunicación publicadas en redes sociales, página Web y CIAC.
Evidencias de envío de correo electrónicos.</t>
  </si>
  <si>
    <t>Secretaría de Prensa</t>
  </si>
  <si>
    <t>1.13</t>
  </si>
  <si>
    <t>Publicar y difundir las convocatorias para participar en los espacios de  audiencias.</t>
  </si>
  <si>
    <t>,.-</t>
  </si>
  <si>
    <t>Evidencias de piezas de comunicación publicadas en redes sociales, página Web y CIAC.
Evidencias de difusión de Cuñas radiales, anuncios de televisión y prensa impresa o digital, mensajes de texto, correo electrónico, boletines impresos o digitales.</t>
  </si>
  <si>
    <r>
      <rPr>
        <b/>
        <sz val="12"/>
        <color rgb="FF000000"/>
        <rFont val="Arial"/>
        <family val="2"/>
      </rPr>
      <t>Subcomponente 2.</t>
    </r>
    <r>
      <rPr>
        <sz val="12"/>
        <color rgb="FF000000"/>
        <rFont val="Arial"/>
        <family val="2"/>
      </rPr>
      <t xml:space="preserve">
Diálogo de doble vía con la ciudadanía y sus organizaciones.</t>
    </r>
  </si>
  <si>
    <t>Diálogos de rendición de cuentas de  las inversiones con cargo al Sistema General de Regalías</t>
  </si>
  <si>
    <t>Informe ejercicios de Rendición  de Cuentas.
Videos de diálogos de Rendición de Cuentas, si aplica.</t>
  </si>
  <si>
    <t>Diálogo de gestión adelantada en el marco del SNRdC, Nodo a definir.</t>
  </si>
  <si>
    <t>Realizar audiencia pública de Rendición de Cuentas de niños, niñas, adolescentes y jóvenes.</t>
  </si>
  <si>
    <t>Informe ejercicios de Rendición  de Cuentas
Videos de audiencia de Rendición de Cuentas</t>
  </si>
  <si>
    <t>Realizar programas radiales temáticos con preguntas en vivo dirigido por el Secretario de Planeación, retransmitidos.</t>
  </si>
  <si>
    <t>Certificación de la emisora sobre el programa realizado.
Videos cuando esten disponibles.</t>
  </si>
  <si>
    <t>Subcomponente 3.  Responsabilidad</t>
  </si>
  <si>
    <t>Brindar capacitaciones a grupos de interés sobre participación ciudadana.</t>
  </si>
  <si>
    <t>Registro de asistentes.</t>
  </si>
  <si>
    <t>Responder por escrito en el término de quince días hábiles a las preguntas de los ciudadanos formuladas en el marco del proceso de Rendición de Cuentas.</t>
  </si>
  <si>
    <t>Registro de comunicaciones enviadas.</t>
  </si>
  <si>
    <t>Entidades responsable de la pregunta.
Secretaría de Planeación.</t>
  </si>
  <si>
    <t>3.3</t>
  </si>
  <si>
    <t>Publicar las respuestas e inquietudes recibidas en los eventos de rendición de cuentas.</t>
  </si>
  <si>
    <t>Informe consolidado y publicado en la página Web.</t>
  </si>
  <si>
    <t>3.4</t>
  </si>
  <si>
    <t>Realizar la encuesta de satisfacción de Rendición de Cuentas sobre los eventos realizados.</t>
  </si>
  <si>
    <t>Registro de encuestas realizadas.</t>
  </si>
  <si>
    <t>3.5</t>
  </si>
  <si>
    <t>Analizar el nivel de satisfacción, recomendaciones y sugerencias obtenidas en las encuestas realizadas en los eventos de Rendición de Cuentas.</t>
  </si>
  <si>
    <t>Documento análisis y recomendaciones sobre el resultado de la Rendición de Cuentas.</t>
  </si>
  <si>
    <t>Secretaría de Planeación y Secretaria de Desarrollo e Inclusión Social</t>
  </si>
  <si>
    <t>3.6</t>
  </si>
  <si>
    <t>Publicar los resultados de Rendición de Cuentas.</t>
  </si>
  <si>
    <t>Documento consolidado de rendición de cuentas publicado en página Web</t>
  </si>
  <si>
    <t>3.7</t>
  </si>
  <si>
    <t>Publicar informe de evaluación de la estrategia de rendición de cuentas</t>
  </si>
  <si>
    <t>Documento informe pulicado</t>
  </si>
  <si>
    <t>Control Interno</t>
  </si>
  <si>
    <t>Código:                          E-DEAG-FR-049</t>
  </si>
  <si>
    <t>Versión:                                              1</t>
  </si>
  <si>
    <t>Fecha de Aprobación:            17/07/2017</t>
  </si>
  <si>
    <t>Componente 4:  Servicio al Ciudadano</t>
  </si>
  <si>
    <r>
      <rPr>
        <b/>
        <sz val="14"/>
        <color rgb="FF000000"/>
        <rFont val="Arial"/>
        <family val="2"/>
      </rPr>
      <t xml:space="preserve">Subcomponente 1.
</t>
    </r>
    <r>
      <rPr>
        <sz val="14"/>
        <color rgb="FF000000"/>
        <rFont val="Arial"/>
        <family val="2"/>
      </rPr>
      <t xml:space="preserve">Estructura administrativa y Direccionamiento estratégico </t>
    </r>
  </si>
  <si>
    <t xml:space="preserve">Realizar los cuatro comites de atención al usuario </t>
  </si>
  <si>
    <t>Actas de los cuatro comites de atención al usuario</t>
  </si>
  <si>
    <t>Secretaría General</t>
  </si>
  <si>
    <t>30/03/2022
30/06/2022
30/09/2022 
31/12/2022</t>
  </si>
  <si>
    <t>Socializar el protocolo de Atención al Usuario para los servidores Públicos  de la Gobernación de Cundinamarca.</t>
  </si>
  <si>
    <t>Actas de capacitaciones e informes consolidados con el número de capacitaciones y número de servidores públicos capacitados</t>
  </si>
  <si>
    <r>
      <rPr>
        <b/>
        <sz val="14"/>
        <color rgb="FF000000"/>
        <rFont val="Arial"/>
        <family val="2"/>
      </rPr>
      <t xml:space="preserve">Subcomponente 2.
</t>
    </r>
    <r>
      <rPr>
        <sz val="14"/>
        <color rgb="FF000000"/>
        <rFont val="Arial"/>
        <family val="2"/>
      </rPr>
      <t>Fortalecimiento de los canales de atención.</t>
    </r>
  </si>
  <si>
    <t>Elaborar  el procedimiento de las salas virtuales, subcomponente del canal virtual</t>
  </si>
  <si>
    <t>Elaborar el procedimiento de salas virtuales e ingresarlo al SIGC Isolucion</t>
  </si>
  <si>
    <t>Realizar campañas de difusión de los canales dispuestos por la Gobernación de Cundinamarca.</t>
  </si>
  <si>
    <t>Piezas publicitarias, publicaciones en twitter y en el micrositio de la Secretaría General</t>
  </si>
  <si>
    <t>Promover la apropiación de la Estrategia de Lenguaje Claro a los servidores públicos de la Gobernación de Cundinamarca.</t>
  </si>
  <si>
    <t>1. Diseño de cronograma con programación de laboratorios de simplicidad.</t>
  </si>
  <si>
    <t>Subcomponente 3.
Talento Humano.</t>
  </si>
  <si>
    <t>Capacitar a los servidores públicos de la Gobernación de Cundinamarca en los tiempos de respuesta oportuna de acuerdo a la normatividad vigente.</t>
  </si>
  <si>
    <t xml:space="preserve">Realizar capacitaciones en el manejo apropiado  del sistema de gestión documental mercurio </t>
  </si>
  <si>
    <t>Actas de capacitaciones del manejo del aplicativo</t>
  </si>
  <si>
    <r>
      <rPr>
        <b/>
        <sz val="14"/>
        <color rgb="FF000000"/>
        <rFont val="Arial"/>
        <family val="2"/>
      </rPr>
      <t xml:space="preserve">Subcomponente 4. 
</t>
    </r>
    <r>
      <rPr>
        <sz val="14"/>
        <color rgb="FF000000"/>
        <rFont val="Arial"/>
        <family val="2"/>
      </rPr>
      <t>Normativo y procedimental</t>
    </r>
  </si>
  <si>
    <t xml:space="preserve"> Promover la implementación de la Política Interna de protección de datos personales. </t>
  </si>
  <si>
    <t xml:space="preserve">Realizar 4 mesas técnicas con las Secretarías del nivel central de la Gobernación de Cundinamarca con el  objetivo  de difundir y promover la política de protección de datos personales </t>
  </si>
  <si>
    <t>Actualizar los procedimientos y guias del proceso de atención al usuario de acuerdo a la necesidad.</t>
  </si>
  <si>
    <t>Procedimientos y guias actualizados de acuerdo a la normatividad vigente y las necesidades</t>
  </si>
  <si>
    <r>
      <rPr>
        <b/>
        <sz val="14"/>
        <color rgb="FF000000"/>
        <rFont val="Arial"/>
        <family val="2"/>
      </rPr>
      <t xml:space="preserve">Subcomponente 5. </t>
    </r>
    <r>
      <rPr>
        <sz val="14"/>
        <color rgb="FF000000"/>
        <rFont val="Arial"/>
        <family val="2"/>
      </rPr>
      <t>Relacionamiento con el ciudadano</t>
    </r>
  </si>
  <si>
    <t>Realizar la desconcentración del servicio a través de las ferias y la Unidad móvil</t>
  </si>
  <si>
    <t>Realizar 4 actividades de desconcentración de servicio en cada cuatrimestre.</t>
  </si>
  <si>
    <t>30/04/2022
 30/08/2022 
31/12/2022</t>
  </si>
  <si>
    <t>5.2</t>
  </si>
  <si>
    <t>Reporte, informe  socialización trimestral del Indicador de Oportunidad en la respuesta de PQRSDF.</t>
  </si>
  <si>
    <t xml:space="preserve">1. Generar y socializar en reunión  de administradores de PQRSDF, informe trimestral indicador oportunidad en la respuesta. </t>
  </si>
  <si>
    <t>30/04/2022 
30/08/2022 
31/12/2022</t>
  </si>
  <si>
    <t>5.3</t>
  </si>
  <si>
    <t>Salidas de la Unidad Móvil a los municipios del Departamento de Cundinamarca, para prestar servicios de atención al usuario.</t>
  </si>
  <si>
    <t xml:space="preserve">Informe y registro de número de municipios y  usuarios atendidos a través de la unidad móvil en servicio al usuario. </t>
  </si>
  <si>
    <t>Secretaría TIC</t>
  </si>
  <si>
    <t>5.4</t>
  </si>
  <si>
    <t xml:space="preserve">Descentralizar la oferta instritucional de la Gobernación de Cundinamarca a través de las Ferias de Servicios   de la Gobernación de Cundinamarca. </t>
  </si>
  <si>
    <t>Informe Ferias de Servicios presenciales y virtuales realizadas, con número de municipios y  usuarios participantes y atendidos.</t>
  </si>
  <si>
    <t>Todas las Secretarias del Sector Central y descentralizado.</t>
  </si>
  <si>
    <t>5.5</t>
  </si>
  <si>
    <t>Mejorar la funcionalidad de la ventanilla única virtual.</t>
  </si>
  <si>
    <t>Ventanilla única virtual  de tramites habilitada con el 10% de los tramites de la Gobernación e implementación del modulo EPX (recepción de PQRSDF).</t>
  </si>
  <si>
    <t>Plan Anticorrupción y de Atención al Ciudadano</t>
  </si>
  <si>
    <t>Componente 5:  Transparencia y Acceso a la Información</t>
  </si>
  <si>
    <t>Código:          E-DEAG-FR-049</t>
  </si>
  <si>
    <t>Versión:                               1</t>
  </si>
  <si>
    <t>Fecha de Aprobación:17/07/2017</t>
  </si>
  <si>
    <t>Indicadores</t>
  </si>
  <si>
    <t xml:space="preserve">Entidades y Direcciones cooperantes </t>
  </si>
  <si>
    <t>SEGUIMIENTO</t>
  </si>
  <si>
    <t>Subcomponente 1. Lineamientos de Transparencia Activa</t>
  </si>
  <si>
    <t>Actualización permanente de la información institucional registrada en el portal web y  micrositios de la Administración Departamental de conformidad con la normativa vigente</t>
  </si>
  <si>
    <t>100% de informacion actualizada en el portal web y micrositios</t>
  </si>
  <si>
    <t xml:space="preserve">No. de actualizaciones adelantadas /No.  publicaciones requeridas por la normativa vigente </t>
  </si>
  <si>
    <t>Secretaría TIC - Dirección de Gobierno Digital
Secretaría de Prensa y Comunicaciones</t>
  </si>
  <si>
    <t xml:space="preserve">
Todas las entidades
Gerencia de Buen Gobierno</t>
  </si>
  <si>
    <t xml:space="preserve">Publicar todos los documentos de los procesos contractuales en la plataforma SECOP II dentro de los pazos establecidos </t>
  </si>
  <si>
    <t>100% de documentos de los procesos contractuales publicados en SECOP II</t>
  </si>
  <si>
    <t xml:space="preserve">No. de procesos adelantados/No. de contratos publicados </t>
  </si>
  <si>
    <t>Secretaría Jurídica</t>
  </si>
  <si>
    <t>Dirección de Contratación</t>
  </si>
  <si>
    <t>Actualización  de los trámites en el SUIT</t>
  </si>
  <si>
    <t>Reportar el 100% de los trámites en el SUIT</t>
  </si>
  <si>
    <t>No. de actualizaciónes de trámites en el SUIT/ No. de trámites en el SUIT</t>
  </si>
  <si>
    <t xml:space="preserve">
Secretaría de Planeación</t>
  </si>
  <si>
    <t xml:space="preserve">Dirección de Infraestructura de Datos Espaciales y Estadísticos </t>
  </si>
  <si>
    <t>Realizar mesas técnicas con las entiddes y dependencias para revisar contenido de los micrositios</t>
  </si>
  <si>
    <t>Micrositios actualizados conforme a estándares de publicación de información y firma de compromiso para mantener actualizada la información con el esquema proporcionado por la Dirección de Gobierno Digital</t>
  </si>
  <si>
    <t xml:space="preserve">23 micrositios con información actualizada
Actas de compromiso firmadas por los responsables de la administración de información de las entidades y dependencias
</t>
  </si>
  <si>
    <t>Gerencia de Buen Gobierno, 
Secretaría TIC-Dirección de Gobierno Digital</t>
  </si>
  <si>
    <t xml:space="preserve">Todas las entidades y dependencias
</t>
  </si>
  <si>
    <t>31 de marzo de 2022
31 de agosto de 2022
30 de noviembre de 2022</t>
  </si>
  <si>
    <t>Realizar capacitacion sobre planeación y seguimiento contractual a solicitud de las áreas</t>
  </si>
  <si>
    <t>100% capacitaciones realizadas</t>
  </si>
  <si>
    <t>Numero de capacitaciones solicitadas / numero de capacitaciones realizadas</t>
  </si>
  <si>
    <t>Secretaría Jurídica-Dirección de Contratación</t>
  </si>
  <si>
    <t xml:space="preserve">Hacer seguimiento a la actualización de las hojas de vida en el SIGEP para funcionarios y contratistas </t>
  </si>
  <si>
    <t>Tres seguimientos</t>
  </si>
  <si>
    <t>No. de seguimientos realizados/ No. de seguimientos propuestos</t>
  </si>
  <si>
    <t>30/04/2022
30/08/2022
30/12/2022</t>
  </si>
  <si>
    <t>Coordinar el dilienciamiento del ITA con dependencias responsables de informaciòn y Dirección de Gobiero Digital</t>
  </si>
  <si>
    <t>ITA diligenciado y presentado a PGN</t>
  </si>
  <si>
    <t>Indicador del ITA superior al año 2020</t>
  </si>
  <si>
    <t>Gerencia de Buen Gobierno
Secretaría TIC - Dirección de Gobierno Digital</t>
  </si>
  <si>
    <t>Todas las entidades y dependencias</t>
  </si>
  <si>
    <t>Realizar talleres prácticos sobre cumplimiento y aplicación de Ley de Transparencia y Acceso a la Información Pública</t>
  </si>
  <si>
    <t>Talleres a funcionarios y contratista</t>
  </si>
  <si>
    <t>No. talleres realizados/No. planteados</t>
  </si>
  <si>
    <t>Gerencia de Buen Gobierno,
Dirección de Gobierno Digital y
Secretaría de la Función Pública</t>
  </si>
  <si>
    <t>Organizar talleres de formación en aplicación de Ley 1581 de 2012 de protección de datos personales</t>
  </si>
  <si>
    <t>Gerencia de Buen Gobierno
Secretaría General
Secretarìa Jurídica</t>
  </si>
  <si>
    <t>Subcomponente 2. Lineamientos de Transparencia Pasiva</t>
  </si>
  <si>
    <t>Actualizar y publicar las preguntas frecuentes</t>
  </si>
  <si>
    <t>Listado de preguntas frecuentes actualizado y publicado</t>
  </si>
  <si>
    <t>No. de preguntas frecuentes, depuradas y actualizadas/ 
No. total de preguntas frecuentes</t>
  </si>
  <si>
    <t>Secretaría General
Secretaria de Prensa</t>
  </si>
  <si>
    <t>Todas las entidades del Sector Central</t>
  </si>
  <si>
    <t xml:space="preserve">Actualización Manual de Defensa Judicial Decreto  427 de 2019 </t>
  </si>
  <si>
    <t xml:space="preserve">Adopción y Socialización Manual de Defensa Judicial </t>
  </si>
  <si>
    <t>Manual /Socializado</t>
  </si>
  <si>
    <t xml:space="preserve">Secretaría Jurídica-Dirección de Defensa Judicial y Extrajudicial </t>
  </si>
  <si>
    <t>Socialización Decreto que adopta la Política de Mejora Normativa</t>
  </si>
  <si>
    <t>Número de socializaciones/Socialización Decreto</t>
  </si>
  <si>
    <t>Secretaría Jurídica-Direccción de Conceptos y Estudios Jurídicos</t>
  </si>
  <si>
    <t>Organizar talleres de formación en aplicación de Ley 1755 de 2015 sobre Derecho de Petición, enmarcada dentro de las obligaciones de transparencia pasiva</t>
  </si>
  <si>
    <t>Talleres a funcionarios y contratistas</t>
  </si>
  <si>
    <t xml:space="preserve">Coordinar acciones para el fortalecimiento del canal de denuncias </t>
  </si>
  <si>
    <t>Estrategia de promoción del canal de denuncias</t>
  </si>
  <si>
    <t>Estrategia implementada,socializada y publicada</t>
  </si>
  <si>
    <t>Gerencia de Buen Gobierno, Secretaría General
Oficina de Control Interno Disciplinario</t>
  </si>
  <si>
    <t>Subcomponente 3. Elaboración los Instrumentos de Gestión de la Información</t>
  </si>
  <si>
    <t xml:space="preserve">Elaboración y adopción tres (3)  instrumentos archivísticos del programa de gestión documental:
a) Formato único de inventario documental -FUID
b) Hoja de control de prestamo de documentos 
c) modelo del sistema integrado de conservación
</t>
  </si>
  <si>
    <t>Instrumentos de gestión documental con el lleno de requisitos</t>
  </si>
  <si>
    <t>(3)  instrumentos archivísticos</t>
  </si>
  <si>
    <t xml:space="preserve">Secretaría General
</t>
  </si>
  <si>
    <t>Dirección de Gestión Documental.</t>
  </si>
  <si>
    <t xml:space="preserve">Prestar asistencia tecnica  a las entidades del Sector Central de la Gobernación de Cundinamarca en implementación de las TRD y del sistema de Gestión Documental </t>
  </si>
  <si>
    <t>1. Formato de  Asistencia Tecnica a las entidades del Sector Central de la Gobernación de Cundinamarca
2. Cronograma de Actividades</t>
  </si>
  <si>
    <t xml:space="preserve">No. De visitas programadas/ No. De visitas realizadas
</t>
  </si>
  <si>
    <t xml:space="preserve">Secretaría General </t>
  </si>
  <si>
    <t>Dirección de Gestión Documental</t>
  </si>
  <si>
    <t xml:space="preserve">Trimestral </t>
  </si>
  <si>
    <t xml:space="preserve">Velar por la publicación y actualización en  la pagina: (https://www.datos.gov.co  -  Datos Abiertos) de los siguientes instrumentos archivisticos:
a) Registro de Activos de Información
b) Programa de Gestión Documental
c) Índice de Información Clasificada y Reservada. </t>
  </si>
  <si>
    <t>Numero de instrumentos publicados y actualizados - (3) Instrumentos Archivisticos</t>
  </si>
  <si>
    <t>No. de instrumentos  /No.  Actualizaciones https://www.datos.gov.co  -  Datos Abiertos</t>
  </si>
  <si>
    <t>Actualización de los actos administrativos disponibles en linea para facilitar la consulta de los usuarios</t>
  </si>
  <si>
    <t>Publicacion del 100% de actos administrativos actualizado, disponibles en la web</t>
  </si>
  <si>
    <t>No. de actos administrativos actualizado y disponibles en la web/No. total de actos administrativos emitidos</t>
  </si>
  <si>
    <t>Todas las Entidades del Sector Central</t>
  </si>
  <si>
    <t xml:space="preserve">Publicacion de decretos y ordenanzas departamentales </t>
  </si>
  <si>
    <t>Publicacion del 100% de decretos y ordenanzas departamentales</t>
  </si>
  <si>
    <t>No. de actos decretos y ordenanzas departamentales actualizado y disponibles en la web/No. total de decretos y ordenanzas  emitidos</t>
  </si>
  <si>
    <t xml:space="preserve">Secretaria General </t>
  </si>
  <si>
    <t xml:space="preserve">Despacho del Gobernador y  Secretaria Juridica  </t>
  </si>
  <si>
    <t>Subcomponente 4. Criterio diferencial de accesibilidad</t>
  </si>
  <si>
    <t xml:space="preserve">Disponer de herramientas que faciliten la interacción de los usuarios en condición de discapacidad visual y auditiva en en la Gobernación de Cundinamarca. 
</t>
  </si>
  <si>
    <t xml:space="preserve">Adoptar 2 herramientas que atiendan a los criterios de accesibilidad. 
</t>
  </si>
  <si>
    <t xml:space="preserve">Numero de Herramientas adoptadas. 
</t>
  </si>
  <si>
    <t xml:space="preserve">
Secretaria General
Secretaria de Desarrollo Social
</t>
  </si>
  <si>
    <t>Secretaria de la Función Publica y Empresa Inmobiliaria y de Servicios Logisticos de Cundiamarca</t>
  </si>
  <si>
    <t>Elaboración, socialización,  implementación  de la guía diferencial de acceso a la información según el usuario</t>
  </si>
  <si>
    <t>Guía elaborada,socializada e implementada</t>
  </si>
  <si>
    <t>No. de guías elaboradas/ No. de guías propuestas</t>
  </si>
  <si>
    <t>Secretaría de Desarrollo Social</t>
  </si>
  <si>
    <t>Subcomponente 5.
Monitoreo del Acceso a la Información Pública</t>
  </si>
  <si>
    <t>Realizar de manera aleatoria  cliente oculto para evaluar  el servicio que se presta a través de los canales; presencial, telefónico y virtual, dispuestos por la Administración Departamental y generar recomendaciones</t>
  </si>
  <si>
    <t>Aplicar cliente oculto a todas la dependencias del sector central durante el 2022 y rendir informe semestral de resultados</t>
  </si>
  <si>
    <t xml:space="preserve">No.de dependencias monitoredas / Total dependecias de la Administración Departamental 
</t>
  </si>
  <si>
    <t xml:space="preserve">30/06/2022
30/11/2022
</t>
  </si>
  <si>
    <t>Medición del tiempo de respuesta a las PQRSDF</t>
  </si>
  <si>
    <t>Informe de indicador oportunidad de respuesta a PQRSDF</t>
  </si>
  <si>
    <t xml:space="preserve">Informe trimestral  de oportunidad de respuesta
</t>
  </si>
  <si>
    <t>Realizar las reuniones del Comité de Transparencia del Decreto 492 de 2021, por el cual se reglamentan las instancias de participación y transparencia de la Gobernación de Cundinamarca y se dictan otras disposiciones.</t>
  </si>
  <si>
    <t>Tres (3) Comités al año</t>
  </si>
  <si>
    <t>No de Comités realizados / No. de Comités que indican el Decreto 010 de 2019</t>
  </si>
  <si>
    <t>Secretaría TIC - Dirección de Gobierno  Digital
Secretaría General
Secretaría Jurídica 
Secretaría de Planeación
Secretaría de Prensa y Comunicaciones
Secretaría de Gobierno
Secretaría de Función Pública
Oficina de Control Interno
Instituto Departamental de Acción Comunal</t>
  </si>
  <si>
    <t xml:space="preserve">29 de abril de 2022
31 de agosto de 2022
20 de octubre de 2022
 </t>
  </si>
  <si>
    <t>DIRECCIONAMIENTO ESTRATÉGICO Y ARTICULACIÓN GERENCIAL</t>
  </si>
  <si>
    <t xml:space="preserve">Formato monitoreo avance de ejecución del Plan Anticorrupción y de Atención al Ciudadano  </t>
  </si>
  <si>
    <t>POLÍTICA DE INTEGRIDAD</t>
  </si>
  <si>
    <t>SUBCOMPONENTE</t>
  </si>
  <si>
    <t>Iniciativa Adicional</t>
  </si>
  <si>
    <t>Objetivo de la Actividad</t>
  </si>
  <si>
    <t>Meta o Producto</t>
  </si>
  <si>
    <t xml:space="preserve">Indicador </t>
  </si>
  <si>
    <t>Fecha Programada</t>
  </si>
  <si>
    <t>CONFLICTOS DE INTERÉS</t>
  </si>
  <si>
    <t>Establecer mecanismos de control al interior de la entidad que conduzcan a una preveención efectiva en cuanto a la materialización de impedimentos y recusaciones en actuaciones administrativas.</t>
  </si>
  <si>
    <t>Prevenir y evitar traumatismos en las actuaciones administrativas que adelante la entidad.</t>
  </si>
  <si>
    <t>Proceso para la identificación, prevenciòn, declaraciòn y gestión de los conflictos de interés a otros funcionarios y contratistastas de la entidad</t>
  </si>
  <si>
    <t>Proceso implementado para sujetos obligados de la Ley 2013 de 2019 y cargos que participen en la toma de decisiones o representación en instancias institucionales</t>
  </si>
  <si>
    <t>A 30 de noviembre de 2022</t>
  </si>
  <si>
    <t>Socializar y publicar la estrategia de Declaración y Gestión de Conflictos de Intereses a toda la gobernación</t>
  </si>
  <si>
    <t>Implementar la política de integridad en el componente de Conflictos de Interès</t>
  </si>
  <si>
    <t>Estrategia de declaración y gestión de Conflictos de Interés socializada</t>
  </si>
  <si>
    <t>Acto administrativo de adopción y publicaciòn de la estrategia en el portal web de la gobernación</t>
  </si>
  <si>
    <t>marzo de 2022</t>
  </si>
  <si>
    <t>Incentivar a los sujetos obligados a diligenciar el formato de conflictos de interés del aplicativo de Ley 2013 de 2019</t>
  </si>
  <si>
    <t>posicionar a la entidad entre las mejores, en el uso de esta herramienta.</t>
  </si>
  <si>
    <t>Declaraciones de conflictos de intereses realizadas</t>
  </si>
  <si>
    <t>100% de sujetos obligados de la Gobernación con la declaración de CI en aplicativo de Ley 2013/19</t>
  </si>
  <si>
    <t>30 de noviembre de 2022</t>
  </si>
  <si>
    <t>Realizar talleres a funcionarios y contratistas de la entidad en conceptualización, identificación y declaración de conflictos de interés, tipo taller.</t>
  </si>
  <si>
    <t xml:space="preserve">Dar cabal cumplimiento, por parte dela entidad, a lo normado mediante Ley 2013 de 2019 </t>
  </si>
  <si>
    <t>Actas de asistencia a talleres</t>
  </si>
  <si>
    <t>No capacitaciones propuestas/No capacitaciones realizadas</t>
  </si>
  <si>
    <t>S. Función Pública y Gerencia de Buen Gobierno</t>
  </si>
  <si>
    <t>programada dentro del PIC</t>
  </si>
  <si>
    <t>CÓDIGO DE INTEGRIDAD</t>
  </si>
  <si>
    <t>Estrategia de apropiación del Código de integridad para la vigencia 2022</t>
  </si>
  <si>
    <t>Generar estrategias novedosas y participativas para que todas los funcionarios de la Entidad puedan vivir el código de integridad y sus valores en cada una de sus actuaciones diarias</t>
  </si>
  <si>
    <t>Plan de apropiación codigo de integridad 2022</t>
  </si>
  <si>
    <t>Plan construido</t>
  </si>
  <si>
    <t>Secretaría de la Función Pública - DDH</t>
  </si>
  <si>
    <t>Continuar con la estrategia de agentes de valor, dando la bienvenida, socializando estrategia y reconociendo su importancia en la apropación</t>
  </si>
  <si>
    <t>Confirmar el grupo de Agentes de Valor liderado por directivos de cada entidad, dar la bienvenida y generar el compromiso de la vigencia actual</t>
  </si>
  <si>
    <t>Grupo de Agentes de valor</t>
  </si>
  <si>
    <t xml:space="preserve">Confirmación de grupo de WH - Bienvenida </t>
  </si>
  <si>
    <t>Socializar con agentes de valor las estregias para 2022</t>
  </si>
  <si>
    <t xml:space="preserve">Presentar la estrategia de apropiación de código de integridad para el 2022 </t>
  </si>
  <si>
    <t>Acta de reunión</t>
  </si>
  <si>
    <t>Socialización de estrategia</t>
  </si>
  <si>
    <t xml:space="preserve">Actividades mensuales </t>
  </si>
  <si>
    <t>Desarrollar las actividades mensuales para la apropiación de los valores del codigo de integridad de acuerdo con las estrategias diseñadas en cada entidad</t>
  </si>
  <si>
    <t>Desarrollo de la actividad Fotografias- videos</t>
  </si>
  <si>
    <t xml:space="preserve">Realización de las actividades por secretaría de manera mensual </t>
  </si>
  <si>
    <t>Cada entidad responsable</t>
  </si>
  <si>
    <t>Mensual de Marzo a Septiembre de 2022</t>
  </si>
  <si>
    <t>Feria de los valores</t>
  </si>
  <si>
    <t>Dia del valor - actividades para comunicar y generar la apropiación</t>
  </si>
  <si>
    <t>Feria el Plazoleta de la paz</t>
  </si>
  <si>
    <t>Realización bimensual de la feria del valor</t>
  </si>
  <si>
    <t>Abril, Junio, Agosto, Octubre de 2022</t>
  </si>
  <si>
    <t>Informe de apropiación</t>
  </si>
  <si>
    <t>Medir el nivel de apropiación del valor a trabajar en cada una de las secretarías y dar a conocer a la entidad cómo se vivió en cada responsable</t>
  </si>
  <si>
    <t>Informe mensual de apropiación</t>
  </si>
  <si>
    <t>Informe elaborado</t>
  </si>
  <si>
    <t>5 primeros dias de cada mes desde abril hasta Octubre de 2022</t>
  </si>
  <si>
    <t>Factor de causa</t>
  </si>
  <si>
    <t>Clase de riesgo</t>
  </si>
  <si>
    <t>Posibilidad de ocurrencia</t>
  </si>
  <si>
    <t>Impacto en la confidencialidad de la informacion</t>
  </si>
  <si>
    <t>Impacto de credibilidad o imagen</t>
  </si>
  <si>
    <t>Impacto legal</t>
  </si>
  <si>
    <t>Impacto operativo</t>
  </si>
  <si>
    <t>Personas</t>
  </si>
  <si>
    <t>Estratégico</t>
  </si>
  <si>
    <t>Nivel</t>
  </si>
  <si>
    <t>Descriptor</t>
  </si>
  <si>
    <t>Descripción</t>
  </si>
  <si>
    <t>Tipos de impacto</t>
  </si>
  <si>
    <t xml:space="preserve">Tipo de control </t>
  </si>
  <si>
    <t>Metodo</t>
  </si>
  <si>
    <t>Imagen</t>
  </si>
  <si>
    <t>Rara vez</t>
  </si>
  <si>
    <t>El evento puede ocurrir solo en circunstancias excepcionales</t>
  </si>
  <si>
    <t>Se presentó una vez en los ultimos cinco años</t>
  </si>
  <si>
    <t>Insignificante</t>
  </si>
  <si>
    <t>Si el evento se presentara se afectaría la información de una persona</t>
  </si>
  <si>
    <t>Si el evento se presentara se afectaría la imagen institucional en un ciudadano</t>
  </si>
  <si>
    <t>Si el evento se presentara la gobernación tendria que pagar multas</t>
  </si>
  <si>
    <t>Confidencialidad de la información</t>
  </si>
  <si>
    <t>Si</t>
  </si>
  <si>
    <t>Sistemas de información</t>
  </si>
  <si>
    <t>Operativo</t>
  </si>
  <si>
    <t>Improbable</t>
  </si>
  <si>
    <t>El evento puede ocurrir en algun momento</t>
  </si>
  <si>
    <t>Se presentó una vez en los ultimos tres años</t>
  </si>
  <si>
    <t>Menor</t>
  </si>
  <si>
    <t>Si el evento se presentara se afectaría la información de un grupo de personas</t>
  </si>
  <si>
    <t>Si el evento se presentara se afectaría la imagen institucional en un grupo de ciudadanos</t>
  </si>
  <si>
    <t>Si el evento se presentara la gobernación recibiria demandas</t>
  </si>
  <si>
    <t>Credibilidad o imagen</t>
  </si>
  <si>
    <t>Correctivo</t>
  </si>
  <si>
    <t>Infraestructura</t>
  </si>
  <si>
    <t>Financiero</t>
  </si>
  <si>
    <t>Posible</t>
  </si>
  <si>
    <t>El evento podría ocurrir en algun momento</t>
  </si>
  <si>
    <t>Se presentó una vez en los ultimos dos años</t>
  </si>
  <si>
    <t>Moderado</t>
  </si>
  <si>
    <t>Si el evento se presentara se afectaría la información de todo un proceso</t>
  </si>
  <si>
    <t>Si el evento se presentara se afectaría la imagen institucional a nivel local (un municipio)</t>
  </si>
  <si>
    <t>Si el evento se presentara habrian investigaciones disciplinarias</t>
  </si>
  <si>
    <t>Si el evento se presentara habria retraso en las actividades</t>
  </si>
  <si>
    <t>Legal</t>
  </si>
  <si>
    <t>Información</t>
  </si>
  <si>
    <t>Cumplimiento</t>
  </si>
  <si>
    <t>Probable</t>
  </si>
  <si>
    <t>El evento probablemente ocurrirá en la mayoria de las circunstancias</t>
  </si>
  <si>
    <t>Se presentó una vez en el ultimo año</t>
  </si>
  <si>
    <t>Mayor</t>
  </si>
  <si>
    <t>Si el evento se presentara se afectaría la información institucional</t>
  </si>
  <si>
    <t>Si el evento se presentara se afectaría la imagen institucional a nivel departamental (dos o más municipios)</t>
  </si>
  <si>
    <t>Si el evento se presentara habrian investigaciones fiscales</t>
  </si>
  <si>
    <t>Si el evento se presentara habria intermitencia en el servicio</t>
  </si>
  <si>
    <t>No hay control</t>
  </si>
  <si>
    <t>Recursos Financieros</t>
  </si>
  <si>
    <t>Tecnológico</t>
  </si>
  <si>
    <t>Casi seguro</t>
  </si>
  <si>
    <t>Se esperá que el evento ocurra en la mayoria de las circunstancias</t>
  </si>
  <si>
    <t>Se presentó mas de una vez en el ultimo año</t>
  </si>
  <si>
    <t>Catastrofico</t>
  </si>
  <si>
    <t>Si el evento se presentara se afectaría la información estrategica de la entidad</t>
  </si>
  <si>
    <t>Si el evento se presentara se afectaría la imagen institucional a nivel nacional</t>
  </si>
  <si>
    <t>Si el evento se presentara habria intervención o sanción</t>
  </si>
  <si>
    <t>Si el evento se presentara habria paro total del proceso</t>
  </si>
  <si>
    <t>Recursos Físicos</t>
  </si>
  <si>
    <t>Corrupción</t>
  </si>
  <si>
    <t>1-Insignificante</t>
  </si>
  <si>
    <t>2-Menor</t>
  </si>
  <si>
    <t>3-Moderado</t>
  </si>
  <si>
    <t>4-Mayor</t>
  </si>
  <si>
    <t>5-Catastrofico</t>
  </si>
  <si>
    <t>1-Raro</t>
  </si>
  <si>
    <t>2-Improbable</t>
  </si>
  <si>
    <t>3-Posible</t>
  </si>
  <si>
    <t>4-Probable</t>
  </si>
  <si>
    <t>5-Casi seguro</t>
  </si>
  <si>
    <t>1-RARO</t>
  </si>
  <si>
    <t>1-INSIGNIFICANTE</t>
  </si>
  <si>
    <t>1-Baja</t>
  </si>
  <si>
    <t>2-MENOR</t>
  </si>
  <si>
    <t>2-Baja</t>
  </si>
  <si>
    <t>3-MODERADO</t>
  </si>
  <si>
    <t>3-Moderada</t>
  </si>
  <si>
    <t>4-MAYOR</t>
  </si>
  <si>
    <t>4-Alta</t>
  </si>
  <si>
    <t>5-CATASTRÓFICO</t>
  </si>
  <si>
    <t>5-Extrema</t>
  </si>
  <si>
    <t>2-IMPROBABLE</t>
  </si>
  <si>
    <t>4-Baja</t>
  </si>
  <si>
    <t>6-Moderada</t>
  </si>
  <si>
    <t>8-Alta</t>
  </si>
  <si>
    <t>10-Extrema</t>
  </si>
  <si>
    <t>3-POSIBLE</t>
  </si>
  <si>
    <t>3-Baja</t>
  </si>
  <si>
    <t>9-Alta</t>
  </si>
  <si>
    <t>12-Extrema</t>
  </si>
  <si>
    <t>15-Extrema</t>
  </si>
  <si>
    <t>4-PROBABLE</t>
  </si>
  <si>
    <t>4-Moderada</t>
  </si>
  <si>
    <t>12-Alta</t>
  </si>
  <si>
    <t>16-Extrema</t>
  </si>
  <si>
    <t>20-Extrema</t>
  </si>
  <si>
    <t>5-CASI SEGURO</t>
  </si>
  <si>
    <t>5-Alta</t>
  </si>
  <si>
    <t>10-Alta</t>
  </si>
  <si>
    <t>25-Extrema</t>
  </si>
  <si>
    <t>5-Moderado</t>
  </si>
  <si>
    <t>5-Moderada</t>
  </si>
  <si>
    <t>10-Mayor</t>
  </si>
  <si>
    <t>20-Catastrófico</t>
  </si>
  <si>
    <t>5-MODERADO</t>
  </si>
  <si>
    <t>10-Moderada</t>
  </si>
  <si>
    <t>10-MAYOR</t>
  </si>
  <si>
    <t>20-Alta</t>
  </si>
  <si>
    <t>20-CATASTRÓFICO</t>
  </si>
  <si>
    <t>40-Extrema</t>
  </si>
  <si>
    <t>15-Alta</t>
  </si>
  <si>
    <t>30-Extrema</t>
  </si>
  <si>
    <t>60-Extrema</t>
  </si>
  <si>
    <t>80-Extrema</t>
  </si>
  <si>
    <t>50-Extrema</t>
  </si>
  <si>
    <t>100-Extrema</t>
  </si>
  <si>
    <t xml:space="preserve">Podcast  publicado en página Web </t>
  </si>
  <si>
    <t>Publicar en página Web Informe Previo a Audiencia Pública de Rendición de Cuentas</t>
  </si>
  <si>
    <t>Informe publicado en la página Web.</t>
  </si>
  <si>
    <t>Realizar audiencia pública de Rendición de Cuentas</t>
  </si>
  <si>
    <t xml:space="preserve">Secretarías de Planeación, Prensa y Gerencia de Buen Gobierno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</si>
</sst>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240A]d&quot; de &quot;mmmm&quot; de &quot;yyyy"/>
    <numFmt numFmtId="165" formatCode="_-* #,##0.000_-;\-* #,##0.000_-;_-* &quot;-&quot;??_-;_-@"/>
    <numFmt numFmtId="166" formatCode="_-* #,##0.00_-;\-* #,##0.00_-;_-* &quot;-&quot;??_-;_-@"/>
    <numFmt numFmtId="167" formatCode="0.0%"/>
    <numFmt numFmtId="168" formatCode="0.000"/>
  </numFmts>
  <fonts count="44" x14ac:knownFonts="1">
    <font>
      <sz val="11"/>
      <color rgb="FF000000"/>
      <name val="Calibri"/>
    </font>
    <font>
      <sz val="10"/>
      <name val="Arial"/>
      <family val="2"/>
    </font>
    <font>
      <b/>
      <sz val="14"/>
      <color rgb="FF000000"/>
      <name val="Arial"/>
      <family val="2"/>
    </font>
    <font>
      <sz val="11"/>
      <name val="Calibri"/>
      <family val="2"/>
    </font>
    <font>
      <sz val="14"/>
      <color rgb="FF000000"/>
      <name val="Arial"/>
      <family val="2"/>
    </font>
    <font>
      <b/>
      <sz val="22"/>
      <color rgb="FF000000"/>
      <name val="Arial"/>
      <family val="2"/>
    </font>
    <font>
      <b/>
      <sz val="18"/>
      <color rgb="FF000000"/>
      <name val="Arial"/>
      <family val="2"/>
    </font>
    <font>
      <sz val="16"/>
      <color rgb="FF000000"/>
      <name val="Arial"/>
      <family val="2"/>
    </font>
    <font>
      <b/>
      <sz val="16"/>
      <color rgb="FF000000"/>
      <name val="Arial"/>
      <family val="2"/>
    </font>
    <font>
      <sz val="14"/>
      <name val="Arial"/>
      <family val="2"/>
    </font>
    <font>
      <sz val="12"/>
      <color rgb="FFFF0000"/>
      <name val="Arial"/>
      <family val="2"/>
    </font>
    <font>
      <sz val="11"/>
      <name val="Calibri"/>
      <family val="2"/>
    </font>
    <font>
      <sz val="11"/>
      <name val="Arial Narrow"/>
      <family val="2"/>
    </font>
    <font>
      <b/>
      <sz val="14"/>
      <name val="Arial Narrow"/>
      <family val="2"/>
    </font>
    <font>
      <sz val="14"/>
      <name val="Arial Narrow"/>
      <family val="2"/>
    </font>
    <font>
      <b/>
      <sz val="9"/>
      <name val="Arial Narrow"/>
      <family val="2"/>
    </font>
    <font>
      <sz val="12"/>
      <name val="Arial Narrow"/>
      <family val="2"/>
    </font>
    <font>
      <b/>
      <sz val="11"/>
      <name val="Arial Narrow"/>
      <family val="2"/>
    </font>
    <font>
      <b/>
      <sz val="10"/>
      <name val="Arial Narrow"/>
      <family val="2"/>
    </font>
    <font>
      <sz val="9"/>
      <name val="Arial Narrow"/>
      <family val="2"/>
    </font>
    <font>
      <b/>
      <sz val="14"/>
      <color rgb="FF333300"/>
      <name val="Arial"/>
      <family val="2"/>
    </font>
    <font>
      <b/>
      <sz val="14"/>
      <name val="Arial"/>
      <family val="2"/>
    </font>
    <font>
      <sz val="11"/>
      <color rgb="FF000000"/>
      <name val="Tahoma"/>
      <family val="2"/>
    </font>
    <font>
      <b/>
      <sz val="14"/>
      <color rgb="FF000000"/>
      <name val="Tahoma"/>
      <family val="2"/>
    </font>
    <font>
      <sz val="12"/>
      <color rgb="FF000000"/>
      <name val="Tahoma"/>
      <family val="2"/>
    </font>
    <font>
      <b/>
      <sz val="14"/>
      <color rgb="FF000000"/>
      <name val="Calibri"/>
      <family val="2"/>
    </font>
    <font>
      <b/>
      <sz val="10"/>
      <name val="Arial"/>
      <family val="2"/>
    </font>
    <font>
      <b/>
      <sz val="11"/>
      <name val="Arial"/>
      <family val="2"/>
    </font>
    <font>
      <b/>
      <sz val="9"/>
      <color rgb="FF000000"/>
      <name val="Arial"/>
      <family val="2"/>
    </font>
    <font>
      <b/>
      <sz val="12"/>
      <color rgb="FF000000"/>
      <name val="Arial"/>
      <family val="2"/>
    </font>
    <font>
      <sz val="11"/>
      <name val="Arial"/>
      <family val="2"/>
    </font>
    <font>
      <sz val="11"/>
      <name val="Arial"/>
      <family val="2"/>
    </font>
    <font>
      <b/>
      <sz val="12"/>
      <name val="Arial"/>
      <family val="2"/>
    </font>
    <font>
      <i/>
      <sz val="12"/>
      <color rgb="FF4472C4"/>
      <name val="Calibri"/>
      <family val="2"/>
    </font>
    <font>
      <i/>
      <sz val="11"/>
      <color rgb="FF4472C4"/>
      <name val="Calibri"/>
      <family val="2"/>
    </font>
    <font>
      <b/>
      <sz val="14"/>
      <name val="Arial"/>
      <family val="2"/>
    </font>
    <font>
      <sz val="14"/>
      <name val="Arial"/>
      <family val="2"/>
    </font>
    <font>
      <sz val="14"/>
      <color rgb="FFFF0000"/>
      <name val="Arial"/>
      <family val="2"/>
    </font>
    <font>
      <b/>
      <sz val="14"/>
      <name val="Tahoma"/>
      <family val="2"/>
    </font>
    <font>
      <b/>
      <sz val="16"/>
      <name val="Arial"/>
      <family val="2"/>
    </font>
    <font>
      <sz val="11"/>
      <name val="Verdana"/>
      <family val="2"/>
    </font>
    <font>
      <b/>
      <sz val="11"/>
      <name val="Calibri"/>
      <family val="2"/>
    </font>
    <font>
      <sz val="12"/>
      <color rgb="FF000000"/>
      <name val="Arial"/>
      <family val="2"/>
    </font>
    <font>
      <sz val="11"/>
      <color rgb="FF000000"/>
      <name val="Calibri"/>
      <family val="2"/>
    </font>
  </fonts>
  <fills count="18">
    <fill>
      <patternFill patternType="none"/>
    </fill>
    <fill>
      <patternFill patternType="gray125"/>
    </fill>
    <fill>
      <patternFill patternType="solid">
        <fgColor rgb="FFFFFFFF"/>
        <bgColor rgb="FFFFFFFF"/>
      </patternFill>
    </fill>
    <fill>
      <patternFill patternType="solid">
        <fgColor rgb="FFBDD6EE"/>
        <bgColor rgb="FFBDD6EE"/>
      </patternFill>
    </fill>
    <fill>
      <patternFill patternType="solid">
        <fgColor rgb="FFDEEAF6"/>
        <bgColor rgb="FFDEEAF6"/>
      </patternFill>
    </fill>
    <fill>
      <patternFill patternType="solid">
        <fgColor rgb="FF5B9BD5"/>
        <bgColor rgb="FF5B9BD5"/>
      </patternFill>
    </fill>
    <fill>
      <patternFill patternType="solid">
        <fgColor rgb="FF2F5496"/>
        <bgColor rgb="FF2F5496"/>
      </patternFill>
    </fill>
    <fill>
      <patternFill patternType="solid">
        <fgColor rgb="FFCCCCCC"/>
        <bgColor rgb="FFCCCCCC"/>
      </patternFill>
    </fill>
    <fill>
      <patternFill patternType="solid">
        <fgColor rgb="FFD6DCE4"/>
        <bgColor rgb="FFD6DCE4"/>
      </patternFill>
    </fill>
    <fill>
      <patternFill patternType="solid">
        <fgColor rgb="FFBDD7EE"/>
        <bgColor rgb="FFBDD7EE"/>
      </patternFill>
    </fill>
    <fill>
      <patternFill patternType="solid">
        <fgColor rgb="FFDDEBF7"/>
        <bgColor rgb="FFDDEBF7"/>
      </patternFill>
    </fill>
    <fill>
      <patternFill patternType="solid">
        <fgColor rgb="FFFFFF00"/>
        <bgColor rgb="FFFFFF00"/>
      </patternFill>
    </fill>
    <fill>
      <patternFill patternType="solid">
        <fgColor rgb="FFD9E2F3"/>
        <bgColor rgb="FFD9E2F3"/>
      </patternFill>
    </fill>
    <fill>
      <patternFill patternType="solid">
        <fgColor rgb="FFE8EDF2"/>
        <bgColor rgb="FFE8EDF2"/>
      </patternFill>
    </fill>
    <fill>
      <patternFill patternType="solid">
        <fgColor rgb="FF50E617"/>
        <bgColor rgb="FF50E617"/>
      </patternFill>
    </fill>
    <fill>
      <patternFill patternType="solid">
        <fgColor rgb="FFF7FE2E"/>
        <bgColor rgb="FFF7FE2E"/>
      </patternFill>
    </fill>
    <fill>
      <patternFill patternType="solid">
        <fgColor rgb="FFFE9A2E"/>
        <bgColor rgb="FFFE9A2E"/>
      </patternFill>
    </fill>
    <fill>
      <patternFill patternType="solid">
        <fgColor rgb="FFFF3714"/>
        <bgColor rgb="FFFF3714"/>
      </patternFill>
    </fill>
  </fills>
  <borders count="166">
    <border>
      <left/>
      <right/>
      <top/>
      <bottom/>
      <diagonal/>
    </border>
    <border>
      <left/>
      <right/>
      <top style="thin">
        <color rgb="FF000000"/>
      </top>
      <bottom/>
      <diagonal/>
    </border>
    <border>
      <left style="thin">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style="medium">
        <color rgb="FF000000"/>
      </right>
      <top style="medium">
        <color rgb="FF000000"/>
      </top>
      <bottom style="medium">
        <color rgb="FF000000"/>
      </bottom>
      <diagonal/>
    </border>
    <border>
      <left/>
      <right/>
      <top/>
      <bottom/>
      <diagonal/>
    </border>
    <border>
      <left style="thin">
        <color rgb="FF000000"/>
      </left>
      <right/>
      <top/>
      <bottom/>
      <diagonal/>
    </border>
    <border>
      <left/>
      <right/>
      <top/>
      <bottom/>
      <diagonal/>
    </border>
    <border>
      <left/>
      <right style="medium">
        <color rgb="FF000000"/>
      </right>
      <top/>
      <bottom/>
      <diagonal/>
    </border>
    <border>
      <left style="thin">
        <color rgb="FF000000"/>
      </left>
      <right/>
      <top/>
      <bottom/>
      <diagonal/>
    </border>
    <border>
      <left/>
      <right/>
      <top/>
      <bottom/>
      <diagonal/>
    </border>
    <border>
      <left/>
      <right style="medium">
        <color rgb="FF000000"/>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5B9BD5"/>
      </left>
      <right style="medium">
        <color rgb="FF5B9BD5"/>
      </right>
      <top style="medium">
        <color rgb="FF5B9BD5"/>
      </top>
      <bottom style="medium">
        <color rgb="FF5B9BD5"/>
      </bottom>
      <diagonal/>
    </border>
    <border>
      <left style="medium">
        <color rgb="FF5B9BD5"/>
      </left>
      <right/>
      <top style="medium">
        <color rgb="FF5B9BD5"/>
      </top>
      <bottom style="medium">
        <color rgb="FF5B9BD5"/>
      </bottom>
      <diagonal/>
    </border>
    <border>
      <left/>
      <right style="medium">
        <color rgb="FF5B9BD5"/>
      </right>
      <top style="medium">
        <color rgb="FF5B9BD5"/>
      </top>
      <bottom style="medium">
        <color rgb="FF5B9BD5"/>
      </bottom>
      <diagonal/>
    </border>
    <border>
      <left style="medium">
        <color rgb="FF5B9BD5"/>
      </left>
      <right style="medium">
        <color rgb="FF5B9BD5"/>
      </right>
      <top style="medium">
        <color rgb="FF5B9BD5"/>
      </top>
      <bottom/>
      <diagonal/>
    </border>
    <border>
      <left style="medium">
        <color rgb="FF5B9BD5"/>
      </left>
      <right style="medium">
        <color rgb="FF5B9BD5"/>
      </right>
      <top/>
      <bottom style="medium">
        <color rgb="FF5B9BD5"/>
      </bottom>
      <diagonal/>
    </border>
    <border>
      <left style="medium">
        <color auto="1"/>
      </left>
      <right style="medium">
        <color auto="1"/>
      </right>
      <top style="medium">
        <color auto="1"/>
      </top>
      <bottom style="medium">
        <color auto="1"/>
      </bottom>
      <diagonal/>
    </border>
    <border>
      <left style="medium">
        <color rgb="FF5B9BD5"/>
      </left>
      <right style="medium">
        <color rgb="FF5B9BD5"/>
      </right>
      <top/>
      <bottom/>
      <diagonal/>
    </border>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dotted">
        <color rgb="FF548135"/>
      </left>
      <right/>
      <top style="dotted">
        <color rgb="FF548135"/>
      </top>
      <bottom style="dotted">
        <color rgb="FF548135"/>
      </bottom>
      <diagonal/>
    </border>
    <border>
      <left/>
      <right/>
      <top style="dotted">
        <color rgb="FF548135"/>
      </top>
      <bottom style="dotted">
        <color rgb="FF548135"/>
      </bottom>
      <diagonal/>
    </border>
    <border>
      <left/>
      <right style="dotted">
        <color rgb="FF548135"/>
      </right>
      <top style="dotted">
        <color rgb="FF548135"/>
      </top>
      <bottom style="dotted">
        <color rgb="FF548135"/>
      </bottom>
      <diagonal/>
    </border>
    <border>
      <left/>
      <right/>
      <top/>
      <bottom/>
      <diagonal/>
    </border>
    <border>
      <left/>
      <right/>
      <top/>
      <bottom/>
      <diagonal/>
    </border>
    <border>
      <left/>
      <right/>
      <top/>
      <bottom/>
      <diagonal/>
    </border>
    <border>
      <left/>
      <right/>
      <top style="dotted">
        <color rgb="FF548135"/>
      </top>
      <bottom style="dotted">
        <color rgb="FF548135"/>
      </bottom>
      <diagonal/>
    </border>
    <border>
      <left/>
      <right style="dotted">
        <color rgb="FF548135"/>
      </right>
      <top style="dotted">
        <color rgb="FF548135"/>
      </top>
      <bottom style="dotted">
        <color rgb="FF548135"/>
      </bottom>
      <diagonal/>
    </border>
    <border>
      <left style="dotted">
        <color rgb="FF548135"/>
      </left>
      <right style="dotted">
        <color rgb="FF548135"/>
      </right>
      <top style="dotted">
        <color rgb="FF548135"/>
      </top>
      <bottom/>
      <diagonal/>
    </border>
    <border>
      <left style="dotted">
        <color rgb="FF548135"/>
      </left>
      <right style="thin">
        <color rgb="FF000000"/>
      </right>
      <top style="dotted">
        <color rgb="FF548135"/>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dotted">
        <color rgb="FF548135"/>
      </right>
      <top style="dotted">
        <color rgb="FF548135"/>
      </top>
      <bottom/>
      <diagonal/>
    </border>
    <border>
      <left style="dotted">
        <color rgb="FF548135"/>
      </left>
      <right style="dotted">
        <color rgb="FF548135"/>
      </right>
      <top/>
      <bottom style="dotted">
        <color rgb="FF548135"/>
      </bottom>
      <diagonal/>
    </border>
    <border>
      <left style="dotted">
        <color rgb="FF548135"/>
      </left>
      <right style="thin">
        <color rgb="FF000000"/>
      </right>
      <top/>
      <bottom style="dotted">
        <color rgb="FF548135"/>
      </bottom>
      <diagonal/>
    </border>
    <border>
      <left style="thin">
        <color rgb="FF000000"/>
      </left>
      <right style="thin">
        <color rgb="FF000000"/>
      </right>
      <top style="thin">
        <color rgb="FF000000"/>
      </top>
      <bottom/>
      <diagonal/>
    </border>
    <border>
      <left style="thin">
        <color rgb="FF000000"/>
      </left>
      <right style="dotted">
        <color rgb="FF548135"/>
      </right>
      <top/>
      <bottom style="dotted">
        <color rgb="FF548135"/>
      </bottom>
      <diagonal/>
    </border>
    <border>
      <left style="dotted">
        <color rgb="FF548135"/>
      </left>
      <right style="dotted">
        <color rgb="FF548135"/>
      </right>
      <top style="dotted">
        <color rgb="FF548135"/>
      </top>
      <bottom style="dotted">
        <color rgb="FF548135"/>
      </bottom>
      <diagonal/>
    </border>
    <border>
      <left style="dotted">
        <color rgb="FF548135"/>
      </left>
      <right style="dotted">
        <color rgb="FF548135"/>
      </right>
      <top/>
      <bottom/>
      <diagonal/>
    </border>
    <border>
      <left style="hair">
        <color rgb="FF70AD47"/>
      </left>
      <right style="hair">
        <color rgb="FF70AD47"/>
      </right>
      <top style="hair">
        <color rgb="FF70AD47"/>
      </top>
      <bottom style="hair">
        <color rgb="FF70AD47"/>
      </bottom>
      <diagonal/>
    </border>
    <border>
      <left/>
      <right style="dotted">
        <color rgb="FF548135"/>
      </right>
      <top/>
      <bottom/>
      <diagonal/>
    </border>
    <border>
      <left style="dotted">
        <color rgb="FF548135"/>
      </left>
      <right/>
      <top/>
      <bottom style="dotted">
        <color rgb="FF548135"/>
      </bottom>
      <diagonal/>
    </border>
    <border>
      <left/>
      <right/>
      <top/>
      <bottom style="dotted">
        <color rgb="FF548135"/>
      </bottom>
      <diagonal/>
    </border>
    <border>
      <left/>
      <right style="dotted">
        <color rgb="FF548135"/>
      </right>
      <top/>
      <bottom style="dotted">
        <color rgb="FF548135"/>
      </bottom>
      <diagonal/>
    </border>
    <border>
      <left style="dotted">
        <color rgb="FF548135"/>
      </left>
      <right/>
      <top/>
      <bottom/>
      <diagonal/>
    </border>
    <border>
      <left style="medium">
        <color rgb="FF2E75B5"/>
      </left>
      <right/>
      <top/>
      <bottom/>
      <diagonal/>
    </border>
    <border>
      <left/>
      <right/>
      <top style="thin">
        <color rgb="FF000000"/>
      </top>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right/>
      <top/>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right/>
      <top style="medium">
        <color rgb="FF000000"/>
      </top>
      <bottom style="medium">
        <color rgb="FF000000"/>
      </bottom>
      <diagonal/>
    </border>
    <border>
      <left/>
      <right/>
      <top/>
      <bottom/>
      <diagonal/>
    </border>
    <border>
      <left/>
      <right/>
      <top/>
      <bottom/>
      <diagonal/>
    </border>
    <border>
      <left/>
      <right/>
      <top/>
      <bottom/>
      <diagonal/>
    </border>
    <border>
      <left/>
      <right style="medium">
        <color rgb="FF000000"/>
      </right>
      <top style="medium">
        <color rgb="FF000000"/>
      </top>
      <bottom/>
      <diagonal/>
    </border>
    <border>
      <left/>
      <right/>
      <top/>
      <bottom/>
      <diagonal/>
    </border>
    <border>
      <left/>
      <right style="medium">
        <color rgb="FF000000"/>
      </right>
      <top/>
      <bottom style="medium">
        <color rgb="FF000000"/>
      </bottom>
      <diagonal/>
    </border>
    <border>
      <left/>
      <right/>
      <top/>
      <bottom/>
      <diagonal/>
    </border>
    <border>
      <left style="medium">
        <color rgb="FF000000"/>
      </left>
      <right/>
      <top/>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diagonal/>
    </border>
    <border>
      <left/>
      <right style="thin">
        <color rgb="FF000000"/>
      </right>
      <top/>
      <bottom/>
      <diagonal/>
    </border>
    <border>
      <left style="medium">
        <color rgb="FF2E75B5"/>
      </left>
      <right/>
      <top style="medium">
        <color rgb="FF2E75B5"/>
      </top>
      <bottom style="medium">
        <color rgb="FF2E75B5"/>
      </bottom>
      <diagonal/>
    </border>
    <border>
      <left/>
      <right/>
      <top style="medium">
        <color rgb="FF2E75B5"/>
      </top>
      <bottom style="medium">
        <color rgb="FF2E75B5"/>
      </bottom>
      <diagonal/>
    </border>
    <border>
      <left/>
      <right style="medium">
        <color rgb="FF2E75B5"/>
      </right>
      <top style="medium">
        <color rgb="FF2E75B5"/>
      </top>
      <bottom style="medium">
        <color rgb="FF2E75B5"/>
      </bottom>
      <diagonal/>
    </border>
    <border>
      <left style="thin">
        <color rgb="FF000000"/>
      </left>
      <right/>
      <top/>
      <bottom/>
      <diagonal/>
    </border>
    <border>
      <left style="thin">
        <color rgb="FF000000"/>
      </left>
      <right/>
      <top/>
      <bottom style="medium">
        <color rgb="FF2E75B5"/>
      </bottom>
      <diagonal/>
    </border>
    <border>
      <left/>
      <right/>
      <top/>
      <bottom style="medium">
        <color rgb="FF2E75B5"/>
      </bottom>
      <diagonal/>
    </border>
    <border>
      <left/>
      <right style="medium">
        <color rgb="FF5B9BD5"/>
      </right>
      <top/>
      <bottom style="medium">
        <color rgb="FF2E75B5"/>
      </bottom>
      <diagonal/>
    </border>
    <border>
      <left style="medium">
        <color rgb="FF2E75B5"/>
      </left>
      <right style="medium">
        <color rgb="FF2E75B5"/>
      </right>
      <top style="medium">
        <color rgb="FF2E75B5"/>
      </top>
      <bottom style="medium">
        <color rgb="FF2E75B5"/>
      </bottom>
      <diagonal/>
    </border>
    <border>
      <left style="thick">
        <color rgb="FF5B9BD5"/>
      </left>
      <right style="medium">
        <color rgb="FF2F75B5"/>
      </right>
      <top/>
      <bottom/>
      <diagonal/>
    </border>
    <border>
      <left/>
      <right/>
      <top/>
      <bottom style="medium">
        <color rgb="FF2F75B5"/>
      </bottom>
      <diagonal/>
    </border>
    <border>
      <left style="thick">
        <color rgb="FF5B9BD5"/>
      </left>
      <right style="medium">
        <color rgb="FF2F75B5"/>
      </right>
      <top/>
      <bottom/>
      <diagonal/>
    </border>
    <border>
      <left/>
      <right style="medium">
        <color rgb="FF5B9BD5"/>
      </right>
      <top style="medium">
        <color rgb="FF5B9BD5"/>
      </top>
      <bottom style="medium">
        <color rgb="FF5B9BD5"/>
      </bottom>
      <diagonal/>
    </border>
    <border>
      <left style="thick">
        <color rgb="FF5B9BD5"/>
      </left>
      <right style="medium">
        <color rgb="FF2F75B5"/>
      </right>
      <top/>
      <bottom/>
      <diagonal/>
    </border>
    <border>
      <left style="thick">
        <color rgb="FF5B9BD5"/>
      </left>
      <right style="medium">
        <color rgb="FF2F75B5"/>
      </right>
      <top style="medium">
        <color rgb="FF2F75B5"/>
      </top>
      <bottom/>
      <diagonal/>
    </border>
    <border>
      <left style="medium">
        <color rgb="FF2F75B5"/>
      </left>
      <right/>
      <top style="medium">
        <color rgb="FF2F75B5"/>
      </top>
      <bottom/>
      <diagonal/>
    </border>
    <border>
      <left/>
      <right style="medium">
        <color rgb="FF5B9BD5"/>
      </right>
      <top style="medium">
        <color rgb="FF5B9BD5"/>
      </top>
      <bottom/>
      <diagonal/>
    </border>
    <border>
      <left style="medium">
        <color rgb="FF5B9BD5"/>
      </left>
      <right style="medium">
        <color rgb="FF5B9BD5"/>
      </right>
      <top style="medium">
        <color rgb="FF5B9BD5"/>
      </top>
      <bottom/>
      <diagonal/>
    </border>
    <border>
      <left style="thin">
        <color rgb="FF000000"/>
      </left>
      <right style="medium">
        <color rgb="FF5B9BD5"/>
      </right>
      <top style="medium">
        <color rgb="FF5B9BD5"/>
      </top>
      <bottom/>
      <diagonal/>
    </border>
    <border>
      <left style="thin">
        <color rgb="FF000000"/>
      </left>
      <right style="thin">
        <color rgb="FF000000"/>
      </right>
      <top/>
      <bottom/>
      <diagonal/>
    </border>
    <border>
      <left style="medium">
        <color rgb="FF2F75B5"/>
      </left>
      <right/>
      <top style="medium">
        <color rgb="FF2F75B5"/>
      </top>
      <bottom/>
      <diagonal/>
    </border>
    <border>
      <left/>
      <right/>
      <top style="medium">
        <color rgb="FF2F75B5"/>
      </top>
      <bottom/>
      <diagonal/>
    </border>
    <border>
      <left/>
      <right style="medium">
        <color rgb="FF2F75B5"/>
      </right>
      <top style="medium">
        <color rgb="FF2F75B5"/>
      </top>
      <bottom/>
      <diagonal/>
    </border>
    <border>
      <left/>
      <right style="medium">
        <color rgb="FF000000"/>
      </right>
      <top style="medium">
        <color rgb="FF000000"/>
      </top>
      <bottom style="thin">
        <color rgb="FF000000"/>
      </bottom>
      <diagonal/>
    </border>
    <border>
      <left style="medium">
        <color rgb="FF2F75B5"/>
      </left>
      <right/>
      <top/>
      <bottom style="medium">
        <color rgb="FF2F75B5"/>
      </bottom>
      <diagonal/>
    </border>
    <border>
      <left/>
      <right/>
      <top/>
      <bottom style="medium">
        <color rgb="FF2F75B5"/>
      </bottom>
      <diagonal/>
    </border>
    <border>
      <left/>
      <right style="medium">
        <color rgb="FF2F75B5"/>
      </right>
      <top/>
      <bottom style="medium">
        <color rgb="FF2F75B5"/>
      </bottom>
      <diagonal/>
    </border>
    <border>
      <left/>
      <right style="medium">
        <color rgb="FF000000"/>
      </right>
      <top style="thin">
        <color rgb="FF000000"/>
      </top>
      <bottom style="thin">
        <color rgb="FF000000"/>
      </bottom>
      <diagonal/>
    </border>
    <border>
      <left style="medium">
        <color rgb="FF2F75B5"/>
      </left>
      <right/>
      <top/>
      <bottom/>
      <diagonal/>
    </border>
    <border>
      <left style="medium">
        <color rgb="FF2F75B5"/>
      </left>
      <right/>
      <top style="medium">
        <color rgb="FF2F75B5"/>
      </top>
      <bottom style="medium">
        <color rgb="FF2F75B5"/>
      </bottom>
      <diagonal/>
    </border>
    <border>
      <left/>
      <right/>
      <top style="medium">
        <color rgb="FF2F75B5"/>
      </top>
      <bottom style="medium">
        <color rgb="FF2F75B5"/>
      </bottom>
      <diagonal/>
    </border>
    <border>
      <left/>
      <right/>
      <top style="medium">
        <color rgb="FF2F75B5"/>
      </top>
      <bottom style="medium">
        <color rgb="FF2F75B5"/>
      </bottom>
      <diagonal/>
    </border>
    <border>
      <left style="medium">
        <color rgb="FF2F75B5"/>
      </left>
      <right style="medium">
        <color rgb="FF2F75B5"/>
      </right>
      <top style="medium">
        <color rgb="FF2F75B5"/>
      </top>
      <bottom style="medium">
        <color rgb="FF2F75B5"/>
      </bottom>
      <diagonal/>
    </border>
    <border>
      <left/>
      <right style="medium">
        <color rgb="FF2F75B5"/>
      </right>
      <top style="medium">
        <color rgb="FF2F75B5"/>
      </top>
      <bottom style="medium">
        <color rgb="FF2F75B5"/>
      </bottom>
      <diagonal/>
    </border>
    <border>
      <left style="medium">
        <color rgb="FF2F75B5"/>
      </left>
      <right style="medium">
        <color rgb="FF2F75B5"/>
      </right>
      <top style="medium">
        <color rgb="FF2F75B5"/>
      </top>
      <bottom/>
      <diagonal/>
    </border>
    <border>
      <left style="medium">
        <color rgb="FF2F75B5"/>
      </left>
      <right style="medium">
        <color rgb="FF2F75B5"/>
      </right>
      <top/>
      <bottom style="medium">
        <color rgb="FF2F75B5"/>
      </bottom>
      <diagonal/>
    </border>
    <border>
      <left style="medium">
        <color rgb="FF2F75B5"/>
      </left>
      <right style="medium">
        <color rgb="FF2F75B5"/>
      </right>
      <top/>
      <bottom/>
      <diagonal/>
    </border>
    <border>
      <left style="medium">
        <color rgb="FF2F75B5"/>
      </left>
      <right style="medium">
        <color rgb="FF2F75B5"/>
      </right>
      <top/>
      <bottom/>
      <diagonal/>
    </border>
    <border>
      <left style="medium">
        <color rgb="FF2F75B5"/>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medium">
        <color rgb="FF2F75B5"/>
      </bottom>
      <diagonal/>
    </border>
    <border>
      <left/>
      <right/>
      <top/>
      <bottom style="medium">
        <color rgb="FF2F75B5"/>
      </bottom>
      <diagonal/>
    </border>
    <border>
      <left/>
      <right style="medium">
        <color rgb="FF2F75B5"/>
      </right>
      <top/>
      <bottom style="medium">
        <color rgb="FF2F75B5"/>
      </bottom>
      <diagonal/>
    </border>
    <border>
      <left style="medium">
        <color rgb="FF2F75B5"/>
      </left>
      <right style="medium">
        <color rgb="FF2F75B5"/>
      </right>
      <top style="medium">
        <color rgb="FF2F75B5"/>
      </top>
      <bottom/>
      <diagonal/>
    </border>
    <border>
      <left/>
      <right/>
      <top/>
      <bottom style="medium">
        <color rgb="FF000000"/>
      </bottom>
      <diagonal/>
    </border>
    <border>
      <left style="medium">
        <color rgb="FF000000"/>
      </left>
      <right style="medium">
        <color rgb="FF000000"/>
      </right>
      <top style="medium">
        <color rgb="FF000000"/>
      </top>
      <bottom/>
      <diagonal/>
    </border>
    <border>
      <left/>
      <right/>
      <top style="medium">
        <color rgb="FF000000"/>
      </top>
      <bottom style="medium">
        <color rgb="FF000000"/>
      </bottom>
      <diagonal/>
    </border>
    <border>
      <left style="medium">
        <color rgb="FF000000"/>
      </left>
      <right style="medium">
        <color rgb="FF000000"/>
      </right>
      <top/>
      <bottom style="medium">
        <color rgb="FF000000"/>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diagonal/>
    </border>
    <border>
      <left style="medium">
        <color auto="1"/>
      </left>
      <right style="medium">
        <color auto="1"/>
      </right>
      <top/>
      <bottom/>
      <diagonal/>
    </border>
    <border>
      <left/>
      <right style="medium">
        <color auto="1"/>
      </right>
      <top style="medium">
        <color auto="1"/>
      </top>
      <bottom style="medium">
        <color auto="1"/>
      </bottom>
      <diagonal/>
    </border>
    <border>
      <left/>
      <right/>
      <top/>
      <bottom/>
      <diagonal/>
    </border>
    <border>
      <left style="thin">
        <color indexed="64"/>
      </left>
      <right style="thin">
        <color indexed="64"/>
      </right>
      <top style="thin">
        <color indexed="64"/>
      </top>
      <bottom style="thin">
        <color indexed="64"/>
      </bottom>
      <diagonal/>
    </border>
    <border>
      <left style="thick">
        <color rgb="FF5B9BD5"/>
      </left>
      <right/>
      <top/>
      <bottom/>
      <diagonal/>
    </border>
    <border>
      <left/>
      <right style="medium">
        <color rgb="FF5B9BD5"/>
      </right>
      <top/>
      <bottom style="medium">
        <color rgb="FF5B9BD5"/>
      </bottom>
      <diagonal/>
    </border>
    <border>
      <left/>
      <right style="thin">
        <color rgb="FF000000"/>
      </right>
      <top style="thin">
        <color indexed="64"/>
      </top>
      <bottom style="thin">
        <color indexed="64"/>
      </bottom>
      <diagonal/>
    </border>
    <border>
      <left/>
      <right style="medium">
        <color rgb="FF5B9BD5"/>
      </right>
      <top style="thin">
        <color indexed="64"/>
      </top>
      <bottom style="thin">
        <color indexed="64"/>
      </bottom>
      <diagonal/>
    </border>
    <border>
      <left style="medium">
        <color rgb="FF5B9BD5"/>
      </left>
      <right style="medium">
        <color rgb="FF5B9BD5"/>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3" fillId="0" borderId="158"/>
  </cellStyleXfs>
  <cellXfs count="415">
    <xf numFmtId="0" fontId="0" fillId="0" borderId="0" xfId="0" applyFont="1" applyAlignment="1"/>
    <xf numFmtId="0" fontId="1" fillId="0" borderId="0" xfId="0" applyFont="1"/>
    <xf numFmtId="0" fontId="4" fillId="0" borderId="5" xfId="0" applyFont="1" applyBorder="1" applyAlignment="1">
      <alignment horizontal="left" vertical="center"/>
    </xf>
    <xf numFmtId="0" fontId="1" fillId="0" borderId="5" xfId="0" applyFont="1" applyBorder="1"/>
    <xf numFmtId="14" fontId="4" fillId="0" borderId="5" xfId="0" applyNumberFormat="1" applyFont="1" applyBorder="1" applyAlignment="1">
      <alignment vertical="center"/>
    </xf>
    <xf numFmtId="0" fontId="4" fillId="0" borderId="5" xfId="0" applyFont="1" applyBorder="1" applyAlignment="1">
      <alignment vertical="center"/>
    </xf>
    <xf numFmtId="0" fontId="1" fillId="0" borderId="17" xfId="0" applyFont="1" applyBorder="1"/>
    <xf numFmtId="0" fontId="6" fillId="2" borderId="24" xfId="0" applyFont="1" applyFill="1" applyBorder="1" applyAlignment="1">
      <alignment horizontal="center"/>
    </xf>
    <xf numFmtId="0" fontId="6" fillId="2" borderId="24" xfId="0" applyFont="1" applyFill="1" applyBorder="1" applyAlignment="1">
      <alignment horizontal="center" wrapText="1"/>
    </xf>
    <xf numFmtId="0" fontId="6" fillId="0" borderId="24" xfId="0" applyFont="1" applyBorder="1" applyAlignment="1">
      <alignment horizontal="center"/>
    </xf>
    <xf numFmtId="0" fontId="6" fillId="0" borderId="24" xfId="0" applyFont="1" applyBorder="1" applyAlignment="1">
      <alignment horizontal="center" wrapText="1"/>
    </xf>
    <xf numFmtId="0" fontId="8" fillId="0" borderId="24" xfId="0" applyFont="1" applyBorder="1" applyAlignment="1">
      <alignment horizontal="center" vertical="center" wrapText="1"/>
    </xf>
    <xf numFmtId="0" fontId="9" fillId="0" borderId="24" xfId="0" applyFont="1" applyBorder="1" applyAlignment="1">
      <alignment horizontal="center" vertical="center" wrapText="1"/>
    </xf>
    <xf numFmtId="164" fontId="9" fillId="0" borderId="24" xfId="0" applyNumberFormat="1" applyFont="1" applyBorder="1" applyAlignment="1">
      <alignment horizontal="center" vertical="center"/>
    </xf>
    <xf numFmtId="0" fontId="1" fillId="0" borderId="0" xfId="0" applyFont="1" applyAlignment="1">
      <alignment horizontal="center" vertical="center" shrinkToFit="1"/>
    </xf>
    <xf numFmtId="0" fontId="10" fillId="0" borderId="0" xfId="0" applyFont="1" applyAlignment="1">
      <alignment wrapText="1"/>
    </xf>
    <xf numFmtId="0" fontId="9" fillId="0" borderId="29" xfId="0" applyFont="1" applyBorder="1" applyAlignment="1">
      <alignment horizontal="center" vertical="center" wrapText="1"/>
    </xf>
    <xf numFmtId="164" fontId="9" fillId="0" borderId="29" xfId="0" applyNumberFormat="1" applyFont="1" applyBorder="1" applyAlignment="1">
      <alignment horizontal="center" vertical="center" wrapText="1"/>
    </xf>
    <xf numFmtId="0" fontId="4" fillId="0" borderId="24" xfId="0" applyFont="1" applyBorder="1" applyAlignment="1">
      <alignment horizontal="center" vertical="center" wrapText="1"/>
    </xf>
    <xf numFmtId="164" fontId="9" fillId="0" borderId="24" xfId="0" applyNumberFormat="1" applyFont="1" applyBorder="1" applyAlignment="1">
      <alignment horizontal="center" vertical="center" wrapText="1"/>
    </xf>
    <xf numFmtId="0" fontId="11" fillId="2" borderId="31" xfId="0" applyFont="1" applyFill="1" applyBorder="1"/>
    <xf numFmtId="0" fontId="11" fillId="0" borderId="33" xfId="0" applyFont="1" applyBorder="1"/>
    <xf numFmtId="0" fontId="12" fillId="2" borderId="31" xfId="0" applyFont="1" applyFill="1" applyBorder="1"/>
    <xf numFmtId="0" fontId="12" fillId="2" borderId="31" xfId="0" applyFont="1" applyFill="1" applyBorder="1" applyAlignment="1">
      <alignment wrapText="1"/>
    </xf>
    <xf numFmtId="0" fontId="12" fillId="2" borderId="31" xfId="0" applyFont="1" applyFill="1" applyBorder="1" applyAlignment="1">
      <alignment horizontal="center"/>
    </xf>
    <xf numFmtId="0" fontId="12" fillId="2" borderId="31" xfId="0" applyFont="1" applyFill="1" applyBorder="1" applyAlignment="1">
      <alignment horizontal="center" vertical="center"/>
    </xf>
    <xf numFmtId="0" fontId="12" fillId="0" borderId="0" xfId="0" applyFont="1" applyAlignment="1">
      <alignment horizontal="center" vertical="center"/>
    </xf>
    <xf numFmtId="0" fontId="12" fillId="2" borderId="31" xfId="0" applyFont="1" applyFill="1" applyBorder="1" applyAlignment="1">
      <alignment horizontal="left" vertical="center"/>
    </xf>
    <xf numFmtId="0" fontId="15" fillId="2" borderId="45"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6" fillId="2" borderId="31" xfId="0" applyFont="1" applyFill="1" applyBorder="1"/>
    <xf numFmtId="0" fontId="16" fillId="2" borderId="31" xfId="0" applyFont="1" applyFill="1" applyBorder="1" applyAlignment="1">
      <alignment wrapText="1"/>
    </xf>
    <xf numFmtId="0" fontId="16" fillId="0" borderId="0" xfId="0" applyFont="1"/>
    <xf numFmtId="0" fontId="17" fillId="5" borderId="45" xfId="0" applyFont="1" applyFill="1" applyBorder="1" applyAlignment="1">
      <alignment horizontal="center" vertical="center" wrapText="1"/>
    </xf>
    <xf numFmtId="0" fontId="11" fillId="6" borderId="55" xfId="0" applyFont="1" applyFill="1" applyBorder="1" applyAlignment="1">
      <alignment horizontal="center" vertical="center" textRotation="90" wrapText="1"/>
    </xf>
    <xf numFmtId="0" fontId="17" fillId="5" borderId="57" xfId="0" applyFont="1" applyFill="1" applyBorder="1" applyAlignment="1">
      <alignment horizontal="center" vertical="center" textRotation="90"/>
    </xf>
    <xf numFmtId="0" fontId="17" fillId="2" borderId="31" xfId="0" applyFont="1" applyFill="1" applyBorder="1" applyAlignment="1">
      <alignment horizontal="center" vertical="center"/>
    </xf>
    <xf numFmtId="0" fontId="12" fillId="0" borderId="47" xfId="0" applyFont="1" applyBorder="1" applyAlignment="1">
      <alignment horizontal="center" vertical="center"/>
    </xf>
    <xf numFmtId="0" fontId="12" fillId="0" borderId="47" xfId="0" applyFont="1" applyBorder="1" applyAlignment="1">
      <alignment horizontal="center" vertical="center" wrapText="1"/>
    </xf>
    <xf numFmtId="0" fontId="17" fillId="0" borderId="47" xfId="0" applyFont="1" applyBorder="1" applyAlignment="1">
      <alignment horizontal="center" vertical="center" wrapText="1"/>
    </xf>
    <xf numFmtId="9" fontId="12" fillId="0" borderId="47" xfId="0" applyNumberFormat="1" applyFont="1" applyBorder="1" applyAlignment="1">
      <alignment horizontal="center" vertical="center" wrapText="1"/>
    </xf>
    <xf numFmtId="166" fontId="12" fillId="0" borderId="47" xfId="0" applyNumberFormat="1" applyFont="1" applyBorder="1" applyAlignment="1">
      <alignment horizontal="center" vertical="center" wrapText="1"/>
    </xf>
    <xf numFmtId="0" fontId="17" fillId="0" borderId="47" xfId="0" applyFont="1" applyBorder="1" applyAlignment="1">
      <alignment horizontal="center" vertical="center"/>
    </xf>
    <xf numFmtId="0" fontId="12" fillId="0" borderId="57" xfId="0" applyFont="1" applyBorder="1" applyAlignment="1">
      <alignment horizontal="center" vertical="center"/>
    </xf>
    <xf numFmtId="0" fontId="19" fillId="0" borderId="57" xfId="0" applyFont="1" applyBorder="1" applyAlignment="1">
      <alignment horizontal="left" vertical="center" wrapText="1"/>
    </xf>
    <xf numFmtId="0" fontId="12" fillId="0" borderId="57" xfId="0" applyFont="1" applyBorder="1" applyAlignment="1">
      <alignment horizontal="center" vertical="center" textRotation="90"/>
    </xf>
    <xf numFmtId="9" fontId="12" fillId="0" borderId="57" xfId="0" applyNumberFormat="1" applyFont="1" applyBorder="1" applyAlignment="1">
      <alignment horizontal="center" vertical="center"/>
    </xf>
    <xf numFmtId="167" fontId="12" fillId="0" borderId="57" xfId="0" applyNumberFormat="1" applyFont="1" applyBorder="1" applyAlignment="1">
      <alignment horizontal="center" vertical="center"/>
    </xf>
    <xf numFmtId="0" fontId="17" fillId="0" borderId="57" xfId="0" applyFont="1" applyBorder="1" applyAlignment="1">
      <alignment horizontal="center" vertical="center" textRotation="90" wrapText="1"/>
    </xf>
    <xf numFmtId="9" fontId="12" fillId="0" borderId="47" xfId="0" applyNumberFormat="1" applyFont="1" applyBorder="1" applyAlignment="1">
      <alignment horizontal="center" vertical="center"/>
    </xf>
    <xf numFmtId="0" fontId="17" fillId="0" borderId="57" xfId="0" applyFont="1" applyBorder="1" applyAlignment="1">
      <alignment horizontal="center" vertical="center" textRotation="90"/>
    </xf>
    <xf numFmtId="0" fontId="12" fillId="0" borderId="47" xfId="0" applyFont="1" applyBorder="1" applyAlignment="1">
      <alignment horizontal="center" vertical="center" textRotation="90"/>
    </xf>
    <xf numFmtId="0" fontId="12" fillId="0" borderId="47" xfId="0" applyFont="1" applyBorder="1" applyAlignment="1">
      <alignment horizontal="center" vertical="center" textRotation="90" wrapText="1"/>
    </xf>
    <xf numFmtId="0" fontId="12" fillId="0" borderId="57" xfId="0" applyFont="1" applyBorder="1" applyAlignment="1">
      <alignment horizontal="center" vertical="center" wrapText="1"/>
    </xf>
    <xf numFmtId="14" fontId="12" fillId="0" borderId="57" xfId="0" applyNumberFormat="1" applyFont="1" applyBorder="1" applyAlignment="1">
      <alignment horizontal="center" vertical="center"/>
    </xf>
    <xf numFmtId="0" fontId="12" fillId="2" borderId="31" xfId="0" applyFont="1" applyFill="1" applyBorder="1" applyAlignment="1">
      <alignment vertical="center"/>
    </xf>
    <xf numFmtId="0" fontId="19" fillId="0" borderId="57" xfId="0" applyFont="1" applyBorder="1" applyAlignment="1">
      <alignment horizontal="left" vertical="center"/>
    </xf>
    <xf numFmtId="0" fontId="12" fillId="0" borderId="58" xfId="0" applyFont="1" applyBorder="1" applyAlignment="1">
      <alignment horizontal="center" vertical="center" wrapText="1"/>
    </xf>
    <xf numFmtId="0" fontId="11" fillId="0" borderId="0" xfId="0" applyFont="1"/>
    <xf numFmtId="0" fontId="12" fillId="0" borderId="53" xfId="0" applyFont="1" applyBorder="1" applyAlignment="1">
      <alignment horizontal="center" vertical="center" wrapText="1"/>
    </xf>
    <xf numFmtId="168" fontId="12" fillId="0" borderId="47" xfId="0" applyNumberFormat="1" applyFont="1" applyBorder="1" applyAlignment="1">
      <alignment horizontal="right" vertical="center" wrapText="1"/>
    </xf>
    <xf numFmtId="0" fontId="19" fillId="0" borderId="57" xfId="0" applyFont="1" applyBorder="1" applyAlignment="1">
      <alignment horizontal="center" vertical="center" wrapText="1"/>
    </xf>
    <xf numFmtId="14" fontId="19" fillId="0" borderId="57" xfId="0" applyNumberFormat="1" applyFont="1" applyBorder="1" applyAlignment="1">
      <alignment horizontal="center" vertical="center" wrapText="1"/>
    </xf>
    <xf numFmtId="14" fontId="12" fillId="0" borderId="57" xfId="0" applyNumberFormat="1" applyFont="1" applyBorder="1" applyAlignment="1">
      <alignment horizontal="center" vertical="center" wrapText="1"/>
    </xf>
    <xf numFmtId="167" fontId="12" fillId="0" borderId="47" xfId="0" applyNumberFormat="1" applyFont="1" applyBorder="1" applyAlignment="1">
      <alignment horizontal="center" vertical="center"/>
    </xf>
    <xf numFmtId="0" fontId="17" fillId="0" borderId="47" xfId="0" applyFont="1" applyBorder="1" applyAlignment="1">
      <alignment horizontal="center" vertical="center" textRotation="90" wrapText="1"/>
    </xf>
    <xf numFmtId="0" fontId="17" fillId="0" borderId="47" xfId="0" applyFont="1" applyBorder="1" applyAlignment="1">
      <alignment horizontal="center" vertical="center" textRotation="90"/>
    </xf>
    <xf numFmtId="0" fontId="12" fillId="0" borderId="0" xfId="0" applyFont="1"/>
    <xf numFmtId="2" fontId="12" fillId="0" borderId="47" xfId="0" applyNumberFormat="1" applyFont="1" applyBorder="1" applyAlignment="1">
      <alignment horizontal="center" vertical="center" wrapText="1"/>
    </xf>
    <xf numFmtId="0" fontId="12" fillId="0" borderId="57" xfId="0" applyFont="1" applyBorder="1" applyAlignment="1">
      <alignment horizontal="left" vertical="center" wrapText="1"/>
    </xf>
    <xf numFmtId="0" fontId="12" fillId="0" borderId="59" xfId="0" applyFont="1" applyBorder="1" applyAlignment="1">
      <alignment horizontal="left" vertical="center" wrapText="1"/>
    </xf>
    <xf numFmtId="0" fontId="19" fillId="0" borderId="47" xfId="0" applyFont="1" applyBorder="1" applyAlignment="1">
      <alignment horizontal="left" vertical="center" wrapText="1"/>
    </xf>
    <xf numFmtId="14" fontId="12" fillId="0" borderId="47" xfId="0" applyNumberFormat="1" applyFont="1" applyBorder="1" applyAlignment="1">
      <alignment horizontal="center" vertical="center"/>
    </xf>
    <xf numFmtId="166" fontId="12" fillId="0" borderId="57" xfId="0" applyNumberFormat="1" applyFont="1" applyBorder="1" applyAlignment="1">
      <alignment horizontal="center" vertical="center" wrapText="1"/>
    </xf>
    <xf numFmtId="0" fontId="12" fillId="0" borderId="57" xfId="0" applyFont="1" applyBorder="1" applyAlignment="1">
      <alignment vertical="center" wrapText="1"/>
    </xf>
    <xf numFmtId="0" fontId="12" fillId="0" borderId="57" xfId="0" applyFont="1" applyBorder="1" applyAlignment="1">
      <alignment horizontal="center" vertical="center" textRotation="90" wrapText="1"/>
    </xf>
    <xf numFmtId="14" fontId="12" fillId="0" borderId="57" xfId="0" applyNumberFormat="1" applyFont="1" applyBorder="1" applyAlignment="1">
      <alignment horizontal="center" vertical="center" wrapText="1"/>
    </xf>
    <xf numFmtId="0" fontId="12" fillId="0" borderId="58" xfId="0" applyFont="1" applyBorder="1" applyAlignment="1">
      <alignment vertical="center"/>
    </xf>
    <xf numFmtId="0" fontId="12" fillId="0" borderId="60" xfId="0" applyFont="1" applyBorder="1" applyAlignment="1">
      <alignment horizontal="center" vertical="center"/>
    </xf>
    <xf numFmtId="0" fontId="12" fillId="0" borderId="64" xfId="0" applyFont="1" applyBorder="1" applyAlignment="1">
      <alignment vertical="center"/>
    </xf>
    <xf numFmtId="0" fontId="12" fillId="0" borderId="0" xfId="0" applyFont="1" applyAlignment="1">
      <alignment horizontal="center"/>
    </xf>
    <xf numFmtId="0" fontId="12" fillId="0" borderId="0" xfId="0" applyFont="1" applyAlignment="1">
      <alignment wrapText="1"/>
    </xf>
    <xf numFmtId="0" fontId="17" fillId="0" borderId="0" xfId="0" applyFont="1" applyAlignment="1">
      <alignment horizontal="left" vertical="center"/>
    </xf>
    <xf numFmtId="0" fontId="9" fillId="0" borderId="65" xfId="0" applyFont="1" applyBorder="1"/>
    <xf numFmtId="0" fontId="9" fillId="0" borderId="0" xfId="0" applyFont="1"/>
    <xf numFmtId="0" fontId="9" fillId="0" borderId="0" xfId="0" applyFont="1" applyAlignment="1">
      <alignment wrapText="1"/>
    </xf>
    <xf numFmtId="0" fontId="4" fillId="0" borderId="0" xfId="0" applyFont="1"/>
    <xf numFmtId="0" fontId="4" fillId="0" borderId="18" xfId="0" applyFont="1" applyBorder="1" applyAlignment="1">
      <alignment horizontal="left" vertical="center"/>
    </xf>
    <xf numFmtId="0" fontId="2" fillId="0" borderId="0" xfId="0" applyFont="1" applyAlignment="1">
      <alignment vertical="center"/>
    </xf>
    <xf numFmtId="0" fontId="2" fillId="3" borderId="31" xfId="0" applyFont="1" applyFill="1" applyBorder="1" applyAlignment="1">
      <alignment vertical="center"/>
    </xf>
    <xf numFmtId="0" fontId="4" fillId="2" borderId="31" xfId="0" applyFont="1" applyFill="1" applyBorder="1" applyAlignment="1">
      <alignment horizontal="left" vertical="top" wrapText="1"/>
    </xf>
    <xf numFmtId="0" fontId="4" fillId="2" borderId="31" xfId="0" applyFont="1" applyFill="1" applyBorder="1" applyAlignment="1">
      <alignment horizontal="center" vertical="top" wrapText="1"/>
    </xf>
    <xf numFmtId="0" fontId="20" fillId="2" borderId="31" xfId="0" applyFont="1" applyFill="1" applyBorder="1" applyAlignment="1">
      <alignment horizontal="center" vertical="center" wrapText="1"/>
    </xf>
    <xf numFmtId="0" fontId="2" fillId="2" borderId="31"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1" fillId="8" borderId="87" xfId="0" applyFont="1" applyFill="1" applyBorder="1" applyAlignment="1">
      <alignment horizontal="center" vertical="center" wrapText="1"/>
    </xf>
    <xf numFmtId="0" fontId="21" fillId="8" borderId="88" xfId="0" applyFont="1" applyFill="1" applyBorder="1" applyAlignment="1">
      <alignment horizontal="center" vertical="center" wrapText="1"/>
    </xf>
    <xf numFmtId="0" fontId="21" fillId="8" borderId="89" xfId="0" applyFont="1" applyFill="1" applyBorder="1" applyAlignment="1">
      <alignment horizontal="center" vertical="center" wrapText="1"/>
    </xf>
    <xf numFmtId="0" fontId="2" fillId="8" borderId="88" xfId="0" applyFont="1" applyFill="1" applyBorder="1" applyAlignment="1">
      <alignment horizontal="center" vertical="center" wrapText="1"/>
    </xf>
    <xf numFmtId="0" fontId="4" fillId="2" borderId="90" xfId="0" applyFont="1" applyFill="1" applyBorder="1" applyAlignment="1">
      <alignment horizontal="center" wrapText="1"/>
    </xf>
    <xf numFmtId="0" fontId="4" fillId="2" borderId="91" xfId="0" applyFont="1" applyFill="1" applyBorder="1" applyAlignment="1">
      <alignment wrapText="1"/>
    </xf>
    <xf numFmtId="0" fontId="4" fillId="2" borderId="90" xfId="0" applyFont="1" applyFill="1" applyBorder="1" applyAlignment="1">
      <alignment horizontal="center" vertical="center" wrapText="1"/>
    </xf>
    <xf numFmtId="0" fontId="4" fillId="2" borderId="90" xfId="0" applyFont="1" applyFill="1" applyBorder="1" applyAlignment="1">
      <alignment vertical="center" wrapText="1"/>
    </xf>
    <xf numFmtId="0" fontId="4" fillId="2" borderId="92" xfId="0" applyFont="1" applyFill="1" applyBorder="1" applyAlignment="1">
      <alignment horizontal="left" vertical="center" wrapText="1"/>
    </xf>
    <xf numFmtId="0" fontId="9" fillId="0" borderId="49" xfId="0" applyFont="1" applyBorder="1" applyAlignment="1">
      <alignment horizontal="center" vertical="center" wrapText="1"/>
    </xf>
    <xf numFmtId="14" fontId="4" fillId="2" borderId="33" xfId="0" applyNumberFormat="1" applyFont="1" applyFill="1" applyBorder="1" applyAlignment="1">
      <alignment horizontal="center" vertical="center"/>
    </xf>
    <xf numFmtId="14" fontId="4" fillId="2" borderId="90" xfId="0" applyNumberFormat="1" applyFont="1" applyFill="1" applyBorder="1" applyAlignment="1">
      <alignment horizontal="center" vertical="center"/>
    </xf>
    <xf numFmtId="0" fontId="4" fillId="2" borderId="33" xfId="0" applyFont="1" applyFill="1" applyBorder="1" applyAlignment="1">
      <alignment horizontal="center" wrapText="1"/>
    </xf>
    <xf numFmtId="0" fontId="4" fillId="2" borderId="93" xfId="0" applyFont="1" applyFill="1" applyBorder="1" applyAlignment="1">
      <alignment wrapText="1"/>
    </xf>
    <xf numFmtId="0" fontId="4" fillId="2" borderId="33" xfId="0" applyFont="1" applyFill="1" applyBorder="1" applyAlignment="1">
      <alignment horizontal="center" vertical="center" wrapText="1"/>
    </xf>
    <xf numFmtId="0" fontId="4" fillId="2" borderId="33" xfId="0" applyFont="1" applyFill="1" applyBorder="1" applyAlignment="1">
      <alignment vertical="center" wrapText="1"/>
    </xf>
    <xf numFmtId="0" fontId="4" fillId="2" borderId="94" xfId="0" applyFont="1" applyFill="1" applyBorder="1" applyAlignment="1">
      <alignment horizontal="left" vertical="center" wrapText="1"/>
    </xf>
    <xf numFmtId="0" fontId="4" fillId="2" borderId="33" xfId="0" applyFont="1" applyFill="1" applyBorder="1" applyAlignment="1">
      <alignment horizontal="left" vertical="center" wrapText="1"/>
    </xf>
    <xf numFmtId="0" fontId="4" fillId="2" borderId="95" xfId="0" applyFont="1" applyFill="1" applyBorder="1" applyAlignment="1">
      <alignment horizontal="center" vertical="center" wrapText="1"/>
    </xf>
    <xf numFmtId="0" fontId="4" fillId="2" borderId="95" xfId="0" applyFont="1" applyFill="1" applyBorder="1" applyAlignment="1">
      <alignment horizontal="center" wrapText="1"/>
    </xf>
    <xf numFmtId="0" fontId="4" fillId="2" borderId="96" xfId="0" applyFont="1" applyFill="1" applyBorder="1" applyAlignment="1">
      <alignment wrapText="1"/>
    </xf>
    <xf numFmtId="0" fontId="4" fillId="2" borderId="95" xfId="0" applyFont="1" applyFill="1" applyBorder="1" applyAlignment="1">
      <alignment vertical="center" wrapText="1"/>
    </xf>
    <xf numFmtId="0" fontId="4" fillId="2" borderId="97" xfId="0" applyFont="1" applyFill="1" applyBorder="1" applyAlignment="1">
      <alignment horizontal="left" vertical="center" wrapText="1"/>
    </xf>
    <xf numFmtId="14" fontId="4" fillId="2" borderId="95" xfId="0" applyNumberFormat="1" applyFont="1" applyFill="1" applyBorder="1" applyAlignment="1">
      <alignment horizontal="center" vertical="center"/>
    </xf>
    <xf numFmtId="0" fontId="4" fillId="2" borderId="55" xfId="0" applyFont="1" applyFill="1" applyBorder="1" applyAlignment="1">
      <alignment horizontal="center" wrapText="1"/>
    </xf>
    <xf numFmtId="0" fontId="4" fillId="2" borderId="98" xfId="0" applyFont="1" applyFill="1" applyBorder="1" applyAlignment="1">
      <alignment wrapText="1"/>
    </xf>
    <xf numFmtId="0" fontId="4" fillId="2" borderId="55" xfId="0" applyFont="1" applyFill="1" applyBorder="1" applyAlignment="1">
      <alignment horizontal="center" vertical="center" wrapText="1"/>
    </xf>
    <xf numFmtId="0" fontId="4" fillId="2" borderId="55" xfId="0" applyFont="1" applyFill="1" applyBorder="1" applyAlignment="1">
      <alignment vertical="center" wrapText="1"/>
    </xf>
    <xf numFmtId="0" fontId="4" fillId="2" borderId="99" xfId="0" applyFont="1" applyFill="1" applyBorder="1" applyAlignment="1">
      <alignment horizontal="left" vertical="center" wrapText="1"/>
    </xf>
    <xf numFmtId="0" fontId="4" fillId="2" borderId="55" xfId="0" applyFont="1" applyFill="1" applyBorder="1" applyAlignment="1">
      <alignment horizontal="left" vertical="center" wrapText="1"/>
    </xf>
    <xf numFmtId="14" fontId="4" fillId="2" borderId="55" xfId="0" applyNumberFormat="1" applyFont="1" applyFill="1" applyBorder="1" applyAlignment="1">
      <alignment horizontal="center" vertical="center"/>
    </xf>
    <xf numFmtId="0" fontId="4" fillId="2" borderId="90" xfId="0" applyFont="1" applyFill="1" applyBorder="1" applyAlignment="1">
      <alignment wrapText="1"/>
    </xf>
    <xf numFmtId="0" fontId="4" fillId="2" borderId="90" xfId="0" applyFont="1" applyFill="1" applyBorder="1" applyAlignment="1">
      <alignment horizontal="left" vertical="center" wrapText="1"/>
    </xf>
    <xf numFmtId="0" fontId="4" fillId="2" borderId="33" xfId="0" applyFont="1" applyFill="1" applyBorder="1" applyAlignment="1">
      <alignment wrapText="1"/>
    </xf>
    <xf numFmtId="0" fontId="4" fillId="2" borderId="33" xfId="0" applyFont="1" applyFill="1" applyBorder="1" applyAlignment="1">
      <alignment horizontal="left" wrapText="1"/>
    </xf>
    <xf numFmtId="0" fontId="4" fillId="2" borderId="100" xfId="0" applyFont="1" applyFill="1" applyBorder="1" applyAlignment="1">
      <alignment horizontal="center" wrapText="1"/>
    </xf>
    <xf numFmtId="0" fontId="4" fillId="2" borderId="100" xfId="0" applyFont="1" applyFill="1" applyBorder="1" applyAlignment="1">
      <alignment wrapText="1"/>
    </xf>
    <xf numFmtId="0" fontId="4" fillId="2" borderId="100" xfId="0" applyFont="1" applyFill="1" applyBorder="1" applyAlignment="1">
      <alignment horizontal="center" vertical="center" wrapText="1"/>
    </xf>
    <xf numFmtId="0" fontId="4" fillId="2" borderId="100" xfId="0" applyFont="1" applyFill="1" applyBorder="1" applyAlignment="1">
      <alignment vertical="center" wrapText="1"/>
    </xf>
    <xf numFmtId="0" fontId="4" fillId="2" borderId="100" xfId="0" applyFont="1" applyFill="1" applyBorder="1" applyAlignment="1">
      <alignment horizontal="left" vertical="center" wrapText="1"/>
    </xf>
    <xf numFmtId="14" fontId="4" fillId="2" borderId="100" xfId="0" applyNumberFormat="1" applyFont="1" applyFill="1" applyBorder="1" applyAlignment="1">
      <alignment horizontal="center" vertical="center"/>
    </xf>
    <xf numFmtId="0" fontId="22" fillId="2" borderId="31" xfId="0" applyFont="1" applyFill="1" applyBorder="1" applyAlignment="1">
      <alignment vertical="center"/>
    </xf>
    <xf numFmtId="0" fontId="2" fillId="2" borderId="106" xfId="0" applyFont="1" applyFill="1" applyBorder="1" applyAlignment="1">
      <alignment horizontal="center" vertical="center" wrapText="1"/>
    </xf>
    <xf numFmtId="0" fontId="27" fillId="0" borderId="37" xfId="0" applyFont="1" applyBorder="1" applyAlignment="1">
      <alignment horizontal="center" vertical="center" wrapText="1"/>
    </xf>
    <xf numFmtId="0" fontId="28" fillId="2" borderId="110" xfId="0" applyFont="1" applyFill="1" applyBorder="1" applyAlignment="1">
      <alignment horizontal="center" vertical="center" textRotation="90" wrapText="1"/>
    </xf>
    <xf numFmtId="0" fontId="29" fillId="2" borderId="112" xfId="0" applyFont="1" applyFill="1" applyBorder="1" applyAlignment="1">
      <alignment horizontal="center" vertical="center" wrapText="1"/>
    </xf>
    <xf numFmtId="0" fontId="30" fillId="0" borderId="38" xfId="0" applyFont="1" applyBorder="1" applyAlignment="1">
      <alignment horizontal="center" vertical="center" wrapText="1"/>
    </xf>
    <xf numFmtId="0" fontId="30" fillId="2" borderId="95" xfId="0" applyFont="1" applyFill="1" applyBorder="1" applyAlignment="1">
      <alignment horizontal="center" vertical="center" wrapText="1"/>
    </xf>
    <xf numFmtId="14" fontId="26" fillId="0" borderId="26" xfId="0" applyNumberFormat="1" applyFont="1" applyBorder="1" applyAlignment="1">
      <alignment horizontal="center" vertical="center" wrapText="1"/>
    </xf>
    <xf numFmtId="0" fontId="29" fillId="11" borderId="112" xfId="0" applyFont="1" applyFill="1" applyBorder="1" applyAlignment="1">
      <alignment horizontal="center" vertical="center" wrapText="1"/>
    </xf>
    <xf numFmtId="0" fontId="30" fillId="11" borderId="33" xfId="0" applyFont="1" applyFill="1" applyBorder="1" applyAlignment="1">
      <alignment horizontal="center" vertical="center" wrapText="1"/>
    </xf>
    <xf numFmtId="14" fontId="26" fillId="11" borderId="114" xfId="0" applyNumberFormat="1" applyFont="1" applyFill="1" applyBorder="1" applyAlignment="1">
      <alignment horizontal="center" vertical="center" wrapText="1"/>
    </xf>
    <xf numFmtId="0" fontId="30" fillId="0" borderId="33" xfId="0" applyFont="1" applyBorder="1" applyAlignment="1">
      <alignment horizontal="center" vertical="center" wrapText="1"/>
    </xf>
    <xf numFmtId="0" fontId="29" fillId="0" borderId="112" xfId="0" applyFont="1" applyBorder="1" applyAlignment="1">
      <alignment horizontal="center" vertical="center" wrapText="1"/>
    </xf>
    <xf numFmtId="0" fontId="30" fillId="0" borderId="33" xfId="0" applyFont="1" applyBorder="1" applyAlignment="1">
      <alignment horizontal="center" vertical="center" wrapText="1"/>
    </xf>
    <xf numFmtId="14" fontId="26" fillId="0" borderId="114" xfId="0" applyNumberFormat="1" applyFont="1" applyBorder="1" applyAlignment="1">
      <alignment horizontal="center" vertical="center" wrapText="1"/>
    </xf>
    <xf numFmtId="0" fontId="1" fillId="0" borderId="31" xfId="0" applyFont="1" applyBorder="1"/>
    <xf numFmtId="0" fontId="31" fillId="11" borderId="33" xfId="0" applyFont="1" applyFill="1" applyBorder="1" applyAlignment="1">
      <alignment horizontal="center" vertical="center" wrapText="1"/>
    </xf>
    <xf numFmtId="0" fontId="30" fillId="0" borderId="55" xfId="0" applyFont="1" applyBorder="1" applyAlignment="1">
      <alignment horizontal="center" vertical="center" wrapText="1"/>
    </xf>
    <xf numFmtId="0" fontId="29" fillId="11" borderId="117" xfId="0" applyFont="1" applyFill="1" applyBorder="1" applyAlignment="1">
      <alignment horizontal="center" vertical="center" wrapText="1"/>
    </xf>
    <xf numFmtId="0" fontId="30" fillId="11" borderId="55" xfId="0" applyFont="1" applyFill="1" applyBorder="1" applyAlignment="1">
      <alignment horizontal="center" vertical="center" wrapText="1"/>
    </xf>
    <xf numFmtId="14" fontId="26" fillId="11" borderId="118" xfId="0" applyNumberFormat="1" applyFont="1" applyFill="1" applyBorder="1" applyAlignment="1">
      <alignment horizontal="center" vertical="center" wrapText="1"/>
    </xf>
    <xf numFmtId="14" fontId="26" fillId="11" borderId="119" xfId="0" applyNumberFormat="1" applyFont="1" applyFill="1" applyBorder="1" applyAlignment="1">
      <alignment horizontal="center" vertical="center" wrapText="1"/>
    </xf>
    <xf numFmtId="0" fontId="30" fillId="0" borderId="36" xfId="0" applyFont="1" applyBorder="1" applyAlignment="1">
      <alignment horizontal="center" vertical="center" wrapText="1"/>
    </xf>
    <xf numFmtId="14" fontId="26" fillId="0" borderId="27" xfId="0" applyNumberFormat="1" applyFont="1" applyBorder="1" applyAlignment="1">
      <alignment horizontal="center" vertical="center" wrapText="1"/>
    </xf>
    <xf numFmtId="14" fontId="26" fillId="0" borderId="30" xfId="0" applyNumberFormat="1" applyFont="1" applyBorder="1" applyAlignment="1">
      <alignment horizontal="center" vertical="center" wrapText="1"/>
    </xf>
    <xf numFmtId="0" fontId="32" fillId="2" borderId="55" xfId="0" applyFont="1" applyFill="1" applyBorder="1" applyAlignment="1">
      <alignment horizontal="center" vertical="center" wrapText="1"/>
    </xf>
    <xf numFmtId="14" fontId="26" fillId="0" borderId="120" xfId="0" applyNumberFormat="1" applyFont="1" applyBorder="1" applyAlignment="1">
      <alignment horizontal="center" vertical="center" wrapText="1"/>
    </xf>
    <xf numFmtId="0" fontId="32" fillId="11" borderId="33" xfId="0" applyFont="1" applyFill="1" applyBorder="1" applyAlignment="1">
      <alignment horizontal="center" vertical="center" wrapText="1"/>
    </xf>
    <xf numFmtId="0" fontId="32" fillId="2" borderId="33" xfId="0" applyFont="1" applyFill="1" applyBorder="1" applyAlignment="1">
      <alignment horizontal="center" vertical="center" wrapText="1"/>
    </xf>
    <xf numFmtId="0" fontId="33" fillId="0" borderId="0" xfId="0" applyFont="1" applyAlignment="1">
      <alignment vertical="center" wrapText="1"/>
    </xf>
    <xf numFmtId="0" fontId="1" fillId="0" borderId="0" xfId="0" applyFont="1" applyAlignment="1">
      <alignment horizontal="center"/>
    </xf>
    <xf numFmtId="0" fontId="34" fillId="0" borderId="0" xfId="0" applyFont="1" applyAlignment="1">
      <alignment vertical="center" wrapText="1"/>
    </xf>
    <xf numFmtId="0" fontId="4" fillId="0" borderId="125" xfId="0" applyFont="1" applyBorder="1" applyAlignment="1">
      <alignment horizontal="left" vertical="center"/>
    </xf>
    <xf numFmtId="0" fontId="4" fillId="0" borderId="129" xfId="0" applyFont="1" applyBorder="1" applyAlignment="1">
      <alignment horizontal="left" vertical="center"/>
    </xf>
    <xf numFmtId="14" fontId="4" fillId="0" borderId="4" xfId="0" applyNumberFormat="1" applyFont="1" applyBorder="1" applyAlignment="1">
      <alignment vertical="center"/>
    </xf>
    <xf numFmtId="0" fontId="4" fillId="0" borderId="130" xfId="0" applyFont="1" applyBorder="1" applyAlignment="1">
      <alignment horizontal="center" vertical="center"/>
    </xf>
    <xf numFmtId="0" fontId="2" fillId="2" borderId="134" xfId="0" applyFont="1" applyFill="1" applyBorder="1" applyAlignment="1">
      <alignment horizontal="center" vertical="center"/>
    </xf>
    <xf numFmtId="0" fontId="2" fillId="2" borderId="134" xfId="0" applyFont="1" applyFill="1" applyBorder="1" applyAlignment="1">
      <alignment horizontal="center" vertical="center" wrapText="1"/>
    </xf>
    <xf numFmtId="0" fontId="35" fillId="0" borderId="134" xfId="0" applyFont="1" applyBorder="1" applyAlignment="1">
      <alignment horizontal="center" vertical="center" wrapText="1"/>
    </xf>
    <xf numFmtId="0" fontId="36" fillId="0" borderId="134" xfId="0" applyFont="1" applyBorder="1" applyAlignment="1">
      <alignment horizontal="center" vertical="center" wrapText="1"/>
    </xf>
    <xf numFmtId="14" fontId="9" fillId="0" borderId="134" xfId="0" applyNumberFormat="1" applyFont="1" applyBorder="1" applyAlignment="1">
      <alignment horizontal="center" vertical="center" wrapText="1"/>
    </xf>
    <xf numFmtId="0" fontId="9" fillId="0" borderId="134" xfId="0" applyFont="1" applyBorder="1" applyAlignment="1">
      <alignment horizontal="center" vertical="center" wrapText="1"/>
    </xf>
    <xf numFmtId="14" fontId="36" fillId="0" borderId="134" xfId="0" applyNumberFormat="1" applyFont="1" applyBorder="1" applyAlignment="1">
      <alignment horizontal="center" vertical="center" wrapText="1"/>
    </xf>
    <xf numFmtId="0" fontId="35" fillId="0" borderId="135" xfId="0" applyFont="1" applyBorder="1" applyAlignment="1">
      <alignment horizontal="center" vertical="center" wrapText="1"/>
    </xf>
    <xf numFmtId="0" fontId="2" fillId="0" borderId="135" xfId="0" applyFont="1" applyBorder="1" applyAlignment="1">
      <alignment horizontal="center" vertical="center" wrapText="1"/>
    </xf>
    <xf numFmtId="0" fontId="9" fillId="0" borderId="134" xfId="0" applyFont="1" applyBorder="1" applyAlignment="1">
      <alignment vertical="center" wrapText="1"/>
    </xf>
    <xf numFmtId="14" fontId="36" fillId="0" borderId="134" xfId="0" applyNumberFormat="1" applyFont="1" applyBorder="1" applyAlignment="1">
      <alignment horizontal="center" vertical="center" wrapText="1"/>
    </xf>
    <xf numFmtId="14" fontId="4" fillId="0" borderId="3" xfId="0" applyNumberFormat="1" applyFont="1" applyBorder="1" applyAlignment="1">
      <alignment vertical="center"/>
    </xf>
    <xf numFmtId="0" fontId="4" fillId="2" borderId="31" xfId="0" applyFont="1" applyFill="1" applyBorder="1"/>
    <xf numFmtId="0" fontId="4" fillId="2" borderId="134" xfId="0" applyFont="1" applyFill="1" applyBorder="1" applyAlignment="1">
      <alignment horizontal="center" vertical="center" wrapText="1"/>
    </xf>
    <xf numFmtId="0" fontId="9" fillId="2" borderId="134" xfId="0" applyFont="1" applyFill="1" applyBorder="1" applyAlignment="1">
      <alignment horizontal="center" vertical="center" wrapText="1"/>
    </xf>
    <xf numFmtId="14" fontId="4" fillId="2" borderId="134" xfId="0" applyNumberFormat="1" applyFont="1" applyFill="1" applyBorder="1" applyAlignment="1">
      <alignment horizontal="center" vertical="center" wrapText="1"/>
    </xf>
    <xf numFmtId="0" fontId="4" fillId="0" borderId="134" xfId="0" applyFont="1" applyBorder="1" applyAlignment="1">
      <alignment horizontal="center" vertical="center" wrapText="1"/>
    </xf>
    <xf numFmtId="0" fontId="9" fillId="0" borderId="134" xfId="0" applyFont="1" applyBorder="1" applyAlignment="1">
      <alignment horizontal="center" vertical="center" wrapText="1"/>
    </xf>
    <xf numFmtId="0" fontId="4" fillId="2" borderId="134" xfId="0" applyFont="1" applyFill="1" applyBorder="1" applyAlignment="1">
      <alignment horizontal="center" vertical="center"/>
    </xf>
    <xf numFmtId="14" fontId="4" fillId="0" borderId="134" xfId="0" applyNumberFormat="1" applyFont="1" applyBorder="1" applyAlignment="1">
      <alignment horizontal="center" vertical="center" wrapText="1"/>
    </xf>
    <xf numFmtId="0" fontId="9" fillId="2" borderId="134" xfId="0" applyFont="1" applyFill="1" applyBorder="1" applyAlignment="1">
      <alignment horizontal="center" vertical="center"/>
    </xf>
    <xf numFmtId="14" fontId="9" fillId="2" borderId="134" xfId="0" applyNumberFormat="1" applyFont="1" applyFill="1" applyBorder="1" applyAlignment="1">
      <alignment horizontal="center" vertical="center" wrapText="1"/>
    </xf>
    <xf numFmtId="14" fontId="9" fillId="0" borderId="134" xfId="0" applyNumberFormat="1" applyFont="1" applyBorder="1" applyAlignment="1">
      <alignment horizontal="center" vertical="center" wrapText="1"/>
    </xf>
    <xf numFmtId="0" fontId="9" fillId="0" borderId="146" xfId="0" applyFont="1" applyBorder="1" applyAlignment="1">
      <alignment horizontal="center" vertical="center" wrapText="1"/>
    </xf>
    <xf numFmtId="14" fontId="4" fillId="2" borderId="134" xfId="0" applyNumberFormat="1" applyFont="1" applyFill="1" applyBorder="1" applyAlignment="1">
      <alignment horizontal="center" vertical="center"/>
    </xf>
    <xf numFmtId="0" fontId="37" fillId="2" borderId="31" xfId="0" applyFont="1" applyFill="1" applyBorder="1"/>
    <xf numFmtId="0" fontId="9" fillId="2" borderId="31" xfId="0" applyFont="1" applyFill="1" applyBorder="1"/>
    <xf numFmtId="0" fontId="38" fillId="2" borderId="147" xfId="0" applyFont="1" applyFill="1" applyBorder="1" applyAlignment="1">
      <alignment horizontal="center" vertical="center" wrapText="1"/>
    </xf>
    <xf numFmtId="0" fontId="21" fillId="2" borderId="153" xfId="0" applyFont="1" applyFill="1" applyBorder="1" applyAlignment="1">
      <alignment horizontal="center" vertical="center" wrapText="1"/>
    </xf>
    <xf numFmtId="0" fontId="21" fillId="2" borderId="153" xfId="0" applyFont="1" applyFill="1" applyBorder="1" applyAlignment="1">
      <alignment horizontal="center" vertical="center"/>
    </xf>
    <xf numFmtId="0" fontId="26" fillId="0" borderId="29" xfId="0" applyFont="1" applyBorder="1" applyAlignment="1">
      <alignment horizontal="center" vertical="center" wrapText="1"/>
    </xf>
    <xf numFmtId="0" fontId="1" fillId="0" borderId="29" xfId="0" applyFont="1" applyBorder="1" applyAlignment="1">
      <alignment horizontal="center" vertical="center" wrapText="1"/>
    </xf>
    <xf numFmtId="0" fontId="26" fillId="0" borderId="157" xfId="0" applyFont="1" applyBorder="1" applyAlignment="1">
      <alignment horizontal="center" vertical="center" wrapText="1"/>
    </xf>
    <xf numFmtId="14" fontId="1" fillId="0" borderId="29" xfId="0" applyNumberFormat="1" applyFont="1" applyBorder="1" applyAlignment="1">
      <alignment horizontal="center" vertical="center" wrapText="1"/>
    </xf>
    <xf numFmtId="0" fontId="26" fillId="2" borderId="157" xfId="0" applyFont="1" applyFill="1" applyBorder="1" applyAlignment="1">
      <alignment horizontal="center" vertical="center" wrapText="1"/>
    </xf>
    <xf numFmtId="0" fontId="40" fillId="0" borderId="0" xfId="0" applyFont="1"/>
    <xf numFmtId="0" fontId="0" fillId="0" borderId="33" xfId="0" applyFont="1" applyBorder="1"/>
    <xf numFmtId="0" fontId="0" fillId="0" borderId="0" xfId="0" applyFont="1"/>
    <xf numFmtId="0" fontId="0" fillId="0" borderId="33" xfId="0" applyFont="1" applyBorder="1" applyAlignment="1">
      <alignment wrapText="1"/>
    </xf>
    <xf numFmtId="0" fontId="0" fillId="0" borderId="121" xfId="0" applyFont="1" applyBorder="1"/>
    <xf numFmtId="0" fontId="11" fillId="13" borderId="31" xfId="0" applyFont="1" applyFill="1" applyBorder="1"/>
    <xf numFmtId="0" fontId="41" fillId="14" borderId="31" xfId="0" applyFont="1" applyFill="1" applyBorder="1" applyAlignment="1">
      <alignment wrapText="1"/>
    </xf>
    <xf numFmtId="0" fontId="41" fillId="15" borderId="31" xfId="0" applyFont="1" applyFill="1" applyBorder="1" applyAlignment="1">
      <alignment wrapText="1"/>
    </xf>
    <xf numFmtId="0" fontId="11" fillId="16" borderId="31" xfId="0" applyFont="1" applyFill="1" applyBorder="1" applyAlignment="1">
      <alignment wrapText="1"/>
    </xf>
    <xf numFmtId="0" fontId="41" fillId="17" borderId="31" xfId="0" applyFont="1" applyFill="1" applyBorder="1" applyAlignment="1">
      <alignment wrapText="1"/>
    </xf>
    <xf numFmtId="0" fontId="11" fillId="14" borderId="31" xfId="0" applyFont="1" applyFill="1" applyBorder="1" applyAlignment="1">
      <alignment wrapText="1"/>
    </xf>
    <xf numFmtId="0" fontId="41" fillId="16" borderId="31" xfId="0" applyFont="1" applyFill="1" applyBorder="1" applyAlignment="1">
      <alignment wrapText="1"/>
    </xf>
    <xf numFmtId="0" fontId="11" fillId="17" borderId="31" xfId="0" applyFont="1" applyFill="1" applyBorder="1" applyAlignment="1">
      <alignment wrapText="1"/>
    </xf>
    <xf numFmtId="0" fontId="29" fillId="0" borderId="112" xfId="0" applyFont="1" applyFill="1" applyBorder="1" applyAlignment="1">
      <alignment horizontal="center" vertical="center" wrapText="1"/>
    </xf>
    <xf numFmtId="0" fontId="30" fillId="0" borderId="33" xfId="0" applyFont="1" applyFill="1" applyBorder="1" applyAlignment="1">
      <alignment horizontal="center" vertical="center" wrapText="1"/>
    </xf>
    <xf numFmtId="14" fontId="26" fillId="0" borderId="26" xfId="0" applyNumberFormat="1" applyFont="1" applyFill="1" applyBorder="1" applyAlignment="1">
      <alignment horizontal="center" vertical="center" wrapText="1"/>
    </xf>
    <xf numFmtId="0" fontId="30" fillId="11" borderId="142" xfId="0" applyFont="1" applyFill="1" applyBorder="1" applyAlignment="1">
      <alignment horizontal="center" vertical="center" wrapText="1"/>
    </xf>
    <xf numFmtId="0" fontId="29" fillId="11" borderId="55" xfId="0" applyFont="1" applyFill="1" applyBorder="1" applyAlignment="1">
      <alignment horizontal="center" vertical="center" wrapText="1"/>
    </xf>
    <xf numFmtId="0" fontId="30" fillId="0" borderId="121" xfId="0" applyFont="1" applyBorder="1" applyAlignment="1">
      <alignment horizontal="center" vertical="center" wrapText="1"/>
    </xf>
    <xf numFmtId="14" fontId="26" fillId="0" borderId="161" xfId="0" applyNumberFormat="1" applyFont="1" applyBorder="1" applyAlignment="1">
      <alignment horizontal="center" vertical="center" wrapText="1"/>
    </xf>
    <xf numFmtId="0" fontId="30" fillId="0" borderId="162" xfId="0" applyFont="1" applyFill="1" applyBorder="1" applyAlignment="1">
      <alignment horizontal="center" vertical="center" wrapText="1"/>
    </xf>
    <xf numFmtId="14" fontId="26" fillId="0" borderId="163" xfId="0" applyNumberFormat="1" applyFont="1" applyFill="1" applyBorder="1" applyAlignment="1">
      <alignment horizontal="center" vertical="center" wrapText="1"/>
    </xf>
    <xf numFmtId="14" fontId="26" fillId="0" borderId="164" xfId="0" applyNumberFormat="1" applyFont="1" applyFill="1" applyBorder="1" applyAlignment="1">
      <alignment horizontal="center" vertical="center" wrapText="1"/>
    </xf>
    <xf numFmtId="14" fontId="26" fillId="0" borderId="165" xfId="0" applyNumberFormat="1" applyFont="1" applyFill="1" applyBorder="1" applyAlignment="1">
      <alignment horizontal="center" vertical="center" wrapText="1"/>
    </xf>
    <xf numFmtId="0" fontId="29" fillId="0" borderId="159" xfId="1" applyFont="1" applyBorder="1" applyAlignment="1">
      <alignment horizontal="center" vertical="center" wrapText="1"/>
    </xf>
    <xf numFmtId="0" fontId="29" fillId="0" borderId="122" xfId="1" applyFont="1" applyBorder="1" applyAlignment="1">
      <alignment horizontal="center" vertical="center" wrapText="1"/>
    </xf>
    <xf numFmtId="0" fontId="29" fillId="0" borderId="159" xfId="0" applyFont="1" applyFill="1" applyBorder="1" applyAlignment="1">
      <alignment horizontal="center" vertical="center" wrapText="1"/>
    </xf>
    <xf numFmtId="0" fontId="30" fillId="0" borderId="159" xfId="0" applyFont="1" applyFill="1" applyBorder="1" applyAlignment="1">
      <alignment horizontal="center" vertical="center" wrapText="1"/>
    </xf>
    <xf numFmtId="0" fontId="32" fillId="0" borderId="55" xfId="0" applyFont="1" applyFill="1" applyBorder="1" applyAlignment="1">
      <alignment horizontal="center" vertical="center" wrapText="1"/>
    </xf>
    <xf numFmtId="14" fontId="26" fillId="0" borderId="114" xfId="0" applyNumberFormat="1" applyFont="1" applyFill="1" applyBorder="1" applyAlignment="1">
      <alignment horizontal="center" vertical="center" wrapText="1"/>
    </xf>
    <xf numFmtId="0" fontId="1" fillId="0" borderId="0" xfId="0" applyFont="1" applyFill="1"/>
    <xf numFmtId="0" fontId="0" fillId="0" borderId="0" xfId="0" applyFont="1" applyFill="1" applyAlignment="1"/>
    <xf numFmtId="0" fontId="1" fillId="0" borderId="0" xfId="0" applyFont="1" applyAlignment="1">
      <alignment horizontal="center" vertical="center"/>
    </xf>
    <xf numFmtId="0" fontId="0" fillId="0" borderId="0" xfId="0" applyFont="1" applyAlignment="1"/>
    <xf numFmtId="164" fontId="9" fillId="0" borderId="27" xfId="0" applyNumberFormat="1" applyFont="1" applyBorder="1" applyAlignment="1">
      <alignment horizontal="center" vertical="center" wrapText="1"/>
    </xf>
    <xf numFmtId="0" fontId="3" fillId="0" borderId="28" xfId="0" applyFont="1" applyBorder="1"/>
    <xf numFmtId="0" fontId="9" fillId="0" borderId="27" xfId="0" applyFont="1" applyBorder="1" applyAlignment="1">
      <alignment horizontal="center" vertical="center" wrapText="1"/>
    </xf>
    <xf numFmtId="0" fontId="7" fillId="4" borderId="27" xfId="0" applyFont="1" applyFill="1" applyBorder="1" applyAlignment="1">
      <alignment horizontal="center" vertical="center" wrapText="1"/>
    </xf>
    <xf numFmtId="0" fontId="8" fillId="0" borderId="27" xfId="0" applyFont="1" applyBorder="1" applyAlignment="1">
      <alignment horizontal="center" vertical="center" wrapText="1"/>
    </xf>
    <xf numFmtId="0" fontId="9" fillId="2" borderId="27" xfId="0" applyFont="1" applyFill="1" applyBorder="1" applyAlignment="1">
      <alignment horizontal="center" vertical="center" wrapText="1"/>
    </xf>
    <xf numFmtId="0" fontId="2" fillId="2" borderId="2" xfId="0" applyFont="1" applyFill="1" applyBorder="1" applyAlignment="1">
      <alignment horizontal="center" vertical="center"/>
    </xf>
    <xf numFmtId="0" fontId="3" fillId="0" borderId="3" xfId="0" applyFont="1" applyBorder="1"/>
    <xf numFmtId="0" fontId="3" fillId="0" borderId="4" xfId="0" applyFont="1" applyBorder="1"/>
    <xf numFmtId="0" fontId="3" fillId="0" borderId="7" xfId="0" applyFont="1" applyBorder="1"/>
    <xf numFmtId="0" fontId="3" fillId="0" borderId="8" xfId="0" applyFont="1" applyBorder="1"/>
    <xf numFmtId="0" fontId="3" fillId="0" borderId="9" xfId="0" applyFont="1" applyBorder="1"/>
    <xf numFmtId="0" fontId="2" fillId="2" borderId="10" xfId="0" applyFont="1" applyFill="1" applyBorder="1" applyAlignment="1">
      <alignment horizontal="center" vertical="center"/>
    </xf>
    <xf numFmtId="0" fontId="3" fillId="0" borderId="11" xfId="0" applyFont="1" applyBorder="1"/>
    <xf numFmtId="0" fontId="3" fillId="0" borderId="12" xfId="0" applyFont="1" applyBorder="1"/>
    <xf numFmtId="0" fontId="3" fillId="0" borderId="13" xfId="0" applyFont="1" applyBorder="1"/>
    <xf numFmtId="0" fontId="3" fillId="0" borderId="14" xfId="0" applyFont="1" applyBorder="1"/>
    <xf numFmtId="0" fontId="3" fillId="0" borderId="15" xfId="0" applyFont="1" applyBorder="1"/>
    <xf numFmtId="0" fontId="5" fillId="2" borderId="18" xfId="0" applyFont="1" applyFill="1" applyBorder="1" applyAlignment="1">
      <alignment horizontal="center" vertical="center" wrapText="1"/>
    </xf>
    <xf numFmtId="0" fontId="3" fillId="0" borderId="19" xfId="0" applyFont="1" applyBorder="1"/>
    <xf numFmtId="0" fontId="3" fillId="0" borderId="20" xfId="0" applyFont="1" applyBorder="1"/>
    <xf numFmtId="0" fontId="5" fillId="3" borderId="21" xfId="0" applyFont="1" applyFill="1" applyBorder="1" applyAlignment="1">
      <alignment horizontal="center" vertical="center"/>
    </xf>
    <xf numFmtId="0" fontId="3" fillId="0" borderId="22" xfId="0" applyFont="1" applyBorder="1"/>
    <xf numFmtId="0" fontId="3" fillId="0" borderId="23" xfId="0" applyFont="1" applyBorder="1"/>
    <xf numFmtId="0" fontId="6" fillId="2" borderId="25" xfId="0" applyFont="1" applyFill="1" applyBorder="1" applyAlignment="1">
      <alignment horizontal="center"/>
    </xf>
    <xf numFmtId="0" fontId="3" fillId="0" borderId="26" xfId="0" applyFont="1" applyBorder="1"/>
    <xf numFmtId="0" fontId="3" fillId="0" borderId="30" xfId="0" applyFont="1" applyBorder="1"/>
    <xf numFmtId="0" fontId="2" fillId="2" borderId="1" xfId="0" applyFont="1" applyFill="1" applyBorder="1" applyAlignment="1">
      <alignment horizontal="center" vertical="center"/>
    </xf>
    <xf numFmtId="0" fontId="3" fillId="0" borderId="6" xfId="0" applyFont="1" applyBorder="1"/>
    <xf numFmtId="0" fontId="3" fillId="0" borderId="16" xfId="0" applyFont="1" applyBorder="1"/>
    <xf numFmtId="9" fontId="12" fillId="0" borderId="47" xfId="0" applyNumberFormat="1" applyFont="1" applyBorder="1" applyAlignment="1">
      <alignment horizontal="center" vertical="center"/>
    </xf>
    <xf numFmtId="0" fontId="3" fillId="0" borderId="53" xfId="0" applyFont="1" applyBorder="1"/>
    <xf numFmtId="0" fontId="17" fillId="0" borderId="47" xfId="0" applyFont="1" applyBorder="1" applyAlignment="1">
      <alignment horizontal="center" vertical="center" textRotation="90"/>
    </xf>
    <xf numFmtId="0" fontId="12" fillId="0" borderId="47" xfId="0" applyFont="1" applyBorder="1" applyAlignment="1">
      <alignment horizontal="center" vertical="center" textRotation="90"/>
    </xf>
    <xf numFmtId="167" fontId="12" fillId="0" borderId="47" xfId="0" applyNumberFormat="1" applyFont="1" applyBorder="1" applyAlignment="1">
      <alignment horizontal="center" vertical="center"/>
    </xf>
    <xf numFmtId="0" fontId="17" fillId="0" borderId="47" xfId="0" applyFont="1" applyBorder="1" applyAlignment="1">
      <alignment horizontal="center" vertical="center" textRotation="90" wrapText="1"/>
    </xf>
    <xf numFmtId="0" fontId="17" fillId="0" borderId="47" xfId="0" applyFont="1" applyBorder="1" applyAlignment="1">
      <alignment horizontal="center" vertical="center" wrapText="1"/>
    </xf>
    <xf numFmtId="0" fontId="3" fillId="0" borderId="58" xfId="0" applyFont="1" applyBorder="1"/>
    <xf numFmtId="9" fontId="12" fillId="0" borderId="47" xfId="0" applyNumberFormat="1" applyFont="1" applyBorder="1" applyAlignment="1">
      <alignment horizontal="center" vertical="center" wrapText="1"/>
    </xf>
    <xf numFmtId="0" fontId="12" fillId="0" borderId="47" xfId="0" applyFont="1" applyBorder="1" applyAlignment="1">
      <alignment horizontal="center" vertical="center" wrapText="1"/>
    </xf>
    <xf numFmtId="0" fontId="17" fillId="0" borderId="47" xfId="0" applyFont="1" applyBorder="1" applyAlignment="1">
      <alignment horizontal="center" vertical="center"/>
    </xf>
    <xf numFmtId="0" fontId="19" fillId="0" borderId="47" xfId="0" applyFont="1" applyBorder="1" applyAlignment="1">
      <alignment horizontal="center" vertical="center" wrapText="1"/>
    </xf>
    <xf numFmtId="0" fontId="12" fillId="0" borderId="47" xfId="0" applyFont="1" applyBorder="1" applyAlignment="1">
      <alignment horizontal="center" vertical="center"/>
    </xf>
    <xf numFmtId="168" fontId="12" fillId="0" borderId="47" xfId="0" applyNumberFormat="1" applyFont="1" applyBorder="1" applyAlignment="1">
      <alignment horizontal="right" vertical="center" wrapText="1"/>
    </xf>
    <xf numFmtId="166" fontId="12" fillId="0" borderId="47" xfId="0" applyNumberFormat="1" applyFont="1" applyBorder="1" applyAlignment="1">
      <alignment horizontal="center" vertical="center" wrapText="1"/>
    </xf>
    <xf numFmtId="0" fontId="12" fillId="0" borderId="58" xfId="0" applyFont="1" applyBorder="1" applyAlignment="1">
      <alignment horizontal="center" vertical="center" wrapText="1"/>
    </xf>
    <xf numFmtId="0" fontId="17" fillId="5" borderId="39" xfId="0" applyFont="1" applyFill="1" applyBorder="1" applyAlignment="1">
      <alignment horizontal="center" vertical="center"/>
    </xf>
    <xf numFmtId="0" fontId="3" fillId="0" borderId="40" xfId="0" applyFont="1" applyBorder="1"/>
    <xf numFmtId="0" fontId="3" fillId="0" borderId="41" xfId="0" applyFont="1" applyBorder="1"/>
    <xf numFmtId="0" fontId="17" fillId="5" borderId="39" xfId="0" applyFont="1" applyFill="1" applyBorder="1" applyAlignment="1">
      <alignment horizontal="center" vertical="center" wrapText="1"/>
    </xf>
    <xf numFmtId="0" fontId="12" fillId="2" borderId="42" xfId="0" applyFont="1" applyFill="1" applyBorder="1" applyAlignment="1">
      <alignment horizontal="left" vertical="center"/>
    </xf>
    <xf numFmtId="0" fontId="3" fillId="0" borderId="43" xfId="0" applyFont="1" applyBorder="1"/>
    <xf numFmtId="0" fontId="3" fillId="0" borderId="44" xfId="0" applyFont="1" applyBorder="1"/>
    <xf numFmtId="0" fontId="18" fillId="5" borderId="47"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7" xfId="0" applyFont="1" applyFill="1" applyBorder="1" applyAlignment="1">
      <alignment horizontal="center" vertical="center" textRotation="90" wrapText="1"/>
    </xf>
    <xf numFmtId="0" fontId="17" fillId="5" borderId="47" xfId="0" applyFont="1" applyFill="1" applyBorder="1" applyAlignment="1">
      <alignment horizontal="center" vertical="center"/>
    </xf>
    <xf numFmtId="0" fontId="17" fillId="5" borderId="48" xfId="0" applyFont="1" applyFill="1" applyBorder="1" applyAlignment="1">
      <alignment horizontal="center" vertical="center"/>
    </xf>
    <xf numFmtId="0" fontId="3" fillId="0" borderId="54" xfId="0" applyFont="1" applyBorder="1"/>
    <xf numFmtId="0" fontId="11" fillId="6" borderId="49" xfId="0" applyFont="1" applyFill="1" applyBorder="1" applyAlignment="1">
      <alignment horizontal="center" vertical="center" wrapText="1"/>
    </xf>
    <xf numFmtId="0" fontId="3" fillId="0" borderId="50" xfId="0" applyFont="1" applyBorder="1"/>
    <xf numFmtId="0" fontId="3" fillId="0" borderId="51" xfId="0" applyFont="1" applyBorder="1"/>
    <xf numFmtId="0" fontId="13" fillId="5" borderId="47" xfId="0" applyFont="1" applyFill="1" applyBorder="1" applyAlignment="1">
      <alignment horizontal="center" vertical="center" textRotation="90"/>
    </xf>
    <xf numFmtId="0" fontId="11" fillId="0" borderId="2" xfId="0" applyFont="1" applyBorder="1" applyAlignment="1">
      <alignment horizontal="center"/>
    </xf>
    <xf numFmtId="0" fontId="3" fillId="0" borderId="32" xfId="0" applyFont="1" applyBorder="1"/>
    <xf numFmtId="0" fontId="3" fillId="0" borderId="34" xfId="0" applyFont="1" applyBorder="1"/>
    <xf numFmtId="0" fontId="3" fillId="0" borderId="35" xfId="0" applyFont="1" applyBorder="1"/>
    <xf numFmtId="0" fontId="3" fillId="0" borderId="37" xfId="0" applyFont="1" applyBorder="1"/>
    <xf numFmtId="0" fontId="11" fillId="0" borderId="2" xfId="0" applyFont="1" applyBorder="1" applyAlignment="1">
      <alignment horizontal="center" vertical="center"/>
    </xf>
    <xf numFmtId="0" fontId="11" fillId="0" borderId="36" xfId="0" applyFont="1" applyBorder="1" applyAlignment="1">
      <alignment horizontal="left" vertical="center" wrapText="1"/>
    </xf>
    <xf numFmtId="0" fontId="3" fillId="0" borderId="38" xfId="0" applyFont="1" applyBorder="1"/>
    <xf numFmtId="0" fontId="12" fillId="0" borderId="61" xfId="0" applyFont="1" applyBorder="1" applyAlignment="1">
      <alignment horizontal="left" vertical="center" wrapText="1"/>
    </xf>
    <xf numFmtId="0" fontId="3" fillId="0" borderId="62" xfId="0" applyFont="1" applyBorder="1"/>
    <xf numFmtId="0" fontId="3" fillId="0" borderId="63" xfId="0" applyFont="1" applyBorder="1"/>
    <xf numFmtId="165" fontId="12" fillId="0" borderId="47" xfId="0" applyNumberFormat="1" applyFont="1" applyBorder="1" applyAlignment="1">
      <alignment horizontal="center" vertical="center" wrapText="1"/>
    </xf>
    <xf numFmtId="2" fontId="12" fillId="0" borderId="47" xfId="0" applyNumberFormat="1" applyFont="1" applyBorder="1" applyAlignment="1">
      <alignment horizontal="center" vertical="center" wrapText="1"/>
    </xf>
    <xf numFmtId="0" fontId="17" fillId="5" borderId="52" xfId="0" applyFont="1" applyFill="1" applyBorder="1" applyAlignment="1">
      <alignment horizontal="center" vertical="center" wrapText="1"/>
    </xf>
    <xf numFmtId="0" fontId="3" fillId="0" borderId="56" xfId="0" applyFont="1" applyBorder="1"/>
    <xf numFmtId="0" fontId="14" fillId="2" borderId="39" xfId="0" applyFont="1" applyFill="1" applyBorder="1" applyAlignment="1">
      <alignment horizontal="left" vertical="center"/>
    </xf>
    <xf numFmtId="0" fontId="13" fillId="5" borderId="39" xfId="0" applyFont="1" applyFill="1" applyBorder="1" applyAlignment="1">
      <alignment horizontal="left" vertical="center"/>
    </xf>
    <xf numFmtId="0" fontId="14" fillId="2" borderId="39" xfId="0" applyFont="1" applyFill="1" applyBorder="1" applyAlignment="1">
      <alignment horizontal="left" vertical="center" wrapText="1"/>
    </xf>
    <xf numFmtId="0" fontId="2" fillId="3" borderId="83" xfId="0" applyFont="1" applyFill="1" applyBorder="1" applyAlignment="1">
      <alignment horizontal="center" vertical="center"/>
    </xf>
    <xf numFmtId="0" fontId="21" fillId="7" borderId="84" xfId="0" applyFont="1" applyFill="1" applyBorder="1" applyAlignment="1">
      <alignment horizontal="center" vertical="center" wrapText="1"/>
    </xf>
    <xf numFmtId="0" fontId="3" fillId="0" borderId="85" xfId="0" applyFont="1" applyBorder="1"/>
    <xf numFmtId="0" fontId="3" fillId="0" borderId="86" xfId="0" applyFont="1" applyBorder="1"/>
    <xf numFmtId="0" fontId="21" fillId="0" borderId="18" xfId="0" applyFont="1" applyBorder="1" applyAlignment="1">
      <alignment horizontal="center" vertical="center" wrapText="1"/>
    </xf>
    <xf numFmtId="0" fontId="2" fillId="2" borderId="42" xfId="0" applyFont="1" applyFill="1" applyBorder="1" applyAlignment="1">
      <alignment horizontal="left" vertical="center" wrapText="1"/>
    </xf>
    <xf numFmtId="0" fontId="20" fillId="2" borderId="42" xfId="0" applyFont="1" applyFill="1" applyBorder="1" applyAlignment="1">
      <alignment horizontal="center" vertical="center" wrapText="1"/>
    </xf>
    <xf numFmtId="0" fontId="2" fillId="2" borderId="76" xfId="0" applyFont="1" applyFill="1" applyBorder="1" applyAlignment="1">
      <alignment horizontal="left" vertical="center" wrapText="1"/>
    </xf>
    <xf numFmtId="0" fontId="3" fillId="0" borderId="77" xfId="0" applyFont="1" applyBorder="1"/>
    <xf numFmtId="0" fontId="3" fillId="0" borderId="75" xfId="0" applyFont="1" applyBorder="1"/>
    <xf numFmtId="0" fontId="3" fillId="0" borderId="79" xfId="0" applyFont="1" applyBorder="1"/>
    <xf numFmtId="0" fontId="2" fillId="2" borderId="67" xfId="0" applyFont="1" applyFill="1" applyBorder="1" applyAlignment="1">
      <alignment horizontal="left" vertical="center" wrapText="1"/>
    </xf>
    <xf numFmtId="0" fontId="3" fillId="0" borderId="68" xfId="0" applyFont="1" applyBorder="1"/>
    <xf numFmtId="0" fontId="3" fillId="0" borderId="78" xfId="0" applyFont="1" applyBorder="1"/>
    <xf numFmtId="0" fontId="3" fillId="0" borderId="71" xfId="0" applyFont="1" applyBorder="1"/>
    <xf numFmtId="0" fontId="3" fillId="0" borderId="72" xfId="0" applyFont="1" applyBorder="1"/>
    <xf numFmtId="0" fontId="3" fillId="0" borderId="80" xfId="0" applyFont="1" applyBorder="1"/>
    <xf numFmtId="0" fontId="2" fillId="2" borderId="67" xfId="0" applyFont="1" applyFill="1" applyBorder="1" applyAlignment="1">
      <alignment horizontal="center" vertical="center" wrapText="1"/>
    </xf>
    <xf numFmtId="0" fontId="3" fillId="0" borderId="69" xfId="0" applyFont="1" applyBorder="1"/>
    <xf numFmtId="0" fontId="3" fillId="0" borderId="73" xfId="0" applyFont="1" applyBorder="1"/>
    <xf numFmtId="0" fontId="3" fillId="0" borderId="70" xfId="0" applyFont="1" applyBorder="1"/>
    <xf numFmtId="0" fontId="3" fillId="0" borderId="81" xfId="0" applyFont="1" applyBorder="1"/>
    <xf numFmtId="0" fontId="3" fillId="0" borderId="82" xfId="0" applyFont="1" applyBorder="1"/>
    <xf numFmtId="0" fontId="3" fillId="0" borderId="17" xfId="0" applyFont="1" applyBorder="1"/>
    <xf numFmtId="0" fontId="2" fillId="2" borderId="18" xfId="0" applyFont="1" applyFill="1" applyBorder="1" applyAlignment="1">
      <alignment horizontal="left" vertical="center" wrapText="1"/>
    </xf>
    <xf numFmtId="14" fontId="4" fillId="0" borderId="67" xfId="0" applyNumberFormat="1" applyFont="1" applyBorder="1" applyAlignment="1">
      <alignment vertical="center"/>
    </xf>
    <xf numFmtId="0" fontId="2" fillId="3" borderId="18" xfId="0" applyFont="1" applyFill="1" applyBorder="1" applyAlignment="1">
      <alignment horizontal="center" vertical="center"/>
    </xf>
    <xf numFmtId="0" fontId="3" fillId="0" borderId="74" xfId="0" applyFont="1" applyBorder="1"/>
    <xf numFmtId="0" fontId="4" fillId="2" borderId="66" xfId="0" applyFont="1" applyFill="1" applyBorder="1" applyAlignment="1">
      <alignment horizontal="center" vertical="center"/>
    </xf>
    <xf numFmtId="0" fontId="2" fillId="2" borderId="67" xfId="0" applyFont="1" applyFill="1" applyBorder="1" applyAlignment="1">
      <alignment horizontal="center" vertical="center"/>
    </xf>
    <xf numFmtId="0" fontId="2" fillId="2" borderId="18" xfId="0" applyFont="1" applyFill="1" applyBorder="1" applyAlignment="1">
      <alignment horizontal="center" vertical="center"/>
    </xf>
    <xf numFmtId="0" fontId="29" fillId="10" borderId="116" xfId="0" applyFont="1" applyFill="1" applyBorder="1" applyAlignment="1">
      <alignment horizontal="center" vertical="center" wrapText="1"/>
    </xf>
    <xf numFmtId="0" fontId="3" fillId="0" borderId="113" xfId="0" applyFont="1" applyBorder="1"/>
    <xf numFmtId="0" fontId="3" fillId="0" borderId="160" xfId="0" applyFont="1" applyBorder="1"/>
    <xf numFmtId="0" fontId="3" fillId="0" borderId="115" xfId="0" applyFont="1" applyBorder="1"/>
    <xf numFmtId="0" fontId="29" fillId="10" borderId="36" xfId="0" applyFont="1" applyFill="1" applyBorder="1" applyAlignment="1">
      <alignment horizontal="center" vertical="center" wrapText="1"/>
    </xf>
    <xf numFmtId="0" fontId="3" fillId="0" borderId="121" xfId="0" applyFont="1" applyBorder="1"/>
    <xf numFmtId="0" fontId="2" fillId="2" borderId="10" xfId="0" applyFont="1" applyFill="1" applyBorder="1" applyAlignment="1">
      <alignment horizontal="center" vertical="center" wrapText="1"/>
    </xf>
    <xf numFmtId="0" fontId="3" fillId="0" borderId="102" xfId="0" applyFont="1" applyBorder="1"/>
    <xf numFmtId="0" fontId="29" fillId="10" borderId="111" xfId="0" applyFont="1" applyFill="1" applyBorder="1" applyAlignment="1">
      <alignment horizontal="center" vertical="center" wrapText="1"/>
    </xf>
    <xf numFmtId="0" fontId="2" fillId="2" borderId="101" xfId="0" applyFont="1" applyFill="1" applyBorder="1" applyAlignment="1">
      <alignment horizontal="center" vertical="center" wrapText="1"/>
    </xf>
    <xf numFmtId="0" fontId="2" fillId="2" borderId="103" xfId="0" applyFont="1" applyFill="1" applyBorder="1" applyAlignment="1">
      <alignment horizontal="center" vertical="center" wrapText="1"/>
    </xf>
    <xf numFmtId="0" fontId="3" fillId="0" borderId="104" xfId="0" applyFont="1" applyBorder="1"/>
    <xf numFmtId="0" fontId="3" fillId="0" borderId="105" xfId="0" applyFont="1" applyBorder="1"/>
    <xf numFmtId="0" fontId="23" fillId="2" borderId="2" xfId="0" applyFont="1" applyFill="1" applyBorder="1" applyAlignment="1">
      <alignment horizontal="center" vertical="center"/>
    </xf>
    <xf numFmtId="0" fontId="24" fillId="0" borderId="49" xfId="0" applyFont="1" applyBorder="1" applyAlignment="1">
      <alignment horizontal="center" vertical="center"/>
    </xf>
    <xf numFmtId="14" fontId="24" fillId="0" borderId="2" xfId="0" applyNumberFormat="1" applyFont="1" applyBorder="1" applyAlignment="1">
      <alignment horizontal="center" vertical="center"/>
    </xf>
    <xf numFmtId="0" fontId="25" fillId="9" borderId="2" xfId="0" applyFont="1" applyFill="1" applyBorder="1" applyAlignment="1">
      <alignment horizontal="center" vertical="center" wrapText="1"/>
    </xf>
    <xf numFmtId="14" fontId="26" fillId="0" borderId="107" xfId="0" applyNumberFormat="1" applyFont="1" applyBorder="1" applyAlignment="1">
      <alignment horizontal="center" vertical="center" wrapText="1"/>
    </xf>
    <xf numFmtId="0" fontId="3" fillId="0" borderId="108" xfId="0" applyFont="1" applyBorder="1"/>
    <xf numFmtId="0" fontId="3" fillId="0" borderId="109" xfId="0" applyFont="1" applyBorder="1"/>
    <xf numFmtId="0" fontId="2" fillId="9" borderId="131" xfId="0" applyFont="1" applyFill="1" applyBorder="1" applyAlignment="1">
      <alignment horizontal="center" vertical="center"/>
    </xf>
    <xf numFmtId="0" fontId="3" fillId="0" borderId="132" xfId="0" applyFont="1" applyBorder="1"/>
    <xf numFmtId="0" fontId="3" fillId="0" borderId="133" xfId="0" applyFont="1" applyBorder="1"/>
    <xf numFmtId="0" fontId="2" fillId="2" borderId="131" xfId="0" applyFont="1" applyFill="1" applyBorder="1" applyAlignment="1">
      <alignment horizontal="center" vertical="center"/>
    </xf>
    <xf numFmtId="0" fontId="3" fillId="0" borderId="135" xfId="0" applyFont="1" applyBorder="1"/>
    <xf numFmtId="0" fontId="2" fillId="10" borderId="36" xfId="0" applyFont="1" applyFill="1" applyBorder="1" applyAlignment="1">
      <alignment horizontal="center" vertical="center" wrapText="1"/>
    </xf>
    <xf numFmtId="0" fontId="4" fillId="0" borderId="0" xfId="0" applyFont="1" applyAlignment="1">
      <alignment horizontal="center"/>
    </xf>
    <xf numFmtId="0" fontId="3" fillId="0" borderId="127" xfId="0" applyFont="1" applyBorder="1"/>
    <xf numFmtId="0" fontId="2" fillId="2" borderId="122" xfId="0" applyFont="1" applyFill="1" applyBorder="1" applyAlignment="1">
      <alignment horizontal="center" vertical="center"/>
    </xf>
    <xf numFmtId="0" fontId="3" fillId="0" borderId="123" xfId="0" applyFont="1" applyBorder="1"/>
    <xf numFmtId="0" fontId="3" fillId="0" borderId="124" xfId="0" applyFont="1" applyBorder="1"/>
    <xf numFmtId="0" fontId="3" fillId="0" borderId="126" xfId="0" applyFont="1" applyBorder="1"/>
    <xf numFmtId="0" fontId="3" fillId="0" borderId="128" xfId="0" applyFont="1" applyBorder="1"/>
    <xf numFmtId="0" fontId="2" fillId="10" borderId="136" xfId="0" applyFont="1" applyFill="1" applyBorder="1" applyAlignment="1">
      <alignment horizontal="center" vertical="center" wrapText="1"/>
    </xf>
    <xf numFmtId="0" fontId="3" fillId="0" borderId="139" xfId="0" applyFont="1" applyBorder="1"/>
    <xf numFmtId="0" fontId="3" fillId="0" borderId="138" xfId="0" applyFont="1" applyBorder="1"/>
    <xf numFmtId="0" fontId="3" fillId="0" borderId="137" xfId="0" applyFont="1" applyBorder="1"/>
    <xf numFmtId="0" fontId="4" fillId="12" borderId="136" xfId="0" applyFont="1" applyFill="1" applyBorder="1" applyAlignment="1">
      <alignment horizontal="center" vertical="center" wrapText="1"/>
    </xf>
    <xf numFmtId="0" fontId="4" fillId="0" borderId="34" xfId="0" applyFont="1" applyBorder="1" applyAlignment="1">
      <alignment horizontal="center" vertical="center" wrapText="1"/>
    </xf>
    <xf numFmtId="0" fontId="2" fillId="2" borderId="49" xfId="0" applyFont="1" applyFill="1" applyBorder="1" applyAlignment="1">
      <alignment horizontal="center" vertical="center"/>
    </xf>
    <xf numFmtId="0" fontId="2" fillId="9" borderId="140" xfId="0" applyFont="1" applyFill="1" applyBorder="1" applyAlignment="1">
      <alignment horizontal="center" vertical="center"/>
    </xf>
    <xf numFmtId="0" fontId="3" fillId="0" borderId="141" xfId="0" applyFont="1" applyBorder="1"/>
    <xf numFmtId="0" fontId="3" fillId="0" borderId="142" xfId="0" applyFont="1" applyBorder="1"/>
    <xf numFmtId="0" fontId="2" fillId="0" borderId="36" xfId="0" applyFont="1" applyBorder="1" applyAlignment="1">
      <alignment horizontal="center" vertical="center"/>
    </xf>
    <xf numFmtId="0" fontId="2" fillId="9" borderId="143" xfId="0" applyFont="1" applyFill="1" applyBorder="1" applyAlignment="1">
      <alignment horizontal="center" vertical="center"/>
    </xf>
    <xf numFmtId="0" fontId="3" fillId="0" borderId="144" xfId="0" applyFont="1" applyBorder="1"/>
    <xf numFmtId="0" fontId="3" fillId="0" borderId="145" xfId="0" applyFont="1" applyBorder="1"/>
    <xf numFmtId="0" fontId="21" fillId="2" borderId="148" xfId="0" applyFont="1" applyFill="1" applyBorder="1" applyAlignment="1">
      <alignment horizontal="center" vertical="center" wrapText="1"/>
    </xf>
    <xf numFmtId="0" fontId="3" fillId="0" borderId="150" xfId="0" applyFont="1" applyBorder="1"/>
    <xf numFmtId="0" fontId="21" fillId="2" borderId="151" xfId="0" applyFont="1" applyFill="1" applyBorder="1" applyAlignment="1">
      <alignment horizontal="center" vertical="center"/>
    </xf>
    <xf numFmtId="0" fontId="3" fillId="0" borderId="152" xfId="0" applyFont="1" applyBorder="1"/>
    <xf numFmtId="0" fontId="21" fillId="10" borderId="154" xfId="0" applyFont="1" applyFill="1" applyBorder="1" applyAlignment="1">
      <alignment horizontal="center" vertical="center" wrapText="1"/>
    </xf>
    <xf numFmtId="0" fontId="3" fillId="0" borderId="155" xfId="0" applyFont="1" applyBorder="1"/>
    <xf numFmtId="0" fontId="3" fillId="0" borderId="156" xfId="0" applyFont="1" applyBorder="1"/>
    <xf numFmtId="0" fontId="21" fillId="10" borderId="36" xfId="0" applyFont="1" applyFill="1" applyBorder="1" applyAlignment="1">
      <alignment horizontal="center" vertical="center" wrapText="1"/>
    </xf>
    <xf numFmtId="0" fontId="11" fillId="0" borderId="36" xfId="0" applyFont="1" applyBorder="1" applyAlignment="1">
      <alignment horizontal="center"/>
    </xf>
    <xf numFmtId="0" fontId="38" fillId="0" borderId="49" xfId="0" applyFont="1" applyBorder="1" applyAlignment="1">
      <alignment horizontal="center" vertical="center"/>
    </xf>
    <xf numFmtId="0" fontId="38" fillId="2" borderId="49" xfId="0" applyFont="1" applyFill="1" applyBorder="1" applyAlignment="1">
      <alignment horizontal="center" vertical="center" wrapText="1"/>
    </xf>
    <xf numFmtId="0" fontId="39" fillId="9" borderId="149" xfId="0" applyFont="1" applyFill="1" applyBorder="1" applyAlignment="1">
      <alignment horizontal="center" vertical="center"/>
    </xf>
    <xf numFmtId="0" fontId="0" fillId="0" borderId="49" xfId="0" applyFont="1" applyBorder="1" applyAlignment="1">
      <alignment horizontal="center"/>
    </xf>
    <xf numFmtId="0" fontId="41" fillId="13" borderId="158" xfId="0" applyFont="1" applyFill="1" applyBorder="1" applyAlignment="1">
      <alignment horizontal="right" vertical="center" textRotation="90" wrapText="1"/>
    </xf>
    <xf numFmtId="0" fontId="41" fillId="13" borderId="42" xfId="0" applyFont="1" applyFill="1" applyBorder="1" applyAlignment="1">
      <alignment horizontal="center" wrapText="1"/>
    </xf>
  </cellXfs>
  <cellStyles count="2">
    <cellStyle name="Normal" xfId="0" builtinId="0"/>
    <cellStyle name="Normal 2" xfId="1" xr:uid="{D3C438DD-61D0-416B-8802-5FA9935E7683}"/>
  </cellStyles>
  <dxfs count="330">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95250</xdr:colOff>
      <xdr:row>1</xdr:row>
      <xdr:rowOff>0</xdr:rowOff>
    </xdr:from>
    <xdr:ext cx="2219325" cy="6953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142875</xdr:colOff>
      <xdr:row>0</xdr:row>
      <xdr:rowOff>0</xdr:rowOff>
    </xdr:from>
    <xdr:ext cx="1809750" cy="685800"/>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200025</xdr:colOff>
      <xdr:row>4</xdr:row>
      <xdr:rowOff>19050</xdr:rowOff>
    </xdr:from>
    <xdr:ext cx="4181475" cy="1162050"/>
    <xdr:pic>
      <xdr:nvPicPr>
        <xdr:cNvPr id="2" name="image3.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19050</xdr:colOff>
      <xdr:row>0</xdr:row>
      <xdr:rowOff>38100</xdr:rowOff>
    </xdr:from>
    <xdr:ext cx="2686050" cy="723900"/>
    <xdr:pic>
      <xdr:nvPicPr>
        <xdr:cNvPr id="2" name="image4.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66675</xdr:rowOff>
    </xdr:from>
    <xdr:ext cx="2876550" cy="704850"/>
    <xdr:pic>
      <xdr:nvPicPr>
        <xdr:cNvPr id="2" name="image5.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95250</xdr:colOff>
      <xdr:row>3</xdr:row>
      <xdr:rowOff>76200</xdr:rowOff>
    </xdr:from>
    <xdr:ext cx="2381250" cy="838200"/>
    <xdr:pic>
      <xdr:nvPicPr>
        <xdr:cNvPr id="2" name="image6.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0"/>
  <sheetViews>
    <sheetView showGridLines="0" workbookViewId="0"/>
  </sheetViews>
  <sheetFormatPr baseColWidth="10" defaultColWidth="14.42578125" defaultRowHeight="15" customHeight="1" x14ac:dyDescent="0.25"/>
  <cols>
    <col min="1" max="1" width="40.42578125" customWidth="1"/>
    <col min="2" max="2" width="5.28515625" customWidth="1"/>
    <col min="3" max="3" width="58.85546875" customWidth="1"/>
    <col min="4" max="4" width="40.42578125" customWidth="1"/>
    <col min="5" max="5" width="38.7109375" customWidth="1"/>
    <col min="6" max="6" width="33.140625" customWidth="1"/>
    <col min="7" max="8" width="21.85546875" customWidth="1"/>
    <col min="9" max="11" width="11.42578125" customWidth="1"/>
  </cols>
  <sheetData>
    <row r="1" spans="1:11" ht="12.75" customHeight="1" x14ac:dyDescent="0.25">
      <c r="A1" s="1"/>
      <c r="B1" s="1"/>
      <c r="C1" s="1"/>
      <c r="D1" s="1"/>
      <c r="E1" s="1"/>
      <c r="F1" s="1"/>
      <c r="G1" s="1"/>
      <c r="H1" s="1"/>
      <c r="I1" s="1"/>
      <c r="J1" s="1"/>
      <c r="K1" s="1"/>
    </row>
    <row r="2" spans="1:11" ht="12.75" customHeight="1" x14ac:dyDescent="0.25">
      <c r="A2" s="268"/>
      <c r="B2" s="247" t="s">
        <v>0</v>
      </c>
      <c r="C2" s="248"/>
      <c r="D2" s="249"/>
      <c r="E2" s="2" t="s">
        <v>1</v>
      </c>
      <c r="F2" s="3"/>
      <c r="G2" s="1"/>
      <c r="H2" s="1"/>
      <c r="I2" s="1"/>
      <c r="J2" s="1"/>
      <c r="K2" s="1"/>
    </row>
    <row r="3" spans="1:11" ht="12.75" customHeight="1" x14ac:dyDescent="0.25">
      <c r="A3" s="269"/>
      <c r="B3" s="250"/>
      <c r="C3" s="251"/>
      <c r="D3" s="252"/>
      <c r="E3" s="2" t="s">
        <v>2</v>
      </c>
      <c r="F3" s="3"/>
      <c r="G3" s="1"/>
      <c r="H3" s="1"/>
      <c r="I3" s="1"/>
      <c r="J3" s="1"/>
      <c r="K3" s="1"/>
    </row>
    <row r="4" spans="1:11" ht="12.75" customHeight="1" x14ac:dyDescent="0.25">
      <c r="A4" s="269"/>
      <c r="B4" s="253" t="s">
        <v>3</v>
      </c>
      <c r="C4" s="254"/>
      <c r="D4" s="255"/>
      <c r="E4" s="4" t="s">
        <v>4</v>
      </c>
      <c r="F4" s="3"/>
      <c r="G4" s="1"/>
      <c r="H4" s="1"/>
      <c r="I4" s="1"/>
      <c r="J4" s="1"/>
      <c r="K4" s="1"/>
    </row>
    <row r="5" spans="1:11" ht="12.75" customHeight="1" x14ac:dyDescent="0.25">
      <c r="A5" s="269"/>
      <c r="B5" s="256"/>
      <c r="C5" s="257"/>
      <c r="D5" s="258"/>
      <c r="E5" s="5"/>
      <c r="F5" s="3"/>
      <c r="G5" s="1"/>
      <c r="H5" s="1"/>
      <c r="I5" s="1"/>
      <c r="J5" s="1"/>
      <c r="K5" s="1"/>
    </row>
    <row r="6" spans="1:11" ht="15" customHeight="1" x14ac:dyDescent="0.25">
      <c r="A6" s="270"/>
      <c r="B6" s="1"/>
      <c r="C6" s="1"/>
      <c r="D6" s="1"/>
      <c r="E6" s="1"/>
      <c r="F6" s="6"/>
      <c r="G6" s="1"/>
      <c r="H6" s="1"/>
      <c r="I6" s="1"/>
      <c r="J6" s="1"/>
      <c r="K6" s="1"/>
    </row>
    <row r="7" spans="1:11" ht="29.25" customHeight="1" x14ac:dyDescent="0.25">
      <c r="A7" s="259" t="s">
        <v>5</v>
      </c>
      <c r="B7" s="260"/>
      <c r="C7" s="260"/>
      <c r="D7" s="260"/>
      <c r="E7" s="260"/>
      <c r="F7" s="261"/>
      <c r="G7" s="1"/>
      <c r="H7" s="1"/>
      <c r="I7" s="1"/>
      <c r="J7" s="1"/>
      <c r="K7" s="1"/>
    </row>
    <row r="8" spans="1:11" ht="29.25" customHeight="1" x14ac:dyDescent="0.25">
      <c r="A8" s="262" t="s">
        <v>6</v>
      </c>
      <c r="B8" s="263"/>
      <c r="C8" s="263"/>
      <c r="D8" s="263"/>
      <c r="E8" s="263"/>
      <c r="F8" s="264"/>
      <c r="G8" s="1"/>
      <c r="H8" s="1"/>
      <c r="I8" s="1"/>
      <c r="J8" s="1"/>
      <c r="K8" s="1"/>
    </row>
    <row r="9" spans="1:11" ht="26.25" customHeight="1" x14ac:dyDescent="0.35">
      <c r="A9" s="7" t="s">
        <v>7</v>
      </c>
      <c r="B9" s="265" t="s">
        <v>8</v>
      </c>
      <c r="C9" s="266"/>
      <c r="D9" s="8" t="s">
        <v>9</v>
      </c>
      <c r="E9" s="9" t="s">
        <v>10</v>
      </c>
      <c r="F9" s="10" t="s">
        <v>11</v>
      </c>
      <c r="G9" s="1"/>
      <c r="H9" s="1"/>
      <c r="I9" s="1"/>
      <c r="J9" s="1"/>
      <c r="K9" s="1"/>
    </row>
    <row r="10" spans="1:11" ht="120.75" customHeight="1" x14ac:dyDescent="0.25">
      <c r="A10" s="244" t="s">
        <v>12</v>
      </c>
      <c r="B10" s="11" t="s">
        <v>13</v>
      </c>
      <c r="C10" s="12" t="s">
        <v>14</v>
      </c>
      <c r="D10" s="12" t="s">
        <v>15</v>
      </c>
      <c r="E10" s="12" t="s">
        <v>16</v>
      </c>
      <c r="F10" s="13" t="s">
        <v>17</v>
      </c>
      <c r="G10" s="14"/>
      <c r="H10" s="15"/>
      <c r="I10" s="1"/>
      <c r="J10" s="1"/>
      <c r="K10" s="1"/>
    </row>
    <row r="11" spans="1:11" ht="74.25" customHeight="1" x14ac:dyDescent="0.25">
      <c r="A11" s="242"/>
      <c r="B11" s="11" t="s">
        <v>18</v>
      </c>
      <c r="C11" s="12" t="s">
        <v>19</v>
      </c>
      <c r="D11" s="16" t="s">
        <v>20</v>
      </c>
      <c r="E11" s="12" t="s">
        <v>21</v>
      </c>
      <c r="F11" s="17" t="s">
        <v>22</v>
      </c>
      <c r="G11" s="14"/>
      <c r="H11" s="15"/>
      <c r="I11" s="1"/>
      <c r="J11" s="1"/>
      <c r="K11" s="1"/>
    </row>
    <row r="12" spans="1:11" ht="213.75" customHeight="1" x14ac:dyDescent="0.25">
      <c r="A12" s="244" t="s">
        <v>23</v>
      </c>
      <c r="B12" s="11" t="s">
        <v>24</v>
      </c>
      <c r="C12" s="12" t="s">
        <v>25</v>
      </c>
      <c r="D12" s="12" t="s">
        <v>26</v>
      </c>
      <c r="E12" s="12" t="s">
        <v>27</v>
      </c>
      <c r="F12" s="13" t="s">
        <v>28</v>
      </c>
      <c r="G12" s="14"/>
      <c r="H12" s="15"/>
      <c r="I12" s="1"/>
      <c r="J12" s="1"/>
      <c r="K12" s="1"/>
    </row>
    <row r="13" spans="1:11" ht="138.75" customHeight="1" x14ac:dyDescent="0.25">
      <c r="A13" s="267"/>
      <c r="B13" s="11" t="s">
        <v>29</v>
      </c>
      <c r="C13" s="12" t="s">
        <v>30</v>
      </c>
      <c r="D13" s="12" t="s">
        <v>31</v>
      </c>
      <c r="E13" s="12" t="s">
        <v>27</v>
      </c>
      <c r="F13" s="13" t="s">
        <v>32</v>
      </c>
      <c r="G13" s="14"/>
      <c r="H13" s="15"/>
      <c r="I13" s="1"/>
      <c r="J13" s="1"/>
      <c r="K13" s="1"/>
    </row>
    <row r="14" spans="1:11" ht="149.25" customHeight="1" x14ac:dyDescent="0.25">
      <c r="A14" s="267"/>
      <c r="B14" s="11" t="s">
        <v>33</v>
      </c>
      <c r="C14" s="12" t="s">
        <v>34</v>
      </c>
      <c r="D14" s="12" t="s">
        <v>35</v>
      </c>
      <c r="E14" s="12" t="s">
        <v>27</v>
      </c>
      <c r="F14" s="13" t="s">
        <v>36</v>
      </c>
      <c r="G14" s="14"/>
      <c r="H14" s="15"/>
      <c r="I14" s="1"/>
      <c r="J14" s="1"/>
      <c r="K14" s="1"/>
    </row>
    <row r="15" spans="1:11" ht="90" customHeight="1" x14ac:dyDescent="0.25">
      <c r="A15" s="267"/>
      <c r="B15" s="11" t="s">
        <v>37</v>
      </c>
      <c r="C15" s="12" t="s">
        <v>38</v>
      </c>
      <c r="D15" s="12" t="s">
        <v>39</v>
      </c>
      <c r="E15" s="18" t="s">
        <v>40</v>
      </c>
      <c r="F15" s="13" t="s">
        <v>41</v>
      </c>
      <c r="G15" s="14"/>
      <c r="H15" s="1"/>
      <c r="I15" s="1"/>
      <c r="J15" s="1"/>
      <c r="K15" s="1"/>
    </row>
    <row r="16" spans="1:11" ht="69" customHeight="1" x14ac:dyDescent="0.25">
      <c r="A16" s="267"/>
      <c r="B16" s="11" t="s">
        <v>42</v>
      </c>
      <c r="C16" s="12" t="s">
        <v>43</v>
      </c>
      <c r="D16" s="12" t="s">
        <v>44</v>
      </c>
      <c r="E16" s="12" t="s">
        <v>21</v>
      </c>
      <c r="F16" s="13" t="s">
        <v>45</v>
      </c>
      <c r="G16" s="1"/>
      <c r="H16" s="1"/>
      <c r="I16" s="1"/>
      <c r="J16" s="1"/>
      <c r="K16" s="1"/>
    </row>
    <row r="17" spans="1:11" ht="60.75" customHeight="1" x14ac:dyDescent="0.25">
      <c r="A17" s="242"/>
      <c r="B17" s="11" t="s">
        <v>46</v>
      </c>
      <c r="C17" s="12" t="s">
        <v>47</v>
      </c>
      <c r="D17" s="12" t="s">
        <v>48</v>
      </c>
      <c r="E17" s="12" t="s">
        <v>49</v>
      </c>
      <c r="F17" s="13" t="s">
        <v>41</v>
      </c>
      <c r="G17" s="1"/>
      <c r="H17" s="1"/>
      <c r="I17" s="1"/>
      <c r="J17" s="1"/>
      <c r="K17" s="1"/>
    </row>
    <row r="18" spans="1:11" ht="48.75" customHeight="1" x14ac:dyDescent="0.25">
      <c r="A18" s="244" t="s">
        <v>50</v>
      </c>
      <c r="B18" s="11" t="s">
        <v>51</v>
      </c>
      <c r="C18" s="12" t="s">
        <v>52</v>
      </c>
      <c r="D18" s="12" t="s">
        <v>53</v>
      </c>
      <c r="E18" s="12" t="s">
        <v>21</v>
      </c>
      <c r="F18" s="16" t="s">
        <v>45</v>
      </c>
      <c r="G18" s="1"/>
      <c r="H18" s="1"/>
      <c r="I18" s="1"/>
      <c r="J18" s="1"/>
      <c r="K18" s="1"/>
    </row>
    <row r="19" spans="1:11" ht="55.5" customHeight="1" x14ac:dyDescent="0.25">
      <c r="A19" s="242"/>
      <c r="B19" s="11" t="s">
        <v>54</v>
      </c>
      <c r="C19" s="12" t="s">
        <v>55</v>
      </c>
      <c r="D19" s="12" t="s">
        <v>56</v>
      </c>
      <c r="E19" s="12" t="s">
        <v>21</v>
      </c>
      <c r="F19" s="16" t="s">
        <v>45</v>
      </c>
      <c r="G19" s="1"/>
      <c r="H19" s="1"/>
      <c r="I19" s="1"/>
      <c r="J19" s="1"/>
      <c r="K19" s="1"/>
    </row>
    <row r="20" spans="1:11" ht="88.5" customHeight="1" x14ac:dyDescent="0.25">
      <c r="A20" s="244" t="s">
        <v>57</v>
      </c>
      <c r="B20" s="11" t="s">
        <v>58</v>
      </c>
      <c r="C20" s="12" t="s">
        <v>59</v>
      </c>
      <c r="D20" s="18" t="s">
        <v>60</v>
      </c>
      <c r="E20" s="12" t="s">
        <v>61</v>
      </c>
      <c r="F20" s="19" t="s">
        <v>62</v>
      </c>
      <c r="G20" s="1"/>
      <c r="H20" s="1"/>
      <c r="I20" s="1"/>
      <c r="J20" s="1"/>
      <c r="K20" s="1"/>
    </row>
    <row r="21" spans="1:11" ht="84.75" customHeight="1" x14ac:dyDescent="0.25">
      <c r="A21" s="267"/>
      <c r="B21" s="11" t="s">
        <v>63</v>
      </c>
      <c r="C21" s="12" t="s">
        <v>64</v>
      </c>
      <c r="D21" s="18" t="s">
        <v>65</v>
      </c>
      <c r="E21" s="12" t="s">
        <v>61</v>
      </c>
      <c r="F21" s="19" t="s">
        <v>66</v>
      </c>
      <c r="G21" s="1"/>
      <c r="H21" s="1"/>
      <c r="I21" s="1"/>
      <c r="J21" s="1"/>
      <c r="K21" s="1"/>
    </row>
    <row r="22" spans="1:11" ht="79.5" customHeight="1" x14ac:dyDescent="0.25">
      <c r="A22" s="267"/>
      <c r="B22" s="11" t="s">
        <v>67</v>
      </c>
      <c r="C22" s="18" t="s">
        <v>68</v>
      </c>
      <c r="D22" s="18" t="s">
        <v>69</v>
      </c>
      <c r="E22" s="12" t="s">
        <v>61</v>
      </c>
      <c r="F22" s="19" t="s">
        <v>17</v>
      </c>
      <c r="G22" s="1"/>
      <c r="H22" s="1"/>
      <c r="I22" s="1"/>
      <c r="J22" s="1"/>
      <c r="K22" s="1"/>
    </row>
    <row r="23" spans="1:11" ht="15.75" customHeight="1" x14ac:dyDescent="0.25">
      <c r="A23" s="267"/>
      <c r="B23" s="11" t="s">
        <v>70</v>
      </c>
      <c r="C23" s="18" t="s">
        <v>71</v>
      </c>
      <c r="D23" s="12" t="s">
        <v>72</v>
      </c>
      <c r="E23" s="12" t="s">
        <v>61</v>
      </c>
      <c r="F23" s="19" t="s">
        <v>66</v>
      </c>
      <c r="G23" s="1"/>
      <c r="H23" s="1"/>
      <c r="I23" s="1"/>
      <c r="J23" s="1"/>
      <c r="K23" s="1"/>
    </row>
    <row r="24" spans="1:11" ht="87.75" customHeight="1" x14ac:dyDescent="0.25">
      <c r="A24" s="242"/>
      <c r="B24" s="11" t="s">
        <v>73</v>
      </c>
      <c r="C24" s="18" t="s">
        <v>74</v>
      </c>
      <c r="D24" s="12" t="s">
        <v>75</v>
      </c>
      <c r="E24" s="12" t="s">
        <v>76</v>
      </c>
      <c r="F24" s="19" t="s">
        <v>77</v>
      </c>
      <c r="G24" s="1"/>
      <c r="H24" s="1"/>
      <c r="I24" s="1"/>
      <c r="J24" s="1"/>
      <c r="K24" s="1"/>
    </row>
    <row r="25" spans="1:11" ht="21.75" customHeight="1" x14ac:dyDescent="0.25">
      <c r="A25" s="244" t="s">
        <v>78</v>
      </c>
      <c r="B25" s="245" t="s">
        <v>79</v>
      </c>
      <c r="C25" s="246" t="s">
        <v>80</v>
      </c>
      <c r="D25" s="246" t="s">
        <v>81</v>
      </c>
      <c r="E25" s="243" t="s">
        <v>82</v>
      </c>
      <c r="F25" s="241" t="s">
        <v>83</v>
      </c>
      <c r="G25" s="239"/>
      <c r="H25" s="1"/>
      <c r="I25" s="1"/>
      <c r="J25" s="1"/>
      <c r="K25" s="1"/>
    </row>
    <row r="26" spans="1:11" ht="34.5" customHeight="1" x14ac:dyDescent="0.25">
      <c r="A26" s="242"/>
      <c r="B26" s="242"/>
      <c r="C26" s="242"/>
      <c r="D26" s="242"/>
      <c r="E26" s="242"/>
      <c r="F26" s="242"/>
      <c r="G26" s="240"/>
      <c r="H26" s="1"/>
      <c r="I26" s="1"/>
      <c r="J26" s="1"/>
      <c r="K26" s="1"/>
    </row>
    <row r="27" spans="1:11" ht="12.75" customHeight="1" x14ac:dyDescent="0.25">
      <c r="A27" s="1"/>
      <c r="B27" s="1"/>
      <c r="C27" s="1"/>
      <c r="D27" s="1"/>
      <c r="E27" s="1"/>
      <c r="F27" s="1"/>
      <c r="G27" s="1"/>
      <c r="H27" s="1"/>
      <c r="I27" s="1"/>
      <c r="J27" s="1"/>
      <c r="K27" s="1"/>
    </row>
    <row r="28" spans="1:11" ht="12.75" customHeight="1" x14ac:dyDescent="0.25">
      <c r="A28" s="1"/>
      <c r="B28" s="1"/>
      <c r="C28" s="1"/>
      <c r="D28" s="1"/>
      <c r="E28" s="1"/>
      <c r="F28" s="1"/>
      <c r="G28" s="1"/>
      <c r="H28" s="1"/>
      <c r="I28" s="1"/>
      <c r="J28" s="1"/>
      <c r="K28" s="1"/>
    </row>
    <row r="29" spans="1:11" ht="12.75" customHeight="1" x14ac:dyDescent="0.25">
      <c r="A29" s="1"/>
      <c r="B29" s="1"/>
      <c r="C29" s="1"/>
      <c r="D29" s="1"/>
      <c r="E29" s="1"/>
      <c r="F29" s="1"/>
      <c r="G29" s="1"/>
      <c r="H29" s="1"/>
      <c r="I29" s="1"/>
      <c r="J29" s="1"/>
      <c r="K29" s="1"/>
    </row>
    <row r="30" spans="1:11" ht="12.75" customHeight="1" x14ac:dyDescent="0.25">
      <c r="A30" s="1"/>
      <c r="B30" s="1"/>
      <c r="C30" s="1"/>
      <c r="D30" s="1"/>
      <c r="E30" s="1"/>
      <c r="F30" s="1"/>
      <c r="G30" s="1"/>
      <c r="H30" s="1"/>
      <c r="I30" s="1"/>
      <c r="J30" s="1"/>
      <c r="K30" s="1"/>
    </row>
    <row r="31" spans="1:11" ht="12.75" customHeight="1" x14ac:dyDescent="0.25">
      <c r="A31" s="1"/>
      <c r="B31" s="1"/>
      <c r="C31" s="1"/>
      <c r="D31" s="1"/>
      <c r="E31" s="1"/>
      <c r="F31" s="1"/>
      <c r="G31" s="1"/>
      <c r="H31" s="1"/>
      <c r="I31" s="1"/>
      <c r="J31" s="1"/>
      <c r="K31" s="1"/>
    </row>
    <row r="32" spans="1:11" ht="12.75" customHeight="1" x14ac:dyDescent="0.25">
      <c r="A32" s="1"/>
      <c r="B32" s="1"/>
      <c r="C32" s="1"/>
      <c r="D32" s="1"/>
      <c r="E32" s="1"/>
      <c r="F32" s="1"/>
      <c r="G32" s="1"/>
      <c r="H32" s="1"/>
      <c r="I32" s="1"/>
      <c r="J32" s="1"/>
      <c r="K32" s="1"/>
    </row>
    <row r="33" spans="1:11" ht="12.75" customHeight="1" x14ac:dyDescent="0.25">
      <c r="A33" s="1"/>
      <c r="B33" s="1"/>
      <c r="C33" s="1"/>
      <c r="D33" s="1"/>
      <c r="E33" s="1"/>
      <c r="F33" s="1"/>
      <c r="G33" s="1"/>
      <c r="H33" s="1"/>
      <c r="I33" s="1"/>
      <c r="J33" s="1"/>
      <c r="K33" s="1"/>
    </row>
    <row r="34" spans="1:11" ht="12.75" customHeight="1" x14ac:dyDescent="0.25">
      <c r="A34" s="1"/>
      <c r="B34" s="1"/>
      <c r="C34" s="1"/>
      <c r="D34" s="1"/>
      <c r="E34" s="1"/>
      <c r="F34" s="1"/>
      <c r="G34" s="1"/>
      <c r="H34" s="1"/>
      <c r="I34" s="1"/>
      <c r="J34" s="1"/>
      <c r="K34" s="1"/>
    </row>
    <row r="35" spans="1:11" ht="12.75" customHeight="1" x14ac:dyDescent="0.25">
      <c r="A35" s="1"/>
      <c r="B35" s="1"/>
      <c r="C35" s="1"/>
      <c r="D35" s="1"/>
      <c r="E35" s="1"/>
      <c r="F35" s="1"/>
      <c r="G35" s="1"/>
      <c r="H35" s="1"/>
      <c r="I35" s="1"/>
      <c r="J35" s="1"/>
      <c r="K35" s="1"/>
    </row>
    <row r="36" spans="1:11" ht="12.75" customHeight="1" x14ac:dyDescent="0.25">
      <c r="A36" s="1"/>
      <c r="B36" s="1"/>
      <c r="C36" s="1"/>
      <c r="D36" s="1"/>
      <c r="E36" s="1"/>
      <c r="F36" s="1"/>
      <c r="G36" s="1"/>
      <c r="H36" s="1"/>
      <c r="I36" s="1"/>
      <c r="J36" s="1"/>
      <c r="K36" s="1"/>
    </row>
    <row r="37" spans="1:11" ht="12.75" customHeight="1" x14ac:dyDescent="0.25">
      <c r="A37" s="1"/>
      <c r="B37" s="1"/>
      <c r="C37" s="1"/>
      <c r="D37" s="1"/>
      <c r="E37" s="1"/>
      <c r="F37" s="1"/>
      <c r="G37" s="1"/>
      <c r="H37" s="1"/>
      <c r="I37" s="1"/>
      <c r="J37" s="1"/>
      <c r="K37" s="1"/>
    </row>
    <row r="38" spans="1:11" ht="12.75" customHeight="1" x14ac:dyDescent="0.25">
      <c r="A38" s="1"/>
      <c r="B38" s="1"/>
      <c r="C38" s="1"/>
      <c r="D38" s="1"/>
      <c r="E38" s="1"/>
      <c r="F38" s="1"/>
      <c r="G38" s="1"/>
      <c r="H38" s="1"/>
      <c r="I38" s="1"/>
      <c r="J38" s="1"/>
      <c r="K38" s="1"/>
    </row>
    <row r="39" spans="1:11" ht="12.75" customHeight="1" x14ac:dyDescent="0.25">
      <c r="A39" s="1"/>
      <c r="B39" s="1"/>
      <c r="C39" s="1"/>
      <c r="D39" s="1"/>
      <c r="E39" s="1"/>
      <c r="F39" s="1"/>
      <c r="G39" s="1"/>
      <c r="H39" s="1"/>
      <c r="I39" s="1"/>
      <c r="J39" s="1"/>
      <c r="K39" s="1"/>
    </row>
    <row r="40" spans="1:11" ht="12.75" customHeight="1" x14ac:dyDescent="0.25">
      <c r="A40" s="1"/>
      <c r="B40" s="1"/>
      <c r="C40" s="1"/>
      <c r="D40" s="1"/>
      <c r="E40" s="1"/>
      <c r="F40" s="1"/>
      <c r="G40" s="1"/>
      <c r="H40" s="1"/>
      <c r="I40" s="1"/>
      <c r="J40" s="1"/>
      <c r="K40" s="1"/>
    </row>
    <row r="41" spans="1:11" ht="12.75" customHeight="1" x14ac:dyDescent="0.25">
      <c r="A41" s="1"/>
      <c r="B41" s="1"/>
      <c r="C41" s="1"/>
      <c r="D41" s="1"/>
      <c r="E41" s="1"/>
      <c r="F41" s="1"/>
      <c r="G41" s="1"/>
      <c r="H41" s="1"/>
      <c r="I41" s="1"/>
      <c r="J41" s="1"/>
      <c r="K41" s="1"/>
    </row>
    <row r="42" spans="1:11" ht="12.75" customHeight="1" x14ac:dyDescent="0.25">
      <c r="A42" s="1"/>
      <c r="B42" s="1"/>
      <c r="C42" s="1"/>
      <c r="D42" s="1"/>
      <c r="E42" s="1"/>
      <c r="F42" s="1"/>
      <c r="G42" s="1"/>
      <c r="H42" s="1"/>
      <c r="I42" s="1"/>
      <c r="J42" s="1"/>
      <c r="K42" s="1"/>
    </row>
    <row r="43" spans="1:11" ht="12.75" customHeight="1" x14ac:dyDescent="0.25">
      <c r="A43" s="1"/>
      <c r="B43" s="1"/>
      <c r="C43" s="1"/>
      <c r="D43" s="1"/>
      <c r="E43" s="1"/>
      <c r="F43" s="1"/>
      <c r="G43" s="1"/>
      <c r="H43" s="1"/>
      <c r="I43" s="1"/>
      <c r="J43" s="1"/>
      <c r="K43" s="1"/>
    </row>
    <row r="44" spans="1:11" ht="12.75" customHeight="1" x14ac:dyDescent="0.25">
      <c r="A44" s="1"/>
      <c r="B44" s="1"/>
      <c r="C44" s="1"/>
      <c r="D44" s="1"/>
      <c r="E44" s="1"/>
      <c r="F44" s="1"/>
      <c r="G44" s="1"/>
      <c r="H44" s="1"/>
      <c r="I44" s="1"/>
      <c r="J44" s="1"/>
      <c r="K44" s="1"/>
    </row>
    <row r="45" spans="1:11" ht="12.75" customHeight="1" x14ac:dyDescent="0.25">
      <c r="A45" s="1"/>
      <c r="B45" s="1"/>
      <c r="C45" s="1"/>
      <c r="D45" s="1"/>
      <c r="E45" s="1"/>
      <c r="F45" s="1"/>
      <c r="G45" s="1"/>
      <c r="H45" s="1"/>
      <c r="I45" s="1"/>
      <c r="J45" s="1"/>
      <c r="K45" s="1"/>
    </row>
    <row r="46" spans="1:11" ht="12.75" customHeight="1" x14ac:dyDescent="0.25">
      <c r="A46" s="1"/>
      <c r="B46" s="1"/>
      <c r="C46" s="1"/>
      <c r="D46" s="1"/>
      <c r="E46" s="1"/>
      <c r="F46" s="1"/>
      <c r="G46" s="1"/>
      <c r="H46" s="1"/>
      <c r="I46" s="1"/>
      <c r="J46" s="1"/>
      <c r="K46" s="1"/>
    </row>
    <row r="47" spans="1:11" ht="12.75" customHeight="1" x14ac:dyDescent="0.25">
      <c r="A47" s="1"/>
      <c r="B47" s="1"/>
      <c r="C47" s="1"/>
      <c r="D47" s="1"/>
      <c r="E47" s="1"/>
      <c r="F47" s="1"/>
      <c r="G47" s="1"/>
      <c r="H47" s="1"/>
      <c r="I47" s="1"/>
      <c r="J47" s="1"/>
      <c r="K47" s="1"/>
    </row>
    <row r="48" spans="1:11" ht="12.75" customHeight="1" x14ac:dyDescent="0.25">
      <c r="A48" s="1"/>
      <c r="B48" s="1"/>
      <c r="C48" s="1"/>
      <c r="D48" s="1"/>
      <c r="E48" s="1"/>
      <c r="F48" s="1"/>
      <c r="G48" s="1"/>
      <c r="H48" s="1"/>
      <c r="I48" s="1"/>
      <c r="J48" s="1"/>
      <c r="K48" s="1"/>
    </row>
    <row r="49" spans="1:11" ht="12.75" customHeight="1" x14ac:dyDescent="0.25">
      <c r="A49" s="1"/>
      <c r="B49" s="1"/>
      <c r="C49" s="1"/>
      <c r="D49" s="1"/>
      <c r="E49" s="1"/>
      <c r="F49" s="1"/>
      <c r="G49" s="1"/>
      <c r="H49" s="1"/>
      <c r="I49" s="1"/>
      <c r="J49" s="1"/>
      <c r="K49" s="1"/>
    </row>
    <row r="50" spans="1:11" ht="12.75" customHeight="1" x14ac:dyDescent="0.25">
      <c r="A50" s="1"/>
      <c r="B50" s="1"/>
      <c r="C50" s="1"/>
      <c r="D50" s="1"/>
      <c r="E50" s="1"/>
      <c r="F50" s="1"/>
      <c r="G50" s="1"/>
      <c r="H50" s="1"/>
      <c r="I50" s="1"/>
      <c r="J50" s="1"/>
      <c r="K50" s="1"/>
    </row>
    <row r="51" spans="1:11" ht="12.75" customHeight="1" x14ac:dyDescent="0.25">
      <c r="A51" s="1"/>
      <c r="B51" s="1"/>
      <c r="C51" s="1"/>
      <c r="D51" s="1"/>
      <c r="E51" s="1"/>
      <c r="F51" s="1"/>
      <c r="G51" s="1"/>
      <c r="H51" s="1"/>
      <c r="I51" s="1"/>
      <c r="J51" s="1"/>
      <c r="K51" s="1"/>
    </row>
    <row r="52" spans="1:11" ht="12.75" customHeight="1" x14ac:dyDescent="0.25">
      <c r="A52" s="1"/>
      <c r="B52" s="1"/>
      <c r="C52" s="1"/>
      <c r="D52" s="1"/>
      <c r="E52" s="1"/>
      <c r="F52" s="1"/>
      <c r="G52" s="1"/>
      <c r="H52" s="1"/>
      <c r="I52" s="1"/>
      <c r="J52" s="1"/>
      <c r="K52" s="1"/>
    </row>
    <row r="53" spans="1:11" ht="12.75" customHeight="1" x14ac:dyDescent="0.25">
      <c r="A53" s="1"/>
      <c r="B53" s="1"/>
      <c r="C53" s="1"/>
      <c r="D53" s="1"/>
      <c r="E53" s="1"/>
      <c r="F53" s="1"/>
      <c r="G53" s="1"/>
      <c r="H53" s="1"/>
      <c r="I53" s="1"/>
      <c r="J53" s="1"/>
      <c r="K53" s="1"/>
    </row>
    <row r="54" spans="1:11" ht="12.75" customHeight="1" x14ac:dyDescent="0.25">
      <c r="A54" s="1"/>
      <c r="B54" s="1"/>
      <c r="C54" s="1"/>
      <c r="D54" s="1"/>
      <c r="E54" s="1"/>
      <c r="F54" s="1"/>
      <c r="G54" s="1"/>
      <c r="H54" s="1"/>
      <c r="I54" s="1"/>
      <c r="J54" s="1"/>
      <c r="K54" s="1"/>
    </row>
    <row r="55" spans="1:11" ht="12.75" customHeight="1" x14ac:dyDescent="0.25">
      <c r="A55" s="1"/>
      <c r="B55" s="1"/>
      <c r="C55" s="1"/>
      <c r="D55" s="1"/>
      <c r="E55" s="1"/>
      <c r="F55" s="1"/>
      <c r="G55" s="1"/>
      <c r="H55" s="1"/>
      <c r="I55" s="1"/>
      <c r="J55" s="1"/>
      <c r="K55" s="1"/>
    </row>
    <row r="56" spans="1:11" ht="12.75" customHeight="1" x14ac:dyDescent="0.25">
      <c r="A56" s="1"/>
      <c r="B56" s="1"/>
      <c r="C56" s="1"/>
      <c r="D56" s="1"/>
      <c r="E56" s="1"/>
      <c r="F56" s="1"/>
      <c r="G56" s="1"/>
      <c r="H56" s="1"/>
      <c r="I56" s="1"/>
      <c r="J56" s="1"/>
      <c r="K56" s="1"/>
    </row>
    <row r="57" spans="1:11" ht="12.75" customHeight="1" x14ac:dyDescent="0.25">
      <c r="A57" s="1"/>
      <c r="B57" s="1"/>
      <c r="C57" s="1"/>
      <c r="D57" s="1"/>
      <c r="E57" s="1"/>
      <c r="F57" s="1"/>
      <c r="G57" s="1"/>
      <c r="H57" s="1"/>
      <c r="I57" s="1"/>
      <c r="J57" s="1"/>
      <c r="K57" s="1"/>
    </row>
    <row r="58" spans="1:11" ht="12.75" customHeight="1" x14ac:dyDescent="0.25">
      <c r="A58" s="1"/>
      <c r="B58" s="1"/>
      <c r="C58" s="1"/>
      <c r="D58" s="1"/>
      <c r="E58" s="1"/>
      <c r="F58" s="1"/>
      <c r="G58" s="1"/>
      <c r="H58" s="1"/>
      <c r="I58" s="1"/>
      <c r="J58" s="1"/>
      <c r="K58" s="1"/>
    </row>
    <row r="59" spans="1:11" ht="12.75" customHeight="1" x14ac:dyDescent="0.25">
      <c r="A59" s="1"/>
      <c r="B59" s="1"/>
      <c r="C59" s="1"/>
      <c r="D59" s="1"/>
      <c r="E59" s="1"/>
      <c r="F59" s="1"/>
      <c r="G59" s="1"/>
      <c r="H59" s="1"/>
      <c r="I59" s="1"/>
      <c r="J59" s="1"/>
      <c r="K59" s="1"/>
    </row>
    <row r="60" spans="1:11" ht="12.75" customHeight="1" x14ac:dyDescent="0.25">
      <c r="A60" s="1"/>
      <c r="B60" s="1"/>
      <c r="C60" s="1"/>
      <c r="D60" s="1"/>
      <c r="E60" s="1"/>
      <c r="F60" s="1"/>
      <c r="G60" s="1"/>
      <c r="H60" s="1"/>
      <c r="I60" s="1"/>
      <c r="J60" s="1"/>
      <c r="K60" s="1"/>
    </row>
    <row r="61" spans="1:11" ht="12.75" customHeight="1" x14ac:dyDescent="0.25">
      <c r="A61" s="1"/>
      <c r="B61" s="1"/>
      <c r="C61" s="1"/>
      <c r="D61" s="1"/>
      <c r="E61" s="1"/>
      <c r="F61" s="1"/>
      <c r="G61" s="1"/>
      <c r="H61" s="1"/>
      <c r="I61" s="1"/>
      <c r="J61" s="1"/>
      <c r="K61" s="1"/>
    </row>
    <row r="62" spans="1:11" ht="12.75" customHeight="1" x14ac:dyDescent="0.25">
      <c r="A62" s="1"/>
      <c r="B62" s="1"/>
      <c r="C62" s="1"/>
      <c r="D62" s="1"/>
      <c r="E62" s="1"/>
      <c r="F62" s="1"/>
      <c r="G62" s="1"/>
      <c r="H62" s="1"/>
      <c r="I62" s="1"/>
      <c r="J62" s="1"/>
      <c r="K62" s="1"/>
    </row>
    <row r="63" spans="1:11" ht="12.75" customHeight="1" x14ac:dyDescent="0.25">
      <c r="A63" s="1"/>
      <c r="B63" s="1"/>
      <c r="C63" s="1"/>
      <c r="D63" s="1"/>
      <c r="E63" s="1"/>
      <c r="F63" s="1"/>
      <c r="G63" s="1"/>
      <c r="H63" s="1"/>
      <c r="I63" s="1"/>
      <c r="J63" s="1"/>
      <c r="K63" s="1"/>
    </row>
    <row r="64" spans="1:11" ht="12.75" customHeight="1" x14ac:dyDescent="0.25">
      <c r="A64" s="1"/>
      <c r="B64" s="1"/>
      <c r="C64" s="1"/>
      <c r="D64" s="1"/>
      <c r="E64" s="1"/>
      <c r="F64" s="1"/>
      <c r="G64" s="1"/>
      <c r="H64" s="1"/>
      <c r="I64" s="1"/>
      <c r="J64" s="1"/>
      <c r="K64" s="1"/>
    </row>
    <row r="65" spans="1:11" ht="12.75" customHeight="1" x14ac:dyDescent="0.25">
      <c r="A65" s="1"/>
      <c r="B65" s="1"/>
      <c r="C65" s="1"/>
      <c r="D65" s="1"/>
      <c r="E65" s="1"/>
      <c r="F65" s="1"/>
      <c r="G65" s="1"/>
      <c r="H65" s="1"/>
      <c r="I65" s="1"/>
      <c r="J65" s="1"/>
      <c r="K65" s="1"/>
    </row>
    <row r="66" spans="1:11" ht="12.75" customHeight="1" x14ac:dyDescent="0.25">
      <c r="A66" s="1"/>
      <c r="B66" s="1"/>
      <c r="C66" s="1"/>
      <c r="D66" s="1"/>
      <c r="E66" s="1"/>
      <c r="F66" s="1"/>
      <c r="G66" s="1"/>
      <c r="H66" s="1"/>
      <c r="I66" s="1"/>
      <c r="J66" s="1"/>
      <c r="K66" s="1"/>
    </row>
    <row r="67" spans="1:11" ht="12.75" customHeight="1" x14ac:dyDescent="0.25">
      <c r="A67" s="1"/>
      <c r="B67" s="1"/>
      <c r="C67" s="1"/>
      <c r="D67" s="1"/>
      <c r="E67" s="1"/>
      <c r="F67" s="1"/>
      <c r="G67" s="1"/>
      <c r="H67" s="1"/>
      <c r="I67" s="1"/>
      <c r="J67" s="1"/>
      <c r="K67" s="1"/>
    </row>
    <row r="68" spans="1:11" ht="12.75" customHeight="1" x14ac:dyDescent="0.25">
      <c r="A68" s="1"/>
      <c r="B68" s="1"/>
      <c r="C68" s="1"/>
      <c r="D68" s="1"/>
      <c r="E68" s="1"/>
      <c r="F68" s="1"/>
      <c r="G68" s="1"/>
      <c r="H68" s="1"/>
      <c r="I68" s="1"/>
      <c r="J68" s="1"/>
      <c r="K68" s="1"/>
    </row>
    <row r="69" spans="1:11" ht="12.75" customHeight="1" x14ac:dyDescent="0.25">
      <c r="A69" s="1"/>
      <c r="B69" s="1"/>
      <c r="C69" s="1"/>
      <c r="D69" s="1"/>
      <c r="E69" s="1"/>
      <c r="F69" s="1"/>
      <c r="G69" s="1"/>
      <c r="H69" s="1"/>
      <c r="I69" s="1"/>
      <c r="J69" s="1"/>
      <c r="K69" s="1"/>
    </row>
    <row r="70" spans="1:11" ht="12.75" customHeight="1" x14ac:dyDescent="0.25">
      <c r="A70" s="1"/>
      <c r="B70" s="1"/>
      <c r="C70" s="1"/>
      <c r="D70" s="1"/>
      <c r="E70" s="1"/>
      <c r="F70" s="1"/>
      <c r="G70" s="1"/>
      <c r="H70" s="1"/>
      <c r="I70" s="1"/>
      <c r="J70" s="1"/>
      <c r="K70" s="1"/>
    </row>
    <row r="71" spans="1:11" ht="12.75" customHeight="1" x14ac:dyDescent="0.25">
      <c r="A71" s="1"/>
      <c r="B71" s="1"/>
      <c r="C71" s="1"/>
      <c r="D71" s="1"/>
      <c r="E71" s="1"/>
      <c r="F71" s="1"/>
      <c r="G71" s="1"/>
      <c r="H71" s="1"/>
      <c r="I71" s="1"/>
      <c r="J71" s="1"/>
      <c r="K71" s="1"/>
    </row>
    <row r="72" spans="1:11" ht="12.75" customHeight="1" x14ac:dyDescent="0.25">
      <c r="A72" s="1"/>
      <c r="B72" s="1"/>
      <c r="C72" s="1"/>
      <c r="D72" s="1"/>
      <c r="E72" s="1"/>
      <c r="F72" s="1"/>
      <c r="G72" s="1"/>
      <c r="H72" s="1"/>
      <c r="I72" s="1"/>
      <c r="J72" s="1"/>
      <c r="K72" s="1"/>
    </row>
    <row r="73" spans="1:11" ht="12.75" customHeight="1" x14ac:dyDescent="0.25">
      <c r="A73" s="1"/>
      <c r="B73" s="1"/>
      <c r="C73" s="1"/>
      <c r="D73" s="1"/>
      <c r="E73" s="1"/>
      <c r="F73" s="1"/>
      <c r="G73" s="1"/>
      <c r="H73" s="1"/>
      <c r="I73" s="1"/>
      <c r="J73" s="1"/>
      <c r="K73" s="1"/>
    </row>
    <row r="74" spans="1:11" ht="12.75" customHeight="1" x14ac:dyDescent="0.25">
      <c r="A74" s="1"/>
      <c r="B74" s="1"/>
      <c r="C74" s="1"/>
      <c r="D74" s="1"/>
      <c r="E74" s="1"/>
      <c r="F74" s="1"/>
      <c r="G74" s="1"/>
      <c r="H74" s="1"/>
      <c r="I74" s="1"/>
      <c r="J74" s="1"/>
      <c r="K74" s="1"/>
    </row>
    <row r="75" spans="1:11" ht="12.75" customHeight="1" x14ac:dyDescent="0.25">
      <c r="A75" s="1"/>
      <c r="B75" s="1"/>
      <c r="C75" s="1"/>
      <c r="D75" s="1"/>
      <c r="E75" s="1"/>
      <c r="F75" s="1"/>
      <c r="G75" s="1"/>
      <c r="H75" s="1"/>
      <c r="I75" s="1"/>
      <c r="J75" s="1"/>
      <c r="K75" s="1"/>
    </row>
    <row r="76" spans="1:11" ht="12.75" customHeight="1" x14ac:dyDescent="0.25">
      <c r="A76" s="1"/>
      <c r="B76" s="1"/>
      <c r="C76" s="1"/>
      <c r="D76" s="1"/>
      <c r="E76" s="1"/>
      <c r="F76" s="1"/>
      <c r="G76" s="1"/>
      <c r="H76" s="1"/>
      <c r="I76" s="1"/>
      <c r="J76" s="1"/>
      <c r="K76" s="1"/>
    </row>
    <row r="77" spans="1:11" ht="12.75" customHeight="1" x14ac:dyDescent="0.25">
      <c r="A77" s="1"/>
      <c r="B77" s="1"/>
      <c r="C77" s="1"/>
      <c r="D77" s="1"/>
      <c r="E77" s="1"/>
      <c r="F77" s="1"/>
      <c r="G77" s="1"/>
      <c r="H77" s="1"/>
      <c r="I77" s="1"/>
      <c r="J77" s="1"/>
      <c r="K77" s="1"/>
    </row>
    <row r="78" spans="1:11" ht="12.75" customHeight="1" x14ac:dyDescent="0.25">
      <c r="A78" s="1"/>
      <c r="B78" s="1"/>
      <c r="C78" s="1"/>
      <c r="D78" s="1"/>
      <c r="E78" s="1"/>
      <c r="F78" s="1"/>
      <c r="G78" s="1"/>
      <c r="H78" s="1"/>
      <c r="I78" s="1"/>
      <c r="J78" s="1"/>
      <c r="K78" s="1"/>
    </row>
    <row r="79" spans="1:11" ht="12.75" customHeight="1" x14ac:dyDescent="0.25">
      <c r="A79" s="1"/>
      <c r="B79" s="1"/>
      <c r="C79" s="1"/>
      <c r="D79" s="1"/>
      <c r="E79" s="1"/>
      <c r="F79" s="1"/>
      <c r="G79" s="1"/>
      <c r="H79" s="1"/>
      <c r="I79" s="1"/>
      <c r="J79" s="1"/>
      <c r="K79" s="1"/>
    </row>
    <row r="80" spans="1:11" ht="12.75" customHeight="1" x14ac:dyDescent="0.25">
      <c r="A80" s="1"/>
      <c r="B80" s="1"/>
      <c r="C80" s="1"/>
      <c r="D80" s="1"/>
      <c r="E80" s="1"/>
      <c r="F80" s="1"/>
      <c r="G80" s="1"/>
      <c r="H80" s="1"/>
      <c r="I80" s="1"/>
      <c r="J80" s="1"/>
      <c r="K80" s="1"/>
    </row>
    <row r="81" spans="1:11" ht="12.75" customHeight="1" x14ac:dyDescent="0.25">
      <c r="A81" s="1"/>
      <c r="B81" s="1"/>
      <c r="C81" s="1"/>
      <c r="D81" s="1"/>
      <c r="E81" s="1"/>
      <c r="F81" s="1"/>
      <c r="G81" s="1"/>
      <c r="H81" s="1"/>
      <c r="I81" s="1"/>
      <c r="J81" s="1"/>
      <c r="K81" s="1"/>
    </row>
    <row r="82" spans="1:11" ht="12.75" customHeight="1" x14ac:dyDescent="0.25">
      <c r="A82" s="1"/>
      <c r="B82" s="1"/>
      <c r="C82" s="1"/>
      <c r="D82" s="1"/>
      <c r="E82" s="1"/>
      <c r="F82" s="1"/>
      <c r="G82" s="1"/>
      <c r="H82" s="1"/>
      <c r="I82" s="1"/>
      <c r="J82" s="1"/>
      <c r="K82" s="1"/>
    </row>
    <row r="83" spans="1:11" ht="12.75" customHeight="1" x14ac:dyDescent="0.25">
      <c r="A83" s="1"/>
      <c r="B83" s="1"/>
      <c r="C83" s="1"/>
      <c r="D83" s="1"/>
      <c r="E83" s="1"/>
      <c r="F83" s="1"/>
      <c r="G83" s="1"/>
      <c r="H83" s="1"/>
      <c r="I83" s="1"/>
      <c r="J83" s="1"/>
      <c r="K83" s="1"/>
    </row>
    <row r="84" spans="1:11" ht="12.75" customHeight="1" x14ac:dyDescent="0.25">
      <c r="A84" s="1"/>
      <c r="B84" s="1"/>
      <c r="C84" s="1"/>
      <c r="D84" s="1"/>
      <c r="E84" s="1"/>
      <c r="F84" s="1"/>
      <c r="G84" s="1"/>
      <c r="H84" s="1"/>
      <c r="I84" s="1"/>
      <c r="J84" s="1"/>
      <c r="K84" s="1"/>
    </row>
    <row r="85" spans="1:11" ht="12.75" customHeight="1" x14ac:dyDescent="0.25">
      <c r="A85" s="1"/>
      <c r="B85" s="1"/>
      <c r="C85" s="1"/>
      <c r="D85" s="1"/>
      <c r="E85" s="1"/>
      <c r="F85" s="1"/>
      <c r="G85" s="1"/>
      <c r="H85" s="1"/>
      <c r="I85" s="1"/>
      <c r="J85" s="1"/>
      <c r="K85" s="1"/>
    </row>
    <row r="86" spans="1:11" ht="12.75" customHeight="1" x14ac:dyDescent="0.25">
      <c r="A86" s="1"/>
      <c r="B86" s="1"/>
      <c r="C86" s="1"/>
      <c r="D86" s="1"/>
      <c r="E86" s="1"/>
      <c r="F86" s="1"/>
      <c r="G86" s="1"/>
      <c r="H86" s="1"/>
      <c r="I86" s="1"/>
      <c r="J86" s="1"/>
      <c r="K86" s="1"/>
    </row>
    <row r="87" spans="1:11" ht="12.75" customHeight="1" x14ac:dyDescent="0.25">
      <c r="A87" s="1"/>
      <c r="B87" s="1"/>
      <c r="C87" s="1"/>
      <c r="D87" s="1"/>
      <c r="E87" s="1"/>
      <c r="F87" s="1"/>
      <c r="G87" s="1"/>
      <c r="H87" s="1"/>
      <c r="I87" s="1"/>
      <c r="J87" s="1"/>
      <c r="K87" s="1"/>
    </row>
    <row r="88" spans="1:11" ht="12.75" customHeight="1" x14ac:dyDescent="0.25">
      <c r="A88" s="1"/>
      <c r="B88" s="1"/>
      <c r="C88" s="1"/>
      <c r="D88" s="1"/>
      <c r="E88" s="1"/>
      <c r="F88" s="1"/>
      <c r="G88" s="1"/>
      <c r="H88" s="1"/>
      <c r="I88" s="1"/>
      <c r="J88" s="1"/>
      <c r="K88" s="1"/>
    </row>
    <row r="89" spans="1:11" ht="12.75" customHeight="1" x14ac:dyDescent="0.25">
      <c r="A89" s="1"/>
      <c r="B89" s="1"/>
      <c r="C89" s="1"/>
      <c r="D89" s="1"/>
      <c r="E89" s="1"/>
      <c r="F89" s="1"/>
      <c r="G89" s="1"/>
      <c r="H89" s="1"/>
      <c r="I89" s="1"/>
      <c r="J89" s="1"/>
      <c r="K89" s="1"/>
    </row>
    <row r="90" spans="1:11" ht="12.75" customHeight="1" x14ac:dyDescent="0.25">
      <c r="A90" s="1"/>
      <c r="B90" s="1"/>
      <c r="C90" s="1"/>
      <c r="D90" s="1"/>
      <c r="E90" s="1"/>
      <c r="F90" s="1"/>
      <c r="G90" s="1"/>
      <c r="H90" s="1"/>
      <c r="I90" s="1"/>
      <c r="J90" s="1"/>
      <c r="K90" s="1"/>
    </row>
    <row r="91" spans="1:11" ht="12.75" customHeight="1" x14ac:dyDescent="0.25">
      <c r="A91" s="1"/>
      <c r="B91" s="1"/>
      <c r="C91" s="1"/>
      <c r="D91" s="1"/>
      <c r="E91" s="1"/>
      <c r="F91" s="1"/>
      <c r="G91" s="1"/>
      <c r="H91" s="1"/>
      <c r="I91" s="1"/>
      <c r="J91" s="1"/>
      <c r="K91" s="1"/>
    </row>
    <row r="92" spans="1:11" ht="12.75" customHeight="1" x14ac:dyDescent="0.25">
      <c r="A92" s="1"/>
      <c r="B92" s="1"/>
      <c r="C92" s="1"/>
      <c r="D92" s="1"/>
      <c r="E92" s="1"/>
      <c r="F92" s="1"/>
      <c r="G92" s="1"/>
      <c r="H92" s="1"/>
      <c r="I92" s="1"/>
      <c r="J92" s="1"/>
      <c r="K92" s="1"/>
    </row>
    <row r="93" spans="1:11" ht="12.75" customHeight="1" x14ac:dyDescent="0.25">
      <c r="A93" s="1"/>
      <c r="B93" s="1"/>
      <c r="C93" s="1"/>
      <c r="D93" s="1"/>
      <c r="E93" s="1"/>
      <c r="F93" s="1"/>
      <c r="G93" s="1"/>
      <c r="H93" s="1"/>
      <c r="I93" s="1"/>
      <c r="J93" s="1"/>
      <c r="K93" s="1"/>
    </row>
    <row r="94" spans="1:11" ht="12.75" customHeight="1" x14ac:dyDescent="0.25">
      <c r="A94" s="1"/>
      <c r="B94" s="1"/>
      <c r="C94" s="1"/>
      <c r="D94" s="1"/>
      <c r="E94" s="1"/>
      <c r="F94" s="1"/>
      <c r="G94" s="1"/>
      <c r="H94" s="1"/>
      <c r="I94" s="1"/>
      <c r="J94" s="1"/>
      <c r="K94" s="1"/>
    </row>
    <row r="95" spans="1:11" ht="12.75" customHeight="1" x14ac:dyDescent="0.25">
      <c r="A95" s="1"/>
      <c r="B95" s="1"/>
      <c r="C95" s="1"/>
      <c r="D95" s="1"/>
      <c r="E95" s="1"/>
      <c r="F95" s="1"/>
      <c r="G95" s="1"/>
      <c r="H95" s="1"/>
      <c r="I95" s="1"/>
      <c r="J95" s="1"/>
      <c r="K95" s="1"/>
    </row>
    <row r="96" spans="1:11" ht="12.75" customHeight="1" x14ac:dyDescent="0.25">
      <c r="A96" s="1"/>
      <c r="B96" s="1"/>
      <c r="C96" s="1"/>
      <c r="D96" s="1"/>
      <c r="E96" s="1"/>
      <c r="F96" s="1"/>
      <c r="G96" s="1"/>
      <c r="H96" s="1"/>
      <c r="I96" s="1"/>
      <c r="J96" s="1"/>
      <c r="K96" s="1"/>
    </row>
    <row r="97" spans="1:11" ht="12.75" customHeight="1" x14ac:dyDescent="0.25">
      <c r="A97" s="1"/>
      <c r="B97" s="1"/>
      <c r="C97" s="1"/>
      <c r="D97" s="1"/>
      <c r="E97" s="1"/>
      <c r="F97" s="1"/>
      <c r="G97" s="1"/>
      <c r="H97" s="1"/>
      <c r="I97" s="1"/>
      <c r="J97" s="1"/>
      <c r="K97" s="1"/>
    </row>
    <row r="98" spans="1:11" ht="12.75" customHeight="1" x14ac:dyDescent="0.25">
      <c r="A98" s="1"/>
      <c r="B98" s="1"/>
      <c r="C98" s="1"/>
      <c r="D98" s="1"/>
      <c r="E98" s="1"/>
      <c r="F98" s="1"/>
      <c r="G98" s="1"/>
      <c r="H98" s="1"/>
      <c r="I98" s="1"/>
      <c r="J98" s="1"/>
      <c r="K98" s="1"/>
    </row>
    <row r="99" spans="1:11" ht="12.75" customHeight="1" x14ac:dyDescent="0.25">
      <c r="A99" s="1"/>
      <c r="B99" s="1"/>
      <c r="C99" s="1"/>
      <c r="D99" s="1"/>
      <c r="E99" s="1"/>
      <c r="F99" s="1"/>
      <c r="G99" s="1"/>
      <c r="H99" s="1"/>
      <c r="I99" s="1"/>
      <c r="J99" s="1"/>
      <c r="K99" s="1"/>
    </row>
    <row r="100" spans="1:11" ht="12.75" customHeight="1" x14ac:dyDescent="0.25">
      <c r="A100" s="1"/>
      <c r="B100" s="1"/>
      <c r="C100" s="1"/>
      <c r="D100" s="1"/>
      <c r="E100" s="1"/>
      <c r="F100" s="1"/>
      <c r="G100" s="1"/>
      <c r="H100" s="1"/>
      <c r="I100" s="1"/>
      <c r="J100" s="1"/>
      <c r="K100" s="1"/>
    </row>
  </sheetData>
  <mergeCells count="17">
    <mergeCell ref="A18:A19"/>
    <mergeCell ref="A20:A24"/>
    <mergeCell ref="A2:A6"/>
    <mergeCell ref="A12:A17"/>
    <mergeCell ref="A10:A11"/>
    <mergeCell ref="B2:D3"/>
    <mergeCell ref="B4:D5"/>
    <mergeCell ref="A7:F7"/>
    <mergeCell ref="A8:F8"/>
    <mergeCell ref="B9:C9"/>
    <mergeCell ref="G25:G26"/>
    <mergeCell ref="F25:F26"/>
    <mergeCell ref="E25:E26"/>
    <mergeCell ref="A25:A26"/>
    <mergeCell ref="B25:B26"/>
    <mergeCell ref="C25:C26"/>
    <mergeCell ref="D25:D26"/>
  </mergeCells>
  <pageMargins left="0.70866141732283472" right="0.70866141732283472" top="0.74803149606299213" bottom="0.74803149606299213" header="0" footer="0"/>
  <pageSetup scale="55" orientation="landscape"/>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CC108"/>
  <sheetViews>
    <sheetView workbookViewId="0"/>
  </sheetViews>
  <sheetFormatPr baseColWidth="10" defaultColWidth="14.42578125" defaultRowHeight="15" customHeight="1" x14ac:dyDescent="0.25"/>
  <cols>
    <col min="1" max="1" width="4" customWidth="1"/>
    <col min="2" max="2" width="19.140625" customWidth="1"/>
    <col min="3" max="3" width="44" customWidth="1"/>
    <col min="4" max="4" width="44.5703125" customWidth="1"/>
    <col min="5" max="5" width="16.28515625" customWidth="1"/>
    <col min="6" max="6" width="30" customWidth="1"/>
    <col min="7" max="7" width="31.85546875" customWidth="1"/>
    <col min="8" max="8" width="35.85546875" customWidth="1"/>
    <col min="9" max="9" width="24.140625" customWidth="1"/>
    <col min="10" max="10" width="17.85546875" customWidth="1"/>
    <col min="11" max="11" width="16.5703125" customWidth="1"/>
    <col min="12" max="31" width="6.28515625" customWidth="1"/>
    <col min="32" max="32" width="27.28515625" hidden="1" customWidth="1"/>
    <col min="33" max="33" width="30.5703125" hidden="1" customWidth="1"/>
    <col min="34" max="34" width="17.5703125" customWidth="1"/>
    <col min="35" max="35" width="6.28515625" customWidth="1"/>
    <col min="36" max="36" width="16" customWidth="1"/>
    <col min="37" max="37" width="5.85546875" customWidth="1"/>
    <col min="38" max="38" width="59.85546875" customWidth="1"/>
    <col min="39" max="39" width="15.140625" customWidth="1"/>
    <col min="40" max="40" width="6.85546875" customWidth="1"/>
    <col min="41" max="41" width="5" customWidth="1"/>
    <col min="42" max="42" width="5.5703125" customWidth="1"/>
    <col min="43" max="43" width="7.140625" customWidth="1"/>
    <col min="44" max="44" width="6.7109375" customWidth="1"/>
    <col min="45" max="45" width="11.85546875" customWidth="1"/>
    <col min="46" max="46" width="38.28515625" customWidth="1"/>
    <col min="47" max="47" width="8.7109375" customWidth="1"/>
    <col min="48" max="48" width="10.42578125" customWidth="1"/>
    <col min="49" max="49" width="9.28515625" customWidth="1"/>
    <col min="50" max="50" width="9.140625" customWidth="1"/>
    <col min="51" max="51" width="8.42578125" customWidth="1"/>
    <col min="52" max="52" width="7.28515625" customWidth="1"/>
    <col min="53" max="53" width="63.85546875" customWidth="1"/>
    <col min="54" max="54" width="34.7109375" customWidth="1"/>
    <col min="55" max="57" width="18.85546875" customWidth="1"/>
    <col min="58" max="58" width="20.7109375" customWidth="1"/>
    <col min="59" max="59" width="21.7109375" customWidth="1"/>
    <col min="60" max="60" width="31.85546875" customWidth="1"/>
    <col min="61" max="61" width="22.140625" customWidth="1"/>
    <col min="62" max="81" width="11.42578125" customWidth="1"/>
  </cols>
  <sheetData>
    <row r="1" spans="1:81" ht="16.5" customHeight="1" x14ac:dyDescent="0.3">
      <c r="A1" s="20"/>
      <c r="B1" s="304"/>
      <c r="C1" s="248"/>
      <c r="D1" s="248"/>
      <c r="E1" s="305"/>
      <c r="F1" s="309" t="s">
        <v>84</v>
      </c>
      <c r="G1" s="248"/>
      <c r="H1" s="21" t="s">
        <v>85</v>
      </c>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3"/>
      <c r="BB1" s="23"/>
      <c r="BC1" s="23"/>
      <c r="BD1" s="23"/>
      <c r="BE1" s="23"/>
      <c r="BF1" s="23"/>
      <c r="BG1" s="23"/>
      <c r="BH1" s="24"/>
      <c r="BI1" s="22"/>
      <c r="BJ1" s="22"/>
      <c r="BK1" s="22"/>
      <c r="BL1" s="22"/>
      <c r="BM1" s="22"/>
      <c r="BN1" s="22"/>
      <c r="BO1" s="22"/>
      <c r="BP1" s="22"/>
      <c r="BQ1" s="22"/>
      <c r="BR1" s="22"/>
      <c r="BS1" s="22"/>
      <c r="BT1" s="22"/>
      <c r="BU1" s="22"/>
      <c r="BV1" s="22"/>
      <c r="BW1" s="22"/>
      <c r="BX1" s="22"/>
      <c r="BY1" s="22"/>
      <c r="BZ1" s="22"/>
      <c r="CA1" s="22"/>
      <c r="CB1" s="22"/>
      <c r="CC1" s="22"/>
    </row>
    <row r="2" spans="1:81" ht="16.5" customHeight="1" x14ac:dyDescent="0.3">
      <c r="A2" s="20"/>
      <c r="B2" s="306"/>
      <c r="C2" s="240"/>
      <c r="D2" s="240"/>
      <c r="E2" s="307"/>
      <c r="F2" s="256"/>
      <c r="G2" s="257"/>
      <c r="H2" s="21" t="s">
        <v>86</v>
      </c>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3"/>
      <c r="BB2" s="23"/>
      <c r="BC2" s="23"/>
      <c r="BD2" s="23"/>
      <c r="BE2" s="23"/>
      <c r="BF2" s="23"/>
      <c r="BG2" s="23"/>
      <c r="BH2" s="24"/>
      <c r="BI2" s="22"/>
      <c r="BJ2" s="22"/>
      <c r="BK2" s="22"/>
      <c r="BL2" s="22"/>
      <c r="BM2" s="22"/>
      <c r="BN2" s="22"/>
      <c r="BO2" s="22"/>
      <c r="BP2" s="22"/>
      <c r="BQ2" s="22"/>
      <c r="BR2" s="22"/>
      <c r="BS2" s="22"/>
      <c r="BT2" s="22"/>
      <c r="BU2" s="22"/>
      <c r="BV2" s="22"/>
      <c r="BW2" s="22"/>
      <c r="BX2" s="22"/>
      <c r="BY2" s="22"/>
      <c r="BZ2" s="22"/>
      <c r="CA2" s="22"/>
      <c r="CB2" s="22"/>
      <c r="CC2" s="22"/>
    </row>
    <row r="3" spans="1:81" ht="13.5" customHeight="1" x14ac:dyDescent="0.3">
      <c r="A3" s="20"/>
      <c r="B3" s="306"/>
      <c r="C3" s="240"/>
      <c r="D3" s="240"/>
      <c r="E3" s="307"/>
      <c r="F3" s="309" t="s">
        <v>87</v>
      </c>
      <c r="G3" s="248"/>
      <c r="H3" s="310" t="s">
        <v>88</v>
      </c>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3"/>
      <c r="BB3" s="23"/>
      <c r="BC3" s="23"/>
      <c r="BD3" s="23"/>
      <c r="BE3" s="23"/>
      <c r="BF3" s="23"/>
      <c r="BG3" s="23"/>
      <c r="BH3" s="24"/>
      <c r="BI3" s="22"/>
      <c r="BJ3" s="22"/>
      <c r="BK3" s="22"/>
      <c r="BL3" s="22"/>
      <c r="BM3" s="22"/>
      <c r="BN3" s="22"/>
      <c r="BO3" s="22"/>
      <c r="BP3" s="22"/>
      <c r="BQ3" s="22"/>
      <c r="BR3" s="22"/>
      <c r="BS3" s="22"/>
      <c r="BT3" s="22"/>
      <c r="BU3" s="22"/>
      <c r="BV3" s="22"/>
      <c r="BW3" s="22"/>
      <c r="BX3" s="22"/>
      <c r="BY3" s="22"/>
      <c r="BZ3" s="22"/>
      <c r="CA3" s="22"/>
      <c r="CB3" s="22"/>
      <c r="CC3" s="22"/>
    </row>
    <row r="4" spans="1:81" ht="13.5" customHeight="1" x14ac:dyDescent="0.3">
      <c r="A4" s="20"/>
      <c r="B4" s="256"/>
      <c r="C4" s="257"/>
      <c r="D4" s="257"/>
      <c r="E4" s="308"/>
      <c r="F4" s="256"/>
      <c r="G4" s="257"/>
      <c r="H4" s="311"/>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3"/>
      <c r="BB4" s="23"/>
      <c r="BC4" s="23"/>
      <c r="BD4" s="23"/>
      <c r="BE4" s="23"/>
      <c r="BF4" s="23"/>
      <c r="BG4" s="23"/>
      <c r="BH4" s="24"/>
      <c r="BI4" s="22"/>
      <c r="BJ4" s="22"/>
      <c r="BK4" s="22"/>
      <c r="BL4" s="22"/>
      <c r="BM4" s="22"/>
      <c r="BN4" s="22"/>
      <c r="BO4" s="22"/>
      <c r="BP4" s="22"/>
      <c r="BQ4" s="22"/>
      <c r="BR4" s="22"/>
      <c r="BS4" s="22"/>
      <c r="BT4" s="22"/>
      <c r="BU4" s="22"/>
      <c r="BV4" s="22"/>
      <c r="BW4" s="22"/>
      <c r="BX4" s="22"/>
      <c r="BY4" s="22"/>
      <c r="BZ4" s="22"/>
      <c r="CA4" s="22"/>
      <c r="CB4" s="22"/>
      <c r="CC4" s="22"/>
    </row>
    <row r="5" spans="1:81" ht="16.5" customHeight="1" x14ac:dyDescent="0.3">
      <c r="A5" s="25"/>
      <c r="B5" s="26"/>
      <c r="C5" s="25"/>
      <c r="D5" s="25"/>
      <c r="E5" s="27"/>
      <c r="F5" s="25"/>
      <c r="G5" s="25"/>
      <c r="H5" s="22"/>
      <c r="I5" s="24"/>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3"/>
      <c r="BB5" s="23"/>
      <c r="BC5" s="23"/>
      <c r="BD5" s="23"/>
      <c r="BE5" s="23"/>
      <c r="BF5" s="23"/>
      <c r="BG5" s="23"/>
      <c r="BH5" s="24"/>
      <c r="BI5" s="22"/>
      <c r="BJ5" s="22"/>
      <c r="BK5" s="22"/>
      <c r="BL5" s="22"/>
      <c r="BM5" s="22"/>
      <c r="BN5" s="22"/>
      <c r="BO5" s="22"/>
      <c r="BP5" s="22"/>
      <c r="BQ5" s="22"/>
      <c r="BR5" s="22"/>
      <c r="BS5" s="22"/>
      <c r="BT5" s="22"/>
      <c r="BU5" s="22"/>
      <c r="BV5" s="22"/>
      <c r="BW5" s="22"/>
      <c r="BX5" s="22"/>
      <c r="BY5" s="22"/>
      <c r="BZ5" s="22"/>
      <c r="CA5" s="22"/>
      <c r="CB5" s="22"/>
      <c r="CC5" s="22"/>
    </row>
    <row r="6" spans="1:81" ht="14.25" hidden="1" customHeight="1" x14ac:dyDescent="0.3">
      <c r="A6" s="320" t="s">
        <v>89</v>
      </c>
      <c r="B6" s="288"/>
      <c r="C6" s="288"/>
      <c r="D6" s="288"/>
      <c r="E6" s="289"/>
      <c r="F6" s="319"/>
      <c r="G6" s="288"/>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9"/>
      <c r="AK6" s="291"/>
      <c r="AL6" s="292"/>
      <c r="AM6" s="293"/>
      <c r="AN6" s="22"/>
      <c r="AO6" s="22"/>
      <c r="AP6" s="22"/>
      <c r="AQ6" s="22"/>
      <c r="AR6" s="22"/>
      <c r="AS6" s="22"/>
      <c r="AT6" s="22"/>
      <c r="AU6" s="22"/>
      <c r="AV6" s="22"/>
      <c r="AW6" s="22"/>
      <c r="AX6" s="22"/>
      <c r="AY6" s="22"/>
      <c r="AZ6" s="22"/>
      <c r="BA6" s="23"/>
      <c r="BB6" s="23"/>
      <c r="BC6" s="23"/>
      <c r="BD6" s="23"/>
      <c r="BE6" s="23"/>
      <c r="BF6" s="23"/>
      <c r="BG6" s="23"/>
      <c r="BH6" s="24"/>
      <c r="BI6" s="22"/>
      <c r="BJ6" s="22"/>
      <c r="BK6" s="22"/>
      <c r="BL6" s="22"/>
      <c r="BM6" s="22"/>
      <c r="BN6" s="22"/>
      <c r="BO6" s="22"/>
      <c r="BP6" s="22"/>
      <c r="BQ6" s="22"/>
      <c r="BR6" s="22"/>
      <c r="BS6" s="22"/>
      <c r="BT6" s="22"/>
      <c r="BU6" s="22"/>
      <c r="BV6" s="22"/>
      <c r="BW6" s="22"/>
      <c r="BX6" s="22"/>
      <c r="BY6" s="22"/>
      <c r="BZ6" s="22"/>
      <c r="CA6" s="22"/>
      <c r="CB6" s="22"/>
      <c r="CC6" s="22"/>
    </row>
    <row r="7" spans="1:81" ht="13.5" hidden="1" customHeight="1" x14ac:dyDescent="0.3">
      <c r="A7" s="320" t="s">
        <v>90</v>
      </c>
      <c r="B7" s="288"/>
      <c r="C7" s="288"/>
      <c r="D7" s="288"/>
      <c r="E7" s="289"/>
      <c r="F7" s="319"/>
      <c r="G7" s="288"/>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89"/>
      <c r="AK7" s="22"/>
      <c r="AL7" s="22"/>
      <c r="AM7" s="22"/>
      <c r="AN7" s="22"/>
      <c r="AO7" s="22"/>
      <c r="AP7" s="22"/>
      <c r="AQ7" s="22"/>
      <c r="AR7" s="22"/>
      <c r="AS7" s="22"/>
      <c r="AT7" s="22"/>
      <c r="AU7" s="22"/>
      <c r="AV7" s="22"/>
      <c r="AW7" s="22"/>
      <c r="AX7" s="22"/>
      <c r="AY7" s="22"/>
      <c r="AZ7" s="22"/>
      <c r="BA7" s="23"/>
      <c r="BB7" s="23"/>
      <c r="BC7" s="23"/>
      <c r="BD7" s="23"/>
      <c r="BE7" s="23"/>
      <c r="BF7" s="23"/>
      <c r="BG7" s="23"/>
      <c r="BH7" s="24"/>
      <c r="BI7" s="22"/>
      <c r="BJ7" s="22"/>
      <c r="BK7" s="22"/>
      <c r="BL7" s="22"/>
      <c r="BM7" s="22"/>
      <c r="BN7" s="22"/>
      <c r="BO7" s="22"/>
      <c r="BP7" s="22"/>
      <c r="BQ7" s="22"/>
      <c r="BR7" s="22"/>
      <c r="BS7" s="22"/>
      <c r="BT7" s="22"/>
      <c r="BU7" s="22"/>
      <c r="BV7" s="22"/>
      <c r="BW7" s="22"/>
      <c r="BX7" s="22"/>
      <c r="BY7" s="22"/>
      <c r="BZ7" s="22"/>
      <c r="CA7" s="22"/>
      <c r="CB7" s="22"/>
      <c r="CC7" s="22"/>
    </row>
    <row r="8" spans="1:81" ht="14.25" hidden="1" customHeight="1" x14ac:dyDescent="0.3">
      <c r="A8" s="320" t="s">
        <v>91</v>
      </c>
      <c r="B8" s="288"/>
      <c r="C8" s="288"/>
      <c r="D8" s="288"/>
      <c r="E8" s="289"/>
      <c r="F8" s="321"/>
      <c r="G8" s="288"/>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9"/>
      <c r="AK8" s="22"/>
      <c r="AL8" s="22"/>
      <c r="AM8" s="22"/>
      <c r="AN8" s="22"/>
      <c r="AO8" s="22"/>
      <c r="AP8" s="22"/>
      <c r="AQ8" s="22"/>
      <c r="AR8" s="22"/>
      <c r="AS8" s="22"/>
      <c r="AT8" s="22"/>
      <c r="AU8" s="22"/>
      <c r="AV8" s="22"/>
      <c r="AW8" s="22"/>
      <c r="AX8" s="22"/>
      <c r="AY8" s="22"/>
      <c r="AZ8" s="22"/>
      <c r="BA8" s="23"/>
      <c r="BB8" s="23"/>
      <c r="BC8" s="23"/>
      <c r="BD8" s="23"/>
      <c r="BE8" s="23"/>
      <c r="BF8" s="23"/>
      <c r="BG8" s="23"/>
      <c r="BH8" s="24"/>
      <c r="BI8" s="22"/>
      <c r="BJ8" s="22"/>
      <c r="BK8" s="22"/>
      <c r="BL8" s="22"/>
      <c r="BM8" s="22"/>
      <c r="BN8" s="22"/>
      <c r="BO8" s="22"/>
      <c r="BP8" s="22"/>
      <c r="BQ8" s="22"/>
      <c r="BR8" s="22"/>
      <c r="BS8" s="22"/>
      <c r="BT8" s="22"/>
      <c r="BU8" s="22"/>
      <c r="BV8" s="22"/>
      <c r="BW8" s="22"/>
      <c r="BX8" s="22"/>
      <c r="BY8" s="22"/>
      <c r="BZ8" s="22"/>
      <c r="CA8" s="22"/>
      <c r="CB8" s="22"/>
      <c r="CC8" s="22"/>
    </row>
    <row r="9" spans="1:81" ht="12" hidden="1" customHeight="1" x14ac:dyDescent="0.25">
      <c r="A9" s="320" t="s">
        <v>92</v>
      </c>
      <c r="B9" s="288"/>
      <c r="C9" s="288"/>
      <c r="D9" s="288"/>
      <c r="E9" s="289"/>
      <c r="F9" s="28"/>
      <c r="G9" s="28"/>
      <c r="H9" s="28"/>
      <c r="I9" s="28"/>
      <c r="J9" s="28"/>
      <c r="K9" s="28"/>
      <c r="L9" s="28"/>
      <c r="M9" s="28"/>
      <c r="N9" s="28"/>
      <c r="O9" s="29"/>
      <c r="P9" s="30"/>
      <c r="Q9" s="30"/>
      <c r="R9" s="30"/>
      <c r="S9" s="30"/>
      <c r="T9" s="30"/>
      <c r="U9" s="30"/>
      <c r="V9" s="30"/>
      <c r="W9" s="30"/>
      <c r="X9" s="30"/>
      <c r="Y9" s="30"/>
      <c r="Z9" s="30"/>
      <c r="AA9" s="30"/>
      <c r="AB9" s="30"/>
      <c r="AC9" s="30"/>
      <c r="AD9" s="30"/>
      <c r="AE9" s="30"/>
      <c r="AF9" s="31"/>
      <c r="AG9" s="31"/>
      <c r="AH9" s="31"/>
      <c r="AI9" s="31"/>
      <c r="AJ9" s="31"/>
      <c r="AK9" s="31"/>
      <c r="AL9" s="31"/>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2"/>
      <c r="BT9" s="32"/>
      <c r="BU9" s="32"/>
      <c r="BV9" s="32"/>
      <c r="BW9" s="32"/>
      <c r="BX9" s="32"/>
      <c r="BY9" s="32"/>
      <c r="BZ9" s="32"/>
      <c r="CA9" s="32"/>
      <c r="CB9" s="32"/>
      <c r="CC9" s="32"/>
    </row>
    <row r="10" spans="1:81" ht="16.5" customHeight="1" x14ac:dyDescent="0.3">
      <c r="A10" s="287" t="s">
        <v>93</v>
      </c>
      <c r="B10" s="288"/>
      <c r="C10" s="288"/>
      <c r="D10" s="288"/>
      <c r="E10" s="288"/>
      <c r="F10" s="288"/>
      <c r="G10" s="288"/>
      <c r="H10" s="288"/>
      <c r="I10" s="288"/>
      <c r="J10" s="289"/>
      <c r="K10" s="287" t="s">
        <v>94</v>
      </c>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9"/>
      <c r="AK10" s="287" t="s">
        <v>95</v>
      </c>
      <c r="AL10" s="288"/>
      <c r="AM10" s="288"/>
      <c r="AN10" s="288"/>
      <c r="AO10" s="288"/>
      <c r="AP10" s="288"/>
      <c r="AQ10" s="288"/>
      <c r="AR10" s="288"/>
      <c r="AS10" s="289"/>
      <c r="AT10" s="287" t="s">
        <v>96</v>
      </c>
      <c r="AU10" s="288"/>
      <c r="AV10" s="288"/>
      <c r="AW10" s="288"/>
      <c r="AX10" s="288"/>
      <c r="AY10" s="288"/>
      <c r="AZ10" s="289"/>
      <c r="BA10" s="33"/>
      <c r="BB10" s="287" t="s">
        <v>97</v>
      </c>
      <c r="BC10" s="288"/>
      <c r="BD10" s="288"/>
      <c r="BE10" s="288"/>
      <c r="BF10" s="288"/>
      <c r="BG10" s="288"/>
      <c r="BH10" s="288"/>
      <c r="BI10" s="289"/>
      <c r="BJ10" s="22"/>
      <c r="BK10" s="22"/>
      <c r="BL10" s="22"/>
      <c r="BM10" s="22"/>
      <c r="BN10" s="22"/>
      <c r="BO10" s="22"/>
      <c r="BP10" s="22"/>
      <c r="BQ10" s="22"/>
      <c r="BR10" s="22"/>
      <c r="BS10" s="22"/>
      <c r="BT10" s="22"/>
      <c r="BU10" s="22"/>
      <c r="BV10" s="22"/>
      <c r="BW10" s="22"/>
      <c r="BX10" s="22"/>
      <c r="BY10" s="22"/>
      <c r="BZ10" s="22"/>
      <c r="CA10" s="22"/>
      <c r="CB10" s="22"/>
      <c r="CC10" s="22"/>
    </row>
    <row r="11" spans="1:81" ht="16.5" customHeight="1" x14ac:dyDescent="0.3">
      <c r="A11" s="303" t="s">
        <v>98</v>
      </c>
      <c r="B11" s="297" t="s">
        <v>99</v>
      </c>
      <c r="C11" s="297" t="s">
        <v>100</v>
      </c>
      <c r="D11" s="297" t="s">
        <v>101</v>
      </c>
      <c r="E11" s="297" t="s">
        <v>102</v>
      </c>
      <c r="F11" s="295" t="s">
        <v>103</v>
      </c>
      <c r="G11" s="295" t="s">
        <v>104</v>
      </c>
      <c r="H11" s="297" t="s">
        <v>105</v>
      </c>
      <c r="I11" s="295" t="s">
        <v>106</v>
      </c>
      <c r="J11" s="295" t="s">
        <v>107</v>
      </c>
      <c r="K11" s="295" t="s">
        <v>108</v>
      </c>
      <c r="L11" s="298" t="s">
        <v>109</v>
      </c>
      <c r="M11" s="300" t="s">
        <v>110</v>
      </c>
      <c r="N11" s="301"/>
      <c r="O11" s="301"/>
      <c r="P11" s="301"/>
      <c r="Q11" s="301"/>
      <c r="R11" s="301"/>
      <c r="S11" s="301"/>
      <c r="T11" s="301"/>
      <c r="U11" s="301"/>
      <c r="V11" s="301"/>
      <c r="W11" s="301"/>
      <c r="X11" s="301"/>
      <c r="Y11" s="301"/>
      <c r="Z11" s="301"/>
      <c r="AA11" s="301"/>
      <c r="AB11" s="301"/>
      <c r="AC11" s="301"/>
      <c r="AD11" s="301"/>
      <c r="AE11" s="302"/>
      <c r="AF11" s="317" t="s">
        <v>111</v>
      </c>
      <c r="AG11" s="295" t="s">
        <v>112</v>
      </c>
      <c r="AH11" s="295" t="s">
        <v>113</v>
      </c>
      <c r="AI11" s="297" t="s">
        <v>109</v>
      </c>
      <c r="AJ11" s="295" t="s">
        <v>114</v>
      </c>
      <c r="AK11" s="296" t="s">
        <v>115</v>
      </c>
      <c r="AL11" s="295" t="s">
        <v>116</v>
      </c>
      <c r="AM11" s="295" t="s">
        <v>117</v>
      </c>
      <c r="AN11" s="290" t="s">
        <v>118</v>
      </c>
      <c r="AO11" s="288"/>
      <c r="AP11" s="288"/>
      <c r="AQ11" s="288"/>
      <c r="AR11" s="288"/>
      <c r="AS11" s="289"/>
      <c r="AT11" s="296" t="s">
        <v>119</v>
      </c>
      <c r="AU11" s="296" t="s">
        <v>120</v>
      </c>
      <c r="AV11" s="296" t="s">
        <v>109</v>
      </c>
      <c r="AW11" s="296" t="s">
        <v>121</v>
      </c>
      <c r="AX11" s="296" t="s">
        <v>109</v>
      </c>
      <c r="AY11" s="296" t="s">
        <v>122</v>
      </c>
      <c r="AZ11" s="296" t="s">
        <v>123</v>
      </c>
      <c r="BA11" s="294" t="s">
        <v>124</v>
      </c>
      <c r="BB11" s="294" t="s">
        <v>125</v>
      </c>
      <c r="BC11" s="294" t="s">
        <v>126</v>
      </c>
      <c r="BD11" s="294" t="s">
        <v>127</v>
      </c>
      <c r="BE11" s="294" t="s">
        <v>128</v>
      </c>
      <c r="BF11" s="294" t="s">
        <v>129</v>
      </c>
      <c r="BG11" s="294" t="s">
        <v>130</v>
      </c>
      <c r="BH11" s="294" t="s">
        <v>131</v>
      </c>
      <c r="BI11" s="294" t="s">
        <v>132</v>
      </c>
      <c r="BJ11" s="22"/>
      <c r="BK11" s="22"/>
      <c r="BL11" s="22"/>
      <c r="BM11" s="22"/>
      <c r="BN11" s="22"/>
      <c r="BO11" s="22"/>
      <c r="BP11" s="22"/>
      <c r="BQ11" s="22"/>
      <c r="BR11" s="22"/>
      <c r="BS11" s="22"/>
      <c r="BT11" s="22"/>
      <c r="BU11" s="22"/>
      <c r="BV11" s="22"/>
      <c r="BW11" s="22"/>
      <c r="BX11" s="22"/>
      <c r="BY11" s="22"/>
      <c r="BZ11" s="22"/>
      <c r="CA11" s="22"/>
      <c r="CB11" s="22"/>
      <c r="CC11" s="22"/>
    </row>
    <row r="12" spans="1:81" ht="129.75" customHeight="1" x14ac:dyDescent="0.25">
      <c r="A12" s="272"/>
      <c r="B12" s="272"/>
      <c r="C12" s="272"/>
      <c r="D12" s="272"/>
      <c r="E12" s="272"/>
      <c r="F12" s="272"/>
      <c r="G12" s="272"/>
      <c r="H12" s="272"/>
      <c r="I12" s="272"/>
      <c r="J12" s="272"/>
      <c r="K12" s="272"/>
      <c r="L12" s="299"/>
      <c r="M12" s="34" t="s">
        <v>133</v>
      </c>
      <c r="N12" s="34" t="s">
        <v>134</v>
      </c>
      <c r="O12" s="34" t="s">
        <v>135</v>
      </c>
      <c r="P12" s="34" t="s">
        <v>136</v>
      </c>
      <c r="Q12" s="34" t="s">
        <v>137</v>
      </c>
      <c r="R12" s="34" t="s">
        <v>138</v>
      </c>
      <c r="S12" s="34" t="s">
        <v>139</v>
      </c>
      <c r="T12" s="34" t="s">
        <v>140</v>
      </c>
      <c r="U12" s="34" t="s">
        <v>141</v>
      </c>
      <c r="V12" s="34" t="s">
        <v>142</v>
      </c>
      <c r="W12" s="34" t="s">
        <v>143</v>
      </c>
      <c r="X12" s="34" t="s">
        <v>144</v>
      </c>
      <c r="Y12" s="34" t="s">
        <v>145</v>
      </c>
      <c r="Z12" s="34" t="s">
        <v>146</v>
      </c>
      <c r="AA12" s="34" t="s">
        <v>147</v>
      </c>
      <c r="AB12" s="34" t="s">
        <v>148</v>
      </c>
      <c r="AC12" s="34" t="s">
        <v>149</v>
      </c>
      <c r="AD12" s="34" t="s">
        <v>150</v>
      </c>
      <c r="AE12" s="34" t="s">
        <v>151</v>
      </c>
      <c r="AF12" s="318"/>
      <c r="AG12" s="272"/>
      <c r="AH12" s="272"/>
      <c r="AI12" s="272"/>
      <c r="AJ12" s="272"/>
      <c r="AK12" s="272"/>
      <c r="AL12" s="272"/>
      <c r="AM12" s="272"/>
      <c r="AN12" s="35" t="s">
        <v>152</v>
      </c>
      <c r="AO12" s="35" t="s">
        <v>153</v>
      </c>
      <c r="AP12" s="35" t="s">
        <v>154</v>
      </c>
      <c r="AQ12" s="35" t="s">
        <v>155</v>
      </c>
      <c r="AR12" s="35" t="s">
        <v>156</v>
      </c>
      <c r="AS12" s="35" t="s">
        <v>157</v>
      </c>
      <c r="AT12" s="272"/>
      <c r="AU12" s="272"/>
      <c r="AV12" s="272"/>
      <c r="AW12" s="272"/>
      <c r="AX12" s="272"/>
      <c r="AY12" s="272"/>
      <c r="AZ12" s="272"/>
      <c r="BA12" s="272"/>
      <c r="BB12" s="272"/>
      <c r="BC12" s="272"/>
      <c r="BD12" s="272"/>
      <c r="BE12" s="272"/>
      <c r="BF12" s="272"/>
      <c r="BG12" s="272"/>
      <c r="BH12" s="272"/>
      <c r="BI12" s="272"/>
      <c r="BJ12" s="36"/>
      <c r="BK12" s="36"/>
      <c r="BL12" s="36"/>
      <c r="BM12" s="36"/>
      <c r="BN12" s="36"/>
      <c r="BO12" s="36"/>
      <c r="BP12" s="36"/>
      <c r="BQ12" s="36"/>
      <c r="BR12" s="36"/>
      <c r="BS12" s="36"/>
      <c r="BT12" s="36"/>
      <c r="BU12" s="36"/>
      <c r="BV12" s="36"/>
      <c r="BW12" s="36"/>
      <c r="BX12" s="36"/>
      <c r="BY12" s="36"/>
      <c r="BZ12" s="36"/>
      <c r="CA12" s="36"/>
      <c r="CB12" s="36"/>
      <c r="CC12" s="36"/>
    </row>
    <row r="13" spans="1:81" ht="78.75" customHeight="1" x14ac:dyDescent="0.25">
      <c r="A13" s="283">
        <v>1</v>
      </c>
      <c r="B13" s="280" t="s">
        <v>158</v>
      </c>
      <c r="C13" s="280" t="s">
        <v>159</v>
      </c>
      <c r="D13" s="280" t="s">
        <v>160</v>
      </c>
      <c r="E13" s="280" t="s">
        <v>161</v>
      </c>
      <c r="F13" s="280" t="s">
        <v>162</v>
      </c>
      <c r="G13" s="280" t="s">
        <v>163</v>
      </c>
      <c r="H13" s="280" t="s">
        <v>164</v>
      </c>
      <c r="I13" s="280" t="s">
        <v>165</v>
      </c>
      <c r="J13" s="283">
        <v>2000</v>
      </c>
      <c r="K13" s="277" t="str">
        <f>IF(J13&lt;=0,"",IF(J13&lt;=2,"Muy Baja",IF(J13&lt;=24,"Baja",IF(J13&lt;=500,"Media",IF(J13&lt;=5000,"Alta","Muy Alta")))))</f>
        <v>Alta</v>
      </c>
      <c r="L13" s="279">
        <f>IF(K13="","",IF(K13="Muy Baja",0.2,IF(K13="Baja",0.4,IF(K13="Media",0.6,IF(K13="Alta",0.8,IF(K13="Muy Alta",1,))))))</f>
        <v>0.8</v>
      </c>
      <c r="M13" s="279" t="s">
        <v>166</v>
      </c>
      <c r="N13" s="279" t="s">
        <v>167</v>
      </c>
      <c r="O13" s="279" t="s">
        <v>167</v>
      </c>
      <c r="P13" s="279" t="s">
        <v>167</v>
      </c>
      <c r="Q13" s="279" t="s">
        <v>166</v>
      </c>
      <c r="R13" s="279" t="s">
        <v>167</v>
      </c>
      <c r="S13" s="279" t="s">
        <v>167</v>
      </c>
      <c r="T13" s="279" t="s">
        <v>167</v>
      </c>
      <c r="U13" s="279" t="s">
        <v>167</v>
      </c>
      <c r="V13" s="279" t="s">
        <v>166</v>
      </c>
      <c r="W13" s="279" t="s">
        <v>166</v>
      </c>
      <c r="X13" s="279" t="s">
        <v>166</v>
      </c>
      <c r="Y13" s="279" t="s">
        <v>166</v>
      </c>
      <c r="Z13" s="279" t="s">
        <v>166</v>
      </c>
      <c r="AA13" s="279" t="s">
        <v>166</v>
      </c>
      <c r="AB13" s="279" t="s">
        <v>167</v>
      </c>
      <c r="AC13" s="279" t="s">
        <v>166</v>
      </c>
      <c r="AD13" s="279" t="s">
        <v>167</v>
      </c>
      <c r="AE13" s="279" t="s">
        <v>167</v>
      </c>
      <c r="AF13" s="315">
        <f>IF(AB13="Si","19",COUNTIF(M13:AE13,"si"))</f>
        <v>9</v>
      </c>
      <c r="AG13" s="41">
        <f t="shared" ref="AG13:AG29" si="0">VALUE(IF(AF13&lt;=5,5,IF(AND(AF13&gt;5,AF13&lt;=11),10,IF(AF13&gt;11,20,0))))</f>
        <v>10</v>
      </c>
      <c r="AH13" s="277" t="str">
        <f>IF(AG13=5,"Moderado",IF(AG13=10,"Mayor",IF(AG13=20,"Catastrófico",0)))</f>
        <v>Mayor</v>
      </c>
      <c r="AI13" s="279">
        <f>IF(AH13="","",IF(AH13="Leve",0.2,IF(AH13="Menor",0.4,IF(AH13="Moderado",0.6,IF(AH13="Mayor",0.8,IF(AH13="Catastrófico",1,))))))</f>
        <v>0.8</v>
      </c>
      <c r="AJ13" s="281" t="str">
        <f>IF(OR(AND(K13="Muy Baja",AH13="Leve"),AND(K13="Muy Baja",AH13="Menor"),AND(K13="Baja",AH13="Leve")),"Bajo",IF(OR(AND(K13="Muy baja",AH13="Moderado"),AND(K13="Baja",AH13="Menor"),AND(K13="Baja",AH13="Moderado"),AND(K13="Media",AH13="Leve"),AND(K13="Media",AH13="Menor"),AND(K13="Media",AH13="Moderado"),AND(K13="Alta",AH13="Leve"),AND(K13="Alta",AH13="Menor")),"Moderado",IF(OR(AND(K13="Muy Baja",AH13="Mayor"),AND(K13="Baja",AH13="Mayor"),AND(K13="Media",AH13="Mayor"),AND(K13="Alta",AH13="Moderado"),AND(K13="Alta",AH13="Mayor"),AND(K13="Muy Alta",AH13="Leve"),AND(K13="Muy Alta",AH13="Menor"),AND(K13="Muy Alta",AH13="Moderado"),AND(K13="Muy Alta",AH13="Mayor")),"Alto",IF(OR(AND(K13="Muy Baja",AH13="Catastrófico"),AND(K13="Baja",AH13="Catastrófico"),AND(K13="Media",AH13="Catastrófico"),AND(K13="Alta",AH13="Catastrófico"),AND(K13="Muy Alta",AH13="Catastrófico")),"Extremo",""))))</f>
        <v>Alto</v>
      </c>
      <c r="AK13" s="43">
        <v>1</v>
      </c>
      <c r="AL13" s="44" t="s">
        <v>168</v>
      </c>
      <c r="AM13" s="43" t="s">
        <v>169</v>
      </c>
      <c r="AN13" s="45" t="s">
        <v>170</v>
      </c>
      <c r="AO13" s="45" t="s">
        <v>171</v>
      </c>
      <c r="AP13" s="46">
        <v>0.3</v>
      </c>
      <c r="AQ13" s="45" t="s">
        <v>172</v>
      </c>
      <c r="AR13" s="45" t="s">
        <v>173</v>
      </c>
      <c r="AS13" s="45" t="s">
        <v>174</v>
      </c>
      <c r="AT13" s="47">
        <f>IFERROR(IF(AM13="Probabilidad",(L13-(+L13*AP13)),IF(AM13="Impacto",L13,"")),"")</f>
        <v>0.56000000000000005</v>
      </c>
      <c r="AU13" s="48" t="str">
        <f t="shared" ref="AU13:AU29" si="1">IFERROR(IF(AT13="","",IF(AT13&lt;=0.2,"Muy Baja",IF(AT13&lt;=0.4,"Baja",IF(AT13&lt;=0.6,"Media",IF(AT13&lt;=0.8,"Alta","Muy Alta"))))),"")</f>
        <v>Media</v>
      </c>
      <c r="AV13" s="49">
        <f t="shared" ref="AV13:AV29" si="2">+AT13</f>
        <v>0.56000000000000005</v>
      </c>
      <c r="AW13" s="48" t="str">
        <f t="shared" ref="AW13:AW29" si="3">IFERROR(IF(AX13="","",IF(AX13&lt;=0.2,"Leve",IF(AX13&lt;=0.4,"Menor",IF(AX13&lt;=0.6,"Moderado",IF(AX13&lt;=0.8,"Mayor","Catastrófico"))))),"")</f>
        <v>Mayor</v>
      </c>
      <c r="AX13" s="49">
        <f>IFERROR(IF(AM13="Impacto",(AI13-(+AI13*AP13)),IF(AM13="Probabilidad",AI13,"")),"")</f>
        <v>0.8</v>
      </c>
      <c r="AY13" s="50" t="str">
        <f t="shared" ref="AY13:AY29" si="4">IFERROR(IF(OR(AND(AU13="Muy Baja",AW13="Leve"),AND(AU13="Muy Baja",AW13="Menor"),AND(AU13="Baja",AW13="Leve")),"Bajo",IF(OR(AND(AU13="Muy baja",AW13="Moderado"),AND(AU13="Baja",AW13="Menor"),AND(AU13="Baja",AW13="Moderado"),AND(AU13="Media",AW13="Leve"),AND(AU13="Media",AW13="Menor"),AND(AU13="Media",AW13="Moderado"),AND(AU13="Alta",AW13="Leve"),AND(AU13="Alta",AW13="Menor")),"Moderado",IF(OR(AND(AU13="Muy Baja",AW13="Mayor"),AND(AU13="Baja",AW13="Mayor"),AND(AU13="Media",AW13="Mayor"),AND(AU13="Alta",AW13="Moderado"),AND(AU13="Alta",AW13="Mayor"),AND(AU13="Muy Alta",AW13="Leve"),AND(AU13="Muy Alta",AW13="Menor"),AND(AU13="Muy Alta",AW13="Moderado"),AND(AU13="Muy Alta",AW13="Mayor")),"Alto",IF(OR(AND(AU13="Muy Baja",AW13="Catastrófico"),AND(AU13="Baja",AW13="Catastrófico"),AND(AU13="Media",AW13="Catastrófico"),AND(AU13="Alta",AW13="Catastrófico"),AND(AU13="Muy Alta",AW13="Catastrófico")),"Extremo","")))),"")</f>
        <v>Alto</v>
      </c>
      <c r="AZ13" s="51" t="s">
        <v>175</v>
      </c>
      <c r="BA13" s="52"/>
      <c r="BB13" s="53" t="s">
        <v>176</v>
      </c>
      <c r="BC13" s="53" t="s">
        <v>177</v>
      </c>
      <c r="BD13" s="53" t="s">
        <v>178</v>
      </c>
      <c r="BE13" s="53" t="s">
        <v>179</v>
      </c>
      <c r="BF13" s="54">
        <v>44749</v>
      </c>
      <c r="BG13" s="54">
        <v>44926</v>
      </c>
      <c r="BH13" s="26">
        <v>3840</v>
      </c>
      <c r="BI13" s="43"/>
      <c r="BJ13" s="55"/>
      <c r="BK13" s="55"/>
      <c r="BL13" s="55"/>
      <c r="BM13" s="55"/>
      <c r="BN13" s="55"/>
      <c r="BO13" s="55"/>
      <c r="BP13" s="55"/>
      <c r="BQ13" s="55"/>
      <c r="BR13" s="55"/>
      <c r="BS13" s="55"/>
      <c r="BT13" s="55"/>
      <c r="BU13" s="55"/>
      <c r="BV13" s="55"/>
      <c r="BW13" s="55"/>
      <c r="BX13" s="55"/>
      <c r="BY13" s="55"/>
      <c r="BZ13" s="55"/>
      <c r="CA13" s="55"/>
      <c r="CB13" s="55"/>
      <c r="CC13" s="55"/>
    </row>
    <row r="14" spans="1:81" ht="78.75" customHeight="1" x14ac:dyDescent="0.3">
      <c r="A14" s="278"/>
      <c r="B14" s="278"/>
      <c r="C14" s="278"/>
      <c r="D14" s="278"/>
      <c r="E14" s="278"/>
      <c r="F14" s="278"/>
      <c r="G14" s="278"/>
      <c r="H14" s="278"/>
      <c r="I14" s="278"/>
      <c r="J14" s="278"/>
      <c r="K14" s="278"/>
      <c r="L14" s="278"/>
      <c r="M14" s="278"/>
      <c r="N14" s="278"/>
      <c r="O14" s="278"/>
      <c r="P14" s="278"/>
      <c r="Q14" s="278"/>
      <c r="R14" s="278"/>
      <c r="S14" s="278"/>
      <c r="T14" s="278"/>
      <c r="U14" s="278"/>
      <c r="V14" s="278"/>
      <c r="W14" s="278"/>
      <c r="X14" s="278"/>
      <c r="Y14" s="278"/>
      <c r="Z14" s="278"/>
      <c r="AA14" s="278"/>
      <c r="AB14" s="278"/>
      <c r="AC14" s="278"/>
      <c r="AD14" s="278"/>
      <c r="AE14" s="278"/>
      <c r="AF14" s="278"/>
      <c r="AG14" s="41">
        <f t="shared" si="0"/>
        <v>5</v>
      </c>
      <c r="AH14" s="278"/>
      <c r="AI14" s="278"/>
      <c r="AJ14" s="278"/>
      <c r="AK14" s="43">
        <v>2</v>
      </c>
      <c r="AL14" s="44" t="s">
        <v>180</v>
      </c>
      <c r="AM14" s="43" t="s">
        <v>169</v>
      </c>
      <c r="AN14" s="45" t="s">
        <v>170</v>
      </c>
      <c r="AO14" s="45" t="s">
        <v>171</v>
      </c>
      <c r="AP14" s="46" t="str">
        <f t="shared" ref="AP14:AP29" si="5">IF(AND(AN14="Preventivo",AO14="Automático"),"50%",IF(AND(AN14="Preventivo",AO14="Manual"),"40%",IF(AND(AN14="Detectivo",AO14="Automático"),"40%",IF(AND(AN14="Detectivo",AO14="Manual"),"30%",IF(AND(AN14="Correctivo",AO14="Automático"),"35%",IF(AND(AN14="Correctivo",AO14="Manual"),"25%",""))))))</f>
        <v>40%</v>
      </c>
      <c r="AQ14" s="45" t="s">
        <v>172</v>
      </c>
      <c r="AR14" s="45" t="s">
        <v>173</v>
      </c>
      <c r="AS14" s="45" t="s">
        <v>174</v>
      </c>
      <c r="AT14" s="47">
        <f>IFERROR(IF(AND(AM13="Probabilidad",AM14="Probabilidad"),(AV13-(+AV13*AP14)),IF(AM14="Probabilidad",(L13-(+L13*AP14)),IF(AM14="Impacto",AV13,""))),"")</f>
        <v>0.33600000000000002</v>
      </c>
      <c r="AU14" s="48" t="str">
        <f t="shared" si="1"/>
        <v>Baja</v>
      </c>
      <c r="AV14" s="49">
        <f t="shared" si="2"/>
        <v>0.33600000000000002</v>
      </c>
      <c r="AW14" s="48" t="str">
        <f t="shared" si="3"/>
        <v>Mayor</v>
      </c>
      <c r="AX14" s="49">
        <f>IFERROR(IF(AND(AM13="Impacto",AM14="Impacto"),(AX13-(+AX13*AP14)),IF(AM14="Impacto",(AI13-(+AI13*AP14)),IF(AM14="Probabilidad",AX13,""))),"")</f>
        <v>0.8</v>
      </c>
      <c r="AY14" s="50" t="str">
        <f t="shared" si="4"/>
        <v>Alto</v>
      </c>
      <c r="AZ14" s="51" t="s">
        <v>175</v>
      </c>
      <c r="BA14" s="52"/>
      <c r="BB14" s="53" t="s">
        <v>176</v>
      </c>
      <c r="BC14" s="53" t="s">
        <v>177</v>
      </c>
      <c r="BD14" s="53" t="s">
        <v>178</v>
      </c>
      <c r="BE14" s="53" t="s">
        <v>179</v>
      </c>
      <c r="BF14" s="54">
        <v>44772</v>
      </c>
      <c r="BG14" s="54">
        <v>44926</v>
      </c>
      <c r="BH14" s="43">
        <v>3840</v>
      </c>
      <c r="BI14" s="43"/>
      <c r="BJ14" s="22"/>
      <c r="BK14" s="22"/>
      <c r="BL14" s="22"/>
      <c r="BM14" s="22"/>
      <c r="BN14" s="22"/>
      <c r="BO14" s="22"/>
      <c r="BP14" s="22"/>
      <c r="BQ14" s="22"/>
      <c r="BR14" s="22"/>
      <c r="BS14" s="22"/>
      <c r="BT14" s="22"/>
      <c r="BU14" s="22"/>
      <c r="BV14" s="22"/>
      <c r="BW14" s="22"/>
      <c r="BX14" s="22"/>
      <c r="BY14" s="22"/>
      <c r="BZ14" s="22"/>
      <c r="CA14" s="22"/>
      <c r="CB14" s="22"/>
      <c r="CC14" s="22"/>
    </row>
    <row r="15" spans="1:81" ht="78.75" customHeight="1" x14ac:dyDescent="0.3">
      <c r="A15" s="278"/>
      <c r="B15" s="278"/>
      <c r="C15" s="278"/>
      <c r="D15" s="278"/>
      <c r="E15" s="278"/>
      <c r="F15" s="272"/>
      <c r="G15" s="272"/>
      <c r="H15" s="278"/>
      <c r="I15" s="278"/>
      <c r="J15" s="278"/>
      <c r="K15" s="278"/>
      <c r="L15" s="278"/>
      <c r="M15" s="278"/>
      <c r="N15" s="278"/>
      <c r="O15" s="278"/>
      <c r="P15" s="278"/>
      <c r="Q15" s="278"/>
      <c r="R15" s="278"/>
      <c r="S15" s="278"/>
      <c r="T15" s="278"/>
      <c r="U15" s="278"/>
      <c r="V15" s="278"/>
      <c r="W15" s="278"/>
      <c r="X15" s="278"/>
      <c r="Y15" s="278"/>
      <c r="Z15" s="278"/>
      <c r="AA15" s="278"/>
      <c r="AB15" s="278"/>
      <c r="AC15" s="278"/>
      <c r="AD15" s="278"/>
      <c r="AE15" s="278"/>
      <c r="AF15" s="278"/>
      <c r="AG15" s="41">
        <f t="shared" si="0"/>
        <v>5</v>
      </c>
      <c r="AH15" s="278"/>
      <c r="AI15" s="278"/>
      <c r="AJ15" s="278"/>
      <c r="AK15" s="43">
        <v>3</v>
      </c>
      <c r="AL15" s="56" t="s">
        <v>181</v>
      </c>
      <c r="AM15" s="43" t="s">
        <v>169</v>
      </c>
      <c r="AN15" s="45" t="s">
        <v>170</v>
      </c>
      <c r="AO15" s="45" t="s">
        <v>171</v>
      </c>
      <c r="AP15" s="46" t="str">
        <f t="shared" si="5"/>
        <v>40%</v>
      </c>
      <c r="AQ15" s="45" t="s">
        <v>172</v>
      </c>
      <c r="AR15" s="45" t="s">
        <v>173</v>
      </c>
      <c r="AS15" s="45" t="s">
        <v>174</v>
      </c>
      <c r="AT15" s="47">
        <f>IFERROR(IF(AND(AM14="Probabilidad",AM15="Probabilidad"),(AV14-(+AV14*AP15)),IF(AND(AM14="Impacto",AM15="Probabilidad"),(AV13-(+AV13*AP15)),IF(AM15="Impacto",AV14,""))),"")</f>
        <v>0.2016</v>
      </c>
      <c r="AU15" s="48" t="str">
        <f t="shared" si="1"/>
        <v>Baja</v>
      </c>
      <c r="AV15" s="49">
        <f t="shared" si="2"/>
        <v>0.2016</v>
      </c>
      <c r="AW15" s="48" t="str">
        <f t="shared" si="3"/>
        <v>Mayor</v>
      </c>
      <c r="AX15" s="49">
        <f>IFERROR(IF(AND(AM14="Impacto",AM15="Impacto"),(AX14-(+AX14*AP15)),IF(AND(AM14="Probabilidad",AM15="Impacto"),(AX13-(+AX13*AP15)),IF(AM15="Probabilidad",AX14,""))),"")</f>
        <v>0.8</v>
      </c>
      <c r="AY15" s="50" t="str">
        <f t="shared" si="4"/>
        <v>Alto</v>
      </c>
      <c r="AZ15" s="51" t="s">
        <v>175</v>
      </c>
      <c r="BA15" s="52"/>
      <c r="BB15" s="53" t="s">
        <v>182</v>
      </c>
      <c r="BC15" s="53" t="s">
        <v>183</v>
      </c>
      <c r="BD15" s="53" t="s">
        <v>184</v>
      </c>
      <c r="BE15" s="53" t="s">
        <v>185</v>
      </c>
      <c r="BF15" s="54">
        <v>44772</v>
      </c>
      <c r="BG15" s="54">
        <v>44926</v>
      </c>
      <c r="BH15" s="43">
        <v>3840</v>
      </c>
      <c r="BI15" s="43"/>
      <c r="BJ15" s="22"/>
      <c r="BK15" s="22"/>
      <c r="BL15" s="22"/>
      <c r="BM15" s="22"/>
      <c r="BN15" s="22"/>
      <c r="BO15" s="22"/>
      <c r="BP15" s="22"/>
      <c r="BQ15" s="22"/>
      <c r="BR15" s="22"/>
      <c r="BS15" s="22"/>
      <c r="BT15" s="22"/>
      <c r="BU15" s="22"/>
      <c r="BV15" s="22"/>
      <c r="BW15" s="22"/>
      <c r="BX15" s="22"/>
      <c r="BY15" s="22"/>
      <c r="BZ15" s="22"/>
      <c r="CA15" s="22"/>
      <c r="CB15" s="22"/>
      <c r="CC15" s="22"/>
    </row>
    <row r="16" spans="1:81" ht="78.75" customHeight="1" x14ac:dyDescent="0.3">
      <c r="A16" s="283">
        <v>2</v>
      </c>
      <c r="B16" s="280" t="s">
        <v>0</v>
      </c>
      <c r="C16" s="286" t="s">
        <v>186</v>
      </c>
      <c r="D16" s="286" t="s">
        <v>187</v>
      </c>
      <c r="E16" s="280" t="s">
        <v>188</v>
      </c>
      <c r="F16" s="280" t="s">
        <v>189</v>
      </c>
      <c r="G16" s="280" t="s">
        <v>190</v>
      </c>
      <c r="H16" s="280" t="s">
        <v>191</v>
      </c>
      <c r="I16" s="280" t="s">
        <v>165</v>
      </c>
      <c r="J16" s="283">
        <v>24</v>
      </c>
      <c r="K16" s="277" t="str">
        <f>IF(J16&lt;=0,"",IF(J16&lt;=2,"Muy Baja",IF(J16&lt;=24,"Baja",IF(J16&lt;=500,"Media",IF(J16&lt;=5000,"Alta","Muy Alta")))))</f>
        <v>Baja</v>
      </c>
      <c r="L16" s="279">
        <f>IF(K16="","",IF(K16="Muy Baja",0.2,IF(K16="Baja",0.4,IF(K16="Media",0.6,IF(K16="Alta",0.8,IF(K16="Muy Alta",1,))))))</f>
        <v>0.4</v>
      </c>
      <c r="M16" s="279" t="s">
        <v>167</v>
      </c>
      <c r="N16" s="279" t="s">
        <v>167</v>
      </c>
      <c r="O16" s="279" t="s">
        <v>167</v>
      </c>
      <c r="P16" s="279" t="s">
        <v>167</v>
      </c>
      <c r="Q16" s="279" t="s">
        <v>166</v>
      </c>
      <c r="R16" s="279" t="s">
        <v>167</v>
      </c>
      <c r="S16" s="279" t="s">
        <v>167</v>
      </c>
      <c r="T16" s="279" t="s">
        <v>167</v>
      </c>
      <c r="U16" s="279" t="s">
        <v>167</v>
      </c>
      <c r="V16" s="279" t="s">
        <v>167</v>
      </c>
      <c r="W16" s="279" t="s">
        <v>166</v>
      </c>
      <c r="X16" s="279" t="s">
        <v>166</v>
      </c>
      <c r="Y16" s="279" t="s">
        <v>167</v>
      </c>
      <c r="Z16" s="279" t="s">
        <v>167</v>
      </c>
      <c r="AA16" s="279" t="s">
        <v>167</v>
      </c>
      <c r="AB16" s="279" t="s">
        <v>167</v>
      </c>
      <c r="AC16" s="279" t="s">
        <v>166</v>
      </c>
      <c r="AD16" s="279" t="s">
        <v>166</v>
      </c>
      <c r="AE16" s="279" t="s">
        <v>167</v>
      </c>
      <c r="AF16" s="315">
        <f>IF(AB16="Si","19",COUNTIF(M16:AE16,"si"))</f>
        <v>5</v>
      </c>
      <c r="AG16" s="41">
        <f t="shared" si="0"/>
        <v>5</v>
      </c>
      <c r="AH16" s="277" t="str">
        <f>IF(AG16=5,"Moderado",IF(AG16=10,"Mayor",IF(AG16=20,"Catastrófico",0)))</f>
        <v>Moderado</v>
      </c>
      <c r="AI16" s="279">
        <f>IF(AH16="","",IF(AH16="Leve",0.2,IF(AH16="Menor",0.4,IF(AH16="Moderado",0.6,IF(AH16="Mayor",0.8,IF(AH16="Catastrófico",1,))))))</f>
        <v>0.6</v>
      </c>
      <c r="AJ16" s="281" t="str">
        <f>IF(OR(AND(K16="Muy Baja",AH16="Leve"),AND(K16="Muy Baja",AH16="Menor"),AND(K16="Baja",AH16="Leve")),"Bajo",IF(OR(AND(K16="Muy baja",AH16="Moderado"),AND(K16="Baja",AH16="Menor"),AND(K16="Baja",AH16="Moderado"),AND(K16="Media",AH16="Leve"),AND(K16="Media",AH16="Menor"),AND(K16="Media",AH16="Moderado"),AND(K16="Alta",AH16="Leve"),AND(K16="Alta",AH16="Menor")),"Moderado",IF(OR(AND(K16="Muy Baja",AH16="Mayor"),AND(K16="Baja",AH16="Mayor"),AND(K16="Media",AH16="Mayor"),AND(K16="Alta",AH16="Moderado"),AND(K16="Alta",AH16="Mayor"),AND(K16="Muy Alta",AH16="Leve"),AND(K16="Muy Alta",AH16="Menor"),AND(K16="Muy Alta",AH16="Moderado"),AND(K16="Muy Alta",AH16="Mayor")),"Alto",IF(OR(AND(K16="Muy Baja",AH16="Catastrófico"),AND(K16="Baja",AH16="Catastrófico"),AND(K16="Media",AH16="Catastrófico"),AND(K16="Alta",AH16="Catastrófico"),AND(K16="Muy Alta",AH16="Catastrófico")),"Extremo",""))))</f>
        <v>Moderado</v>
      </c>
      <c r="AK16" s="43">
        <v>1</v>
      </c>
      <c r="AL16" s="44" t="s">
        <v>192</v>
      </c>
      <c r="AM16" s="43" t="s">
        <v>169</v>
      </c>
      <c r="AN16" s="45" t="s">
        <v>170</v>
      </c>
      <c r="AO16" s="45" t="s">
        <v>171</v>
      </c>
      <c r="AP16" s="46" t="str">
        <f t="shared" si="5"/>
        <v>40%</v>
      </c>
      <c r="AQ16" s="45" t="s">
        <v>172</v>
      </c>
      <c r="AR16" s="45" t="s">
        <v>193</v>
      </c>
      <c r="AS16" s="45" t="s">
        <v>174</v>
      </c>
      <c r="AT16" s="47">
        <f>IFERROR(IF(AM16="Probabilidad",(L16-(+L16*AP16)),IF(AM16="Impacto",L16,"")),"")</f>
        <v>0.24</v>
      </c>
      <c r="AU16" s="48" t="str">
        <f t="shared" si="1"/>
        <v>Baja</v>
      </c>
      <c r="AV16" s="49">
        <f t="shared" si="2"/>
        <v>0.24</v>
      </c>
      <c r="AW16" s="48" t="str">
        <f t="shared" si="3"/>
        <v>Moderado</v>
      </c>
      <c r="AX16" s="49">
        <f>IFERROR(IF(AM16="Impacto",(AI16-(+AI16*AP16)),IF(AM16="Probabilidad",AI16,"")),"")</f>
        <v>0.6</v>
      </c>
      <c r="AY16" s="50" t="str">
        <f t="shared" si="4"/>
        <v>Moderado</v>
      </c>
      <c r="AZ16" s="51" t="s">
        <v>175</v>
      </c>
      <c r="BA16" s="52"/>
      <c r="BB16" s="53" t="s">
        <v>194</v>
      </c>
      <c r="BC16" s="53" t="s">
        <v>195</v>
      </c>
      <c r="BD16" s="53" t="s">
        <v>196</v>
      </c>
      <c r="BE16" s="53" t="s">
        <v>194</v>
      </c>
      <c r="BF16" s="54">
        <v>44684</v>
      </c>
      <c r="BG16" s="54">
        <v>44926</v>
      </c>
      <c r="BH16" s="43">
        <v>3841</v>
      </c>
      <c r="BI16" s="43"/>
      <c r="BJ16" s="58"/>
      <c r="BK16" s="22"/>
      <c r="BL16" s="22"/>
      <c r="BM16" s="22"/>
      <c r="BN16" s="22"/>
      <c r="BO16" s="22"/>
      <c r="BP16" s="22"/>
      <c r="BQ16" s="22"/>
      <c r="BR16" s="22"/>
      <c r="BS16" s="22"/>
      <c r="BT16" s="22"/>
      <c r="BU16" s="22"/>
      <c r="BV16" s="22"/>
      <c r="BW16" s="22"/>
      <c r="BX16" s="22"/>
      <c r="BY16" s="22"/>
      <c r="BZ16" s="22"/>
      <c r="CA16" s="22"/>
      <c r="CB16" s="22"/>
      <c r="CC16" s="22"/>
    </row>
    <row r="17" spans="1:81" ht="78.75" customHeight="1" x14ac:dyDescent="0.3">
      <c r="A17" s="278"/>
      <c r="B17" s="278"/>
      <c r="C17" s="278"/>
      <c r="D17" s="278"/>
      <c r="E17" s="278"/>
      <c r="F17" s="272"/>
      <c r="G17" s="272"/>
      <c r="H17" s="278"/>
      <c r="I17" s="278"/>
      <c r="J17" s="278"/>
      <c r="K17" s="278"/>
      <c r="L17" s="278"/>
      <c r="M17" s="278"/>
      <c r="N17" s="278"/>
      <c r="O17" s="278"/>
      <c r="P17" s="278"/>
      <c r="Q17" s="278"/>
      <c r="R17" s="278"/>
      <c r="S17" s="278"/>
      <c r="T17" s="278"/>
      <c r="U17" s="278"/>
      <c r="V17" s="278"/>
      <c r="W17" s="278"/>
      <c r="X17" s="278"/>
      <c r="Y17" s="278"/>
      <c r="Z17" s="278"/>
      <c r="AA17" s="278"/>
      <c r="AB17" s="278"/>
      <c r="AC17" s="278"/>
      <c r="AD17" s="278"/>
      <c r="AE17" s="278"/>
      <c r="AF17" s="278"/>
      <c r="AG17" s="41">
        <f t="shared" si="0"/>
        <v>5</v>
      </c>
      <c r="AH17" s="278"/>
      <c r="AI17" s="278"/>
      <c r="AJ17" s="278"/>
      <c r="AK17" s="43">
        <v>2</v>
      </c>
      <c r="AL17" s="44" t="s">
        <v>197</v>
      </c>
      <c r="AM17" s="43" t="s">
        <v>169</v>
      </c>
      <c r="AN17" s="45" t="s">
        <v>170</v>
      </c>
      <c r="AO17" s="45" t="s">
        <v>171</v>
      </c>
      <c r="AP17" s="46" t="str">
        <f t="shared" si="5"/>
        <v>40%</v>
      </c>
      <c r="AQ17" s="45" t="s">
        <v>172</v>
      </c>
      <c r="AR17" s="45" t="s">
        <v>193</v>
      </c>
      <c r="AS17" s="45" t="s">
        <v>174</v>
      </c>
      <c r="AT17" s="47">
        <f>IFERROR(IF(AND(AM16="Probabilidad",AM17="Probabilidad"),(AV16-(+AV16*AP17)),IF(AM17="Probabilidad",(L16-(+L16*AP17)),IF(AM17="Impacto",AV16,""))),"")</f>
        <v>0.14399999999999999</v>
      </c>
      <c r="AU17" s="48" t="str">
        <f t="shared" si="1"/>
        <v>Muy Baja</v>
      </c>
      <c r="AV17" s="49">
        <f t="shared" si="2"/>
        <v>0.14399999999999999</v>
      </c>
      <c r="AW17" s="48" t="str">
        <f t="shared" si="3"/>
        <v>Moderado</v>
      </c>
      <c r="AX17" s="49">
        <f>IFERROR(IF(AND(AM16="Impacto",AM17="Impacto"),(AX16-(+AX16*AP17)),IF(AM17="Impacto",(AI16-(+AI16*AP17)),IF(AM17="Probabilidad",AX16,""))),"")</f>
        <v>0.6</v>
      </c>
      <c r="AY17" s="50" t="str">
        <f t="shared" si="4"/>
        <v>Moderado</v>
      </c>
      <c r="AZ17" s="51" t="s">
        <v>175</v>
      </c>
      <c r="BA17" s="52"/>
      <c r="BB17" s="53" t="s">
        <v>194</v>
      </c>
      <c r="BC17" s="53" t="s">
        <v>195</v>
      </c>
      <c r="BD17" s="53" t="s">
        <v>196</v>
      </c>
      <c r="BE17" s="53" t="s">
        <v>194</v>
      </c>
      <c r="BF17" s="54">
        <v>44684</v>
      </c>
      <c r="BG17" s="54">
        <v>44926</v>
      </c>
      <c r="BH17" s="43">
        <v>3841</v>
      </c>
      <c r="BI17" s="43"/>
      <c r="BJ17" s="58"/>
      <c r="BK17" s="22"/>
      <c r="BL17" s="22"/>
      <c r="BM17" s="22"/>
      <c r="BN17" s="22"/>
      <c r="BO17" s="22"/>
      <c r="BP17" s="22"/>
      <c r="BQ17" s="22"/>
      <c r="BR17" s="22"/>
      <c r="BS17" s="22"/>
      <c r="BT17" s="22"/>
      <c r="BU17" s="22"/>
      <c r="BV17" s="22"/>
      <c r="BW17" s="22"/>
      <c r="BX17" s="22"/>
      <c r="BY17" s="22"/>
      <c r="BZ17" s="22"/>
      <c r="CA17" s="22"/>
      <c r="CB17" s="22"/>
      <c r="CC17" s="22"/>
    </row>
    <row r="18" spans="1:81" ht="217.5" customHeight="1" x14ac:dyDescent="0.3">
      <c r="A18" s="37">
        <v>3</v>
      </c>
      <c r="B18" s="38" t="s">
        <v>198</v>
      </c>
      <c r="C18" s="59" t="s">
        <v>199</v>
      </c>
      <c r="D18" s="59" t="s">
        <v>200</v>
      </c>
      <c r="E18" s="38" t="s">
        <v>188</v>
      </c>
      <c r="F18" s="38" t="s">
        <v>201</v>
      </c>
      <c r="G18" s="38" t="s">
        <v>202</v>
      </c>
      <c r="H18" s="38" t="s">
        <v>203</v>
      </c>
      <c r="I18" s="38" t="s">
        <v>204</v>
      </c>
      <c r="J18" s="37">
        <v>20</v>
      </c>
      <c r="K18" s="39" t="str">
        <f t="shared" ref="K18:K20" si="6">IF(J18&lt;=0,"",IF(J18&lt;=2,"Muy Baja",IF(J18&lt;=24,"Baja",IF(J18&lt;=500,"Media",IF(J18&lt;=5000,"Alta","Muy Alta")))))</f>
        <v>Baja</v>
      </c>
      <c r="L18" s="40">
        <f t="shared" ref="L18:L20" si="7">IF(K18="","",IF(K18="Muy Baja",0.2,IF(K18="Baja",0.4,IF(K18="Media",0.6,IF(K18="Alta",0.8,IF(K18="Muy Alta",1,))))))</f>
        <v>0.4</v>
      </c>
      <c r="M18" s="40" t="s">
        <v>166</v>
      </c>
      <c r="N18" s="40" t="s">
        <v>166</v>
      </c>
      <c r="O18" s="40" t="s">
        <v>166</v>
      </c>
      <c r="P18" s="40" t="s">
        <v>166</v>
      </c>
      <c r="Q18" s="40" t="s">
        <v>166</v>
      </c>
      <c r="R18" s="40" t="s">
        <v>166</v>
      </c>
      <c r="S18" s="40" t="s">
        <v>167</v>
      </c>
      <c r="T18" s="40" t="s">
        <v>167</v>
      </c>
      <c r="U18" s="40" t="s">
        <v>167</v>
      </c>
      <c r="V18" s="40" t="s">
        <v>166</v>
      </c>
      <c r="W18" s="40" t="s">
        <v>166</v>
      </c>
      <c r="X18" s="40" t="s">
        <v>166</v>
      </c>
      <c r="Y18" s="40" t="s">
        <v>166</v>
      </c>
      <c r="Z18" s="40" t="s">
        <v>166</v>
      </c>
      <c r="AA18" s="40" t="s">
        <v>166</v>
      </c>
      <c r="AB18" s="40" t="s">
        <v>167</v>
      </c>
      <c r="AC18" s="40" t="s">
        <v>166</v>
      </c>
      <c r="AD18" s="40" t="s">
        <v>166</v>
      </c>
      <c r="AE18" s="40" t="s">
        <v>167</v>
      </c>
      <c r="AF18" s="60">
        <f>IF(AB18="Si","19",COUNTIF(M18:AE18,"si"))</f>
        <v>14</v>
      </c>
      <c r="AG18" s="41">
        <f t="shared" si="0"/>
        <v>20</v>
      </c>
      <c r="AH18" s="39" t="str">
        <f t="shared" ref="AH18:AH20" si="8">IF(AG18=5,"Moderado",IF(AG18=10,"Mayor",IF(AG18=20,"Catastrófico",0)))</f>
        <v>Catastrófico</v>
      </c>
      <c r="AI18" s="40">
        <f>IF(AH18="","",IF(AH18="Leve",0.2,IF(AH18="Menor",0.4,IF(AH18="Moderado",0.6,IF(AH18="Mayor",0.8,IF(AH18="Catastrófico",1,))))))</f>
        <v>1</v>
      </c>
      <c r="AJ18" s="42" t="str">
        <f t="shared" ref="AJ18:AJ20" si="9">IF(OR(AND(K18="Muy Baja",AH18="Leve"),AND(K18="Muy Baja",AH18="Menor"),AND(K18="Baja",AH18="Leve")),"Bajo",IF(OR(AND(K18="Muy baja",AH18="Moderado"),AND(K18="Baja",AH18="Menor"),AND(K18="Baja",AH18="Moderado"),AND(K18="Media",AH18="Leve"),AND(K18="Media",AH18="Menor"),AND(K18="Media",AH18="Moderado"),AND(K18="Alta",AH18="Leve"),AND(K18="Alta",AH18="Menor")),"Moderado",IF(OR(AND(K18="Muy Baja",AH18="Mayor"),AND(K18="Baja",AH18="Mayor"),AND(K18="Media",AH18="Mayor"),AND(K18="Alta",AH18="Moderado"),AND(K18="Alta",AH18="Mayor"),AND(K18="Muy Alta",AH18="Leve"),AND(K18="Muy Alta",AH18="Menor"),AND(K18="Muy Alta",AH18="Moderado"),AND(K18="Muy Alta",AH18="Mayor")),"Alto",IF(OR(AND(K18="Muy Baja",AH18="Catastrófico"),AND(K18="Baja",AH18="Catastrófico"),AND(K18="Media",AH18="Catastrófico"),AND(K18="Alta",AH18="Catastrófico"),AND(K18="Muy Alta",AH18="Catastrófico")),"Extremo",""))))</f>
        <v>Extremo</v>
      </c>
      <c r="AK18" s="43">
        <v>1</v>
      </c>
      <c r="AL18" s="44" t="s">
        <v>205</v>
      </c>
      <c r="AM18" s="43" t="s">
        <v>169</v>
      </c>
      <c r="AN18" s="45" t="s">
        <v>170</v>
      </c>
      <c r="AO18" s="45" t="s">
        <v>171</v>
      </c>
      <c r="AP18" s="46" t="str">
        <f t="shared" si="5"/>
        <v>40%</v>
      </c>
      <c r="AQ18" s="45" t="s">
        <v>172</v>
      </c>
      <c r="AR18" s="45" t="s">
        <v>193</v>
      </c>
      <c r="AS18" s="45" t="s">
        <v>174</v>
      </c>
      <c r="AT18" s="47">
        <f t="shared" ref="AT18:AT20" si="10">IFERROR(IF(AM18="Probabilidad",(L18-(+L18*AP18)),IF(AM18="Impacto",L18,"")),"")</f>
        <v>0.24</v>
      </c>
      <c r="AU18" s="48" t="str">
        <f t="shared" si="1"/>
        <v>Baja</v>
      </c>
      <c r="AV18" s="49">
        <f t="shared" si="2"/>
        <v>0.24</v>
      </c>
      <c r="AW18" s="48" t="str">
        <f t="shared" si="3"/>
        <v>Catastrófico</v>
      </c>
      <c r="AX18" s="49">
        <f t="shared" ref="AX18:AX20" si="11">IFERROR(IF(AM18="Impacto",(AI18-(+AI18*AP18)),IF(AM18="Probabilidad",AI18,"")),"")</f>
        <v>1</v>
      </c>
      <c r="AY18" s="50" t="str">
        <f t="shared" si="4"/>
        <v>Extremo</v>
      </c>
      <c r="AZ18" s="51" t="s">
        <v>175</v>
      </c>
      <c r="BA18" s="52"/>
      <c r="BB18" s="53" t="s">
        <v>206</v>
      </c>
      <c r="BC18" s="53" t="s">
        <v>207</v>
      </c>
      <c r="BD18" s="53" t="s">
        <v>208</v>
      </c>
      <c r="BE18" s="53" t="s">
        <v>209</v>
      </c>
      <c r="BF18" s="54">
        <v>44748</v>
      </c>
      <c r="BG18" s="54">
        <v>44916</v>
      </c>
      <c r="BH18" s="43">
        <v>3838</v>
      </c>
      <c r="BI18" s="43"/>
      <c r="BJ18" s="22"/>
      <c r="BK18" s="22"/>
      <c r="BL18" s="22"/>
      <c r="BM18" s="22"/>
      <c r="BN18" s="22"/>
      <c r="BO18" s="22"/>
      <c r="BP18" s="22"/>
      <c r="BQ18" s="22"/>
      <c r="BR18" s="22"/>
      <c r="BS18" s="22"/>
      <c r="BT18" s="22"/>
      <c r="BU18" s="22"/>
      <c r="BV18" s="22"/>
      <c r="BW18" s="22"/>
      <c r="BX18" s="22"/>
      <c r="BY18" s="22"/>
      <c r="BZ18" s="22"/>
      <c r="CA18" s="22"/>
      <c r="CB18" s="22"/>
      <c r="CC18" s="22"/>
    </row>
    <row r="19" spans="1:81" ht="214.5" x14ac:dyDescent="0.3">
      <c r="A19" s="37">
        <v>4</v>
      </c>
      <c r="B19" s="38" t="s">
        <v>210</v>
      </c>
      <c r="C19" s="38" t="s">
        <v>211</v>
      </c>
      <c r="D19" s="38" t="s">
        <v>212</v>
      </c>
      <c r="E19" s="38" t="s">
        <v>161</v>
      </c>
      <c r="F19" s="38" t="s">
        <v>213</v>
      </c>
      <c r="G19" s="38" t="s">
        <v>214</v>
      </c>
      <c r="H19" s="38" t="s">
        <v>215</v>
      </c>
      <c r="I19" s="38" t="s">
        <v>165</v>
      </c>
      <c r="J19" s="37" t="s">
        <v>216</v>
      </c>
      <c r="K19" s="39" t="str">
        <f t="shared" si="6"/>
        <v>Muy Alta</v>
      </c>
      <c r="L19" s="40">
        <f t="shared" si="7"/>
        <v>1</v>
      </c>
      <c r="M19" s="40" t="s">
        <v>166</v>
      </c>
      <c r="N19" s="40" t="s">
        <v>166</v>
      </c>
      <c r="O19" s="40" t="s">
        <v>166</v>
      </c>
      <c r="P19" s="40" t="s">
        <v>166</v>
      </c>
      <c r="Q19" s="40" t="s">
        <v>166</v>
      </c>
      <c r="R19" s="40" t="s">
        <v>166</v>
      </c>
      <c r="S19" s="40" t="s">
        <v>167</v>
      </c>
      <c r="T19" s="40" t="s">
        <v>167</v>
      </c>
      <c r="U19" s="40" t="s">
        <v>166</v>
      </c>
      <c r="V19" s="40" t="s">
        <v>166</v>
      </c>
      <c r="W19" s="40" t="s">
        <v>166</v>
      </c>
      <c r="X19" s="40" t="s">
        <v>166</v>
      </c>
      <c r="Y19" s="40" t="s">
        <v>166</v>
      </c>
      <c r="Z19" s="40" t="s">
        <v>166</v>
      </c>
      <c r="AA19" s="40" t="s">
        <v>166</v>
      </c>
      <c r="AB19" s="40" t="s">
        <v>166</v>
      </c>
      <c r="AC19" s="40" t="s">
        <v>166</v>
      </c>
      <c r="AD19" s="40" t="s">
        <v>166</v>
      </c>
      <c r="AE19" s="40" t="s">
        <v>167</v>
      </c>
      <c r="AF19" s="60">
        <v>16</v>
      </c>
      <c r="AG19" s="41">
        <f t="shared" si="0"/>
        <v>20</v>
      </c>
      <c r="AH19" s="39" t="str">
        <f t="shared" si="8"/>
        <v>Catastrófico</v>
      </c>
      <c r="AI19" s="40">
        <v>1</v>
      </c>
      <c r="AJ19" s="42" t="str">
        <f t="shared" si="9"/>
        <v>Extremo</v>
      </c>
      <c r="AK19" s="43">
        <v>1</v>
      </c>
      <c r="AL19" s="44" t="s">
        <v>217</v>
      </c>
      <c r="AM19" s="43" t="s">
        <v>169</v>
      </c>
      <c r="AN19" s="45" t="s">
        <v>218</v>
      </c>
      <c r="AO19" s="45" t="s">
        <v>219</v>
      </c>
      <c r="AP19" s="46" t="str">
        <f t="shared" si="5"/>
        <v>40%</v>
      </c>
      <c r="AQ19" s="45" t="s">
        <v>172</v>
      </c>
      <c r="AR19" s="45" t="s">
        <v>193</v>
      </c>
      <c r="AS19" s="45" t="s">
        <v>174</v>
      </c>
      <c r="AT19" s="47">
        <f t="shared" si="10"/>
        <v>0.6</v>
      </c>
      <c r="AU19" s="48" t="str">
        <f t="shared" si="1"/>
        <v>Media</v>
      </c>
      <c r="AV19" s="49">
        <f t="shared" si="2"/>
        <v>0.6</v>
      </c>
      <c r="AW19" s="48" t="str">
        <f t="shared" si="3"/>
        <v>Catastrófico</v>
      </c>
      <c r="AX19" s="49">
        <f t="shared" si="11"/>
        <v>1</v>
      </c>
      <c r="AY19" s="50" t="str">
        <f t="shared" si="4"/>
        <v>Extremo</v>
      </c>
      <c r="AZ19" s="51" t="s">
        <v>220</v>
      </c>
      <c r="BA19" s="52"/>
      <c r="BB19" s="43" t="s">
        <v>221</v>
      </c>
      <c r="BC19" s="53" t="s">
        <v>222</v>
      </c>
      <c r="BD19" s="53" t="s">
        <v>223</v>
      </c>
      <c r="BE19" s="53" t="s">
        <v>224</v>
      </c>
      <c r="BF19" s="54"/>
      <c r="BG19" s="54"/>
      <c r="BH19" s="43">
        <v>3864</v>
      </c>
      <c r="BI19" s="43"/>
      <c r="BJ19" s="22"/>
      <c r="BK19" s="22"/>
      <c r="BL19" s="22"/>
      <c r="BM19" s="22"/>
      <c r="BN19" s="22"/>
      <c r="BO19" s="22"/>
      <c r="BP19" s="22"/>
      <c r="BQ19" s="22"/>
      <c r="BR19" s="22"/>
      <c r="BS19" s="22"/>
      <c r="BT19" s="22"/>
      <c r="BU19" s="22"/>
      <c r="BV19" s="22"/>
      <c r="BW19" s="22"/>
      <c r="BX19" s="22"/>
      <c r="BY19" s="22"/>
      <c r="BZ19" s="22"/>
      <c r="CA19" s="22"/>
      <c r="CB19" s="22"/>
      <c r="CC19" s="22"/>
    </row>
    <row r="20" spans="1:81" ht="78.75" customHeight="1" x14ac:dyDescent="0.3">
      <c r="A20" s="283">
        <v>5</v>
      </c>
      <c r="B20" s="280" t="s">
        <v>225</v>
      </c>
      <c r="C20" s="286" t="s">
        <v>226</v>
      </c>
      <c r="D20" s="286" t="s">
        <v>227</v>
      </c>
      <c r="E20" s="280" t="s">
        <v>188</v>
      </c>
      <c r="F20" s="280" t="s">
        <v>228</v>
      </c>
      <c r="G20" s="280" t="s">
        <v>228</v>
      </c>
      <c r="H20" s="280" t="s">
        <v>229</v>
      </c>
      <c r="I20" s="280" t="s">
        <v>165</v>
      </c>
      <c r="J20" s="283">
        <v>12</v>
      </c>
      <c r="K20" s="277" t="str">
        <f t="shared" si="6"/>
        <v>Baja</v>
      </c>
      <c r="L20" s="279">
        <f t="shared" si="7"/>
        <v>0.4</v>
      </c>
      <c r="M20" s="279" t="s">
        <v>166</v>
      </c>
      <c r="N20" s="279" t="s">
        <v>166</v>
      </c>
      <c r="O20" s="279" t="s">
        <v>166</v>
      </c>
      <c r="P20" s="279" t="s">
        <v>166</v>
      </c>
      <c r="Q20" s="279" t="s">
        <v>166</v>
      </c>
      <c r="R20" s="279" t="s">
        <v>167</v>
      </c>
      <c r="S20" s="279" t="s">
        <v>166</v>
      </c>
      <c r="T20" s="279" t="s">
        <v>167</v>
      </c>
      <c r="U20" s="279" t="s">
        <v>166</v>
      </c>
      <c r="V20" s="279" t="s">
        <v>166</v>
      </c>
      <c r="W20" s="279" t="s">
        <v>167</v>
      </c>
      <c r="X20" s="279" t="s">
        <v>166</v>
      </c>
      <c r="Y20" s="279" t="s">
        <v>166</v>
      </c>
      <c r="Z20" s="279" t="s">
        <v>166</v>
      </c>
      <c r="AA20" s="279" t="s">
        <v>166</v>
      </c>
      <c r="AB20" s="279" t="s">
        <v>167</v>
      </c>
      <c r="AC20" s="279" t="s">
        <v>166</v>
      </c>
      <c r="AD20" s="279" t="s">
        <v>167</v>
      </c>
      <c r="AE20" s="279" t="s">
        <v>167</v>
      </c>
      <c r="AF20" s="284">
        <f>IF(AB20="Si","19",COUNTIF(M20:AE20,"si"))</f>
        <v>13</v>
      </c>
      <c r="AG20" s="41">
        <f t="shared" si="0"/>
        <v>20</v>
      </c>
      <c r="AH20" s="277" t="str">
        <f t="shared" si="8"/>
        <v>Catastrófico</v>
      </c>
      <c r="AI20" s="279">
        <f>IF(AH20="","",IF(AH20="Leve",0.2,IF(AH20="Menor",0.4,IF(AH20="Moderado",0.6,IF(AH20="Mayor",0.8,IF(AH20="Catastrófico",1,))))))</f>
        <v>1</v>
      </c>
      <c r="AJ20" s="281" t="str">
        <f t="shared" si="9"/>
        <v>Extremo</v>
      </c>
      <c r="AK20" s="43">
        <v>1</v>
      </c>
      <c r="AL20" s="44" t="s">
        <v>230</v>
      </c>
      <c r="AM20" s="43" t="s">
        <v>169</v>
      </c>
      <c r="AN20" s="45" t="s">
        <v>170</v>
      </c>
      <c r="AO20" s="45" t="s">
        <v>171</v>
      </c>
      <c r="AP20" s="46" t="str">
        <f t="shared" si="5"/>
        <v>40%</v>
      </c>
      <c r="AQ20" s="45" t="s">
        <v>172</v>
      </c>
      <c r="AR20" s="45" t="s">
        <v>193</v>
      </c>
      <c r="AS20" s="45" t="s">
        <v>174</v>
      </c>
      <c r="AT20" s="47">
        <f t="shared" si="10"/>
        <v>0.24</v>
      </c>
      <c r="AU20" s="48" t="str">
        <f t="shared" si="1"/>
        <v>Baja</v>
      </c>
      <c r="AV20" s="49">
        <f t="shared" si="2"/>
        <v>0.24</v>
      </c>
      <c r="AW20" s="48" t="str">
        <f t="shared" si="3"/>
        <v>Catastrófico</v>
      </c>
      <c r="AX20" s="49">
        <f t="shared" si="11"/>
        <v>1</v>
      </c>
      <c r="AY20" s="50" t="str">
        <f t="shared" si="4"/>
        <v>Extremo</v>
      </c>
      <c r="AZ20" s="51" t="s">
        <v>175</v>
      </c>
      <c r="BA20" s="52"/>
      <c r="BB20" s="43" t="s">
        <v>231</v>
      </c>
      <c r="BC20" s="53" t="s">
        <v>232</v>
      </c>
      <c r="BD20" s="53" t="s">
        <v>233</v>
      </c>
      <c r="BE20" s="53" t="s">
        <v>234</v>
      </c>
      <c r="BF20" s="54"/>
      <c r="BG20" s="54">
        <v>44926</v>
      </c>
      <c r="BH20" s="43">
        <v>3839</v>
      </c>
      <c r="BI20" s="43"/>
      <c r="BJ20" s="22"/>
      <c r="BK20" s="22"/>
      <c r="BL20" s="22"/>
      <c r="BM20" s="22"/>
      <c r="BN20" s="22"/>
      <c r="BO20" s="22"/>
      <c r="BP20" s="22"/>
      <c r="BQ20" s="22"/>
      <c r="BR20" s="22"/>
      <c r="BS20" s="22"/>
      <c r="BT20" s="22"/>
      <c r="BU20" s="22"/>
      <c r="BV20" s="22"/>
      <c r="BW20" s="22"/>
      <c r="BX20" s="22"/>
      <c r="BY20" s="22"/>
      <c r="BZ20" s="22"/>
      <c r="CA20" s="22"/>
      <c r="CB20" s="22"/>
      <c r="CC20" s="22"/>
    </row>
    <row r="21" spans="1:81" ht="78.75" customHeight="1" x14ac:dyDescent="0.3">
      <c r="A21" s="278"/>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41">
        <f t="shared" si="0"/>
        <v>5</v>
      </c>
      <c r="AH21" s="278"/>
      <c r="AI21" s="278"/>
      <c r="AJ21" s="278"/>
      <c r="AK21" s="43">
        <v>2</v>
      </c>
      <c r="AL21" s="44" t="s">
        <v>235</v>
      </c>
      <c r="AM21" s="43" t="s">
        <v>169</v>
      </c>
      <c r="AN21" s="45" t="s">
        <v>170</v>
      </c>
      <c r="AO21" s="45" t="s">
        <v>171</v>
      </c>
      <c r="AP21" s="46" t="str">
        <f t="shared" si="5"/>
        <v>40%</v>
      </c>
      <c r="AQ21" s="45" t="s">
        <v>172</v>
      </c>
      <c r="AR21" s="45" t="s">
        <v>193</v>
      </c>
      <c r="AS21" s="45" t="s">
        <v>174</v>
      </c>
      <c r="AT21" s="47">
        <f>IFERROR(IF(AND(AM20="Probabilidad",AM21="Probabilidad"),(AV20-(+AV20*AP21)),IF(AM21="Probabilidad",(L20-(+L20*AP21)),IF(AM21="Impacto",AV20,""))),"")</f>
        <v>0.14399999999999999</v>
      </c>
      <c r="AU21" s="48" t="str">
        <f t="shared" si="1"/>
        <v>Muy Baja</v>
      </c>
      <c r="AV21" s="49">
        <f t="shared" si="2"/>
        <v>0.14399999999999999</v>
      </c>
      <c r="AW21" s="48" t="str">
        <f t="shared" si="3"/>
        <v>Catastrófico</v>
      </c>
      <c r="AX21" s="49">
        <f>IFERROR(IF(AND(AM20="Impacto",AM21="Impacto"),(AX20-(+AX20*AP21)),IF(AM21="Impacto",(AI20-(+AI20*AP21)),IF(AM21="Probabilidad",AX20,""))),"")</f>
        <v>1</v>
      </c>
      <c r="AY21" s="50" t="str">
        <f t="shared" si="4"/>
        <v>Extremo</v>
      </c>
      <c r="AZ21" s="51" t="s">
        <v>175</v>
      </c>
      <c r="BA21" s="52"/>
      <c r="BB21" s="43" t="s">
        <v>236</v>
      </c>
      <c r="BC21" s="53" t="s">
        <v>237</v>
      </c>
      <c r="BD21" s="53" t="s">
        <v>238</v>
      </c>
      <c r="BE21" s="53" t="s">
        <v>237</v>
      </c>
      <c r="BF21" s="54"/>
      <c r="BG21" s="54">
        <v>44926</v>
      </c>
      <c r="BH21" s="43">
        <v>3839</v>
      </c>
      <c r="BI21" s="43"/>
      <c r="BJ21" s="22"/>
      <c r="BK21" s="22"/>
      <c r="BL21" s="22"/>
      <c r="BM21" s="22"/>
      <c r="BN21" s="22"/>
      <c r="BO21" s="22"/>
      <c r="BP21" s="22"/>
      <c r="BQ21" s="22"/>
      <c r="BR21" s="22"/>
      <c r="BS21" s="22"/>
      <c r="BT21" s="22"/>
      <c r="BU21" s="22"/>
      <c r="BV21" s="22"/>
      <c r="BW21" s="22"/>
      <c r="BX21" s="22"/>
      <c r="BY21" s="22"/>
      <c r="BZ21" s="22"/>
      <c r="CA21" s="22"/>
      <c r="CB21" s="22"/>
      <c r="CC21" s="22"/>
    </row>
    <row r="22" spans="1:81" ht="78.75" customHeight="1" x14ac:dyDescent="0.3">
      <c r="A22" s="278"/>
      <c r="B22" s="278"/>
      <c r="C22" s="278"/>
      <c r="D22" s="278"/>
      <c r="E22" s="278"/>
      <c r="F22" s="272"/>
      <c r="G22" s="272"/>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41">
        <f t="shared" si="0"/>
        <v>5</v>
      </c>
      <c r="AH22" s="278"/>
      <c r="AI22" s="278"/>
      <c r="AJ22" s="278"/>
      <c r="AK22" s="43">
        <v>3</v>
      </c>
      <c r="AL22" s="56" t="s">
        <v>239</v>
      </c>
      <c r="AM22" s="43" t="s">
        <v>169</v>
      </c>
      <c r="AN22" s="45" t="s">
        <v>170</v>
      </c>
      <c r="AO22" s="45" t="s">
        <v>171</v>
      </c>
      <c r="AP22" s="46" t="str">
        <f t="shared" si="5"/>
        <v>40%</v>
      </c>
      <c r="AQ22" s="45" t="s">
        <v>172</v>
      </c>
      <c r="AR22" s="45" t="s">
        <v>193</v>
      </c>
      <c r="AS22" s="45" t="s">
        <v>174</v>
      </c>
      <c r="AT22" s="47">
        <f>IFERROR(IF(AND(AM21="Probabilidad",AM22="Probabilidad"),(AV21-(+AV21*AP22)),IF(AND(AM21="Impacto",AM22="Probabilidad"),(AV20-(+AV20*AP22)),IF(AM22="Impacto",AV21,""))),"")</f>
        <v>8.6399999999999991E-2</v>
      </c>
      <c r="AU22" s="48" t="str">
        <f t="shared" si="1"/>
        <v>Muy Baja</v>
      </c>
      <c r="AV22" s="49">
        <f t="shared" si="2"/>
        <v>8.6399999999999991E-2</v>
      </c>
      <c r="AW22" s="48" t="str">
        <f t="shared" si="3"/>
        <v>Catastrófico</v>
      </c>
      <c r="AX22" s="49">
        <f>IFERROR(IF(AND(AM21="Impacto",AM22="Impacto"),(AX21-(+AX21*AP22)),IF(AND(AM21="Probabilidad",AM22="Impacto"),(AX20-(+AX20*AP22)),IF(AM22="Probabilidad",AX21,""))),"")</f>
        <v>1</v>
      </c>
      <c r="AY22" s="50" t="str">
        <f t="shared" si="4"/>
        <v>Extremo</v>
      </c>
      <c r="AZ22" s="51" t="s">
        <v>175</v>
      </c>
      <c r="BA22" s="52"/>
      <c r="BB22" s="43" t="s">
        <v>236</v>
      </c>
      <c r="BC22" s="53" t="s">
        <v>237</v>
      </c>
      <c r="BD22" s="53" t="s">
        <v>238</v>
      </c>
      <c r="BE22" s="53" t="s">
        <v>237</v>
      </c>
      <c r="BF22" s="54"/>
      <c r="BG22" s="54">
        <v>44926</v>
      </c>
      <c r="BH22" s="43">
        <v>3839</v>
      </c>
      <c r="BI22" s="43"/>
      <c r="BJ22" s="22"/>
      <c r="BK22" s="22"/>
      <c r="BL22" s="22"/>
      <c r="BM22" s="22"/>
      <c r="BN22" s="22"/>
      <c r="BO22" s="22"/>
      <c r="BP22" s="22"/>
      <c r="BQ22" s="22"/>
      <c r="BR22" s="22"/>
      <c r="BS22" s="22"/>
      <c r="BT22" s="22"/>
      <c r="BU22" s="22"/>
      <c r="BV22" s="22"/>
      <c r="BW22" s="22"/>
      <c r="BX22" s="22"/>
      <c r="BY22" s="22"/>
      <c r="BZ22" s="22"/>
      <c r="CA22" s="22"/>
      <c r="CB22" s="22"/>
      <c r="CC22" s="22"/>
    </row>
    <row r="23" spans="1:81" ht="78.75" customHeight="1" x14ac:dyDescent="0.3">
      <c r="A23" s="283">
        <v>6</v>
      </c>
      <c r="B23" s="280" t="s">
        <v>240</v>
      </c>
      <c r="C23" s="286" t="s">
        <v>241</v>
      </c>
      <c r="D23" s="286" t="s">
        <v>242</v>
      </c>
      <c r="E23" s="280" t="s">
        <v>188</v>
      </c>
      <c r="F23" s="280" t="s">
        <v>243</v>
      </c>
      <c r="G23" s="280" t="s">
        <v>244</v>
      </c>
      <c r="H23" s="280" t="s">
        <v>245</v>
      </c>
      <c r="I23" s="280" t="s">
        <v>165</v>
      </c>
      <c r="J23" s="283">
        <v>22695</v>
      </c>
      <c r="K23" s="277" t="str">
        <f>IF(J23&lt;=0,"",IF(J23&lt;=2,"Muy Baja",IF(J23&lt;=24,"Baja",IF(J23&lt;=500,"Media",IF(J23&lt;=5000,"Alta","Muy Alta")))))</f>
        <v>Muy Alta</v>
      </c>
      <c r="L23" s="279">
        <f>IF(K23="","",IF(K23="Muy Baja",0.2,IF(K23="Baja",0.4,IF(K23="Media",0.6,IF(K23="Alta",0.8,IF(K23="Muy Alta",1,))))))</f>
        <v>1</v>
      </c>
      <c r="M23" s="279" t="s">
        <v>167</v>
      </c>
      <c r="N23" s="279" t="s">
        <v>167</v>
      </c>
      <c r="O23" s="279" t="s">
        <v>167</v>
      </c>
      <c r="P23" s="279" t="s">
        <v>167</v>
      </c>
      <c r="Q23" s="279" t="s">
        <v>167</v>
      </c>
      <c r="R23" s="279" t="s">
        <v>167</v>
      </c>
      <c r="S23" s="279" t="s">
        <v>167</v>
      </c>
      <c r="T23" s="279" t="s">
        <v>167</v>
      </c>
      <c r="U23" s="279" t="s">
        <v>167</v>
      </c>
      <c r="V23" s="279" t="s">
        <v>167</v>
      </c>
      <c r="W23" s="279" t="s">
        <v>166</v>
      </c>
      <c r="X23" s="279" t="s">
        <v>166</v>
      </c>
      <c r="Y23" s="279" t="s">
        <v>166</v>
      </c>
      <c r="Z23" s="279" t="s">
        <v>166</v>
      </c>
      <c r="AA23" s="279" t="s">
        <v>166</v>
      </c>
      <c r="AB23" s="279" t="s">
        <v>167</v>
      </c>
      <c r="AC23" s="279" t="s">
        <v>167</v>
      </c>
      <c r="AD23" s="279" t="s">
        <v>167</v>
      </c>
      <c r="AE23" s="279" t="s">
        <v>166</v>
      </c>
      <c r="AF23" s="284">
        <f>IF(AB23="Si","19",COUNTIF(M23:AE23,"si"))</f>
        <v>6</v>
      </c>
      <c r="AG23" s="41">
        <f t="shared" si="0"/>
        <v>10</v>
      </c>
      <c r="AH23" s="277" t="str">
        <f>IF(AG23=5,"Moderado",IF(AG23=10,"Mayor",IF(AG23=20,"Catastrófico",0)))</f>
        <v>Mayor</v>
      </c>
      <c r="AI23" s="279">
        <f>IF(AH23="","",IF(AH23="Leve",0.2,IF(AH23="Menor",0.4,IF(AH23="Moderado",0.6,IF(AH23="Mayor",0.8,IF(AH23="Catastrófico",1,))))))</f>
        <v>0.8</v>
      </c>
      <c r="AJ23" s="281" t="str">
        <f>IF(OR(AND(K23="Muy Baja",AH23="Leve"),AND(K23="Muy Baja",AH23="Menor"),AND(K23="Baja",AH23="Leve")),"Bajo",IF(OR(AND(K23="Muy baja",AH23="Moderado"),AND(K23="Baja",AH23="Menor"),AND(K23="Baja",AH23="Moderado"),AND(K23="Media",AH23="Leve"),AND(K23="Media",AH23="Menor"),AND(K23="Media",AH23="Moderado"),AND(K23="Alta",AH23="Leve"),AND(K23="Alta",AH23="Menor")),"Moderado",IF(OR(AND(K23="Muy Baja",AH23="Mayor"),AND(K23="Baja",AH23="Mayor"),AND(K23="Media",AH23="Mayor"),AND(K23="Alta",AH23="Moderado"),AND(K23="Alta",AH23="Mayor"),AND(K23="Muy Alta",AH23="Leve"),AND(K23="Muy Alta",AH23="Menor"),AND(K23="Muy Alta",AH23="Moderado"),AND(K23="Muy Alta",AH23="Mayor")),"Alto",IF(OR(AND(K23="Muy Baja",AH23="Catastrófico"),AND(K23="Baja",AH23="Catastrófico"),AND(K23="Media",AH23="Catastrófico"),AND(K23="Alta",AH23="Catastrófico"),AND(K23="Muy Alta",AH23="Catastrófico")),"Extremo",""))))</f>
        <v>Alto</v>
      </c>
      <c r="AK23" s="43">
        <v>1</v>
      </c>
      <c r="AL23" s="44" t="s">
        <v>246</v>
      </c>
      <c r="AM23" s="43" t="s">
        <v>169</v>
      </c>
      <c r="AN23" s="45" t="s">
        <v>170</v>
      </c>
      <c r="AO23" s="45" t="s">
        <v>171</v>
      </c>
      <c r="AP23" s="46" t="str">
        <f t="shared" si="5"/>
        <v>40%</v>
      </c>
      <c r="AQ23" s="45" t="s">
        <v>172</v>
      </c>
      <c r="AR23" s="45" t="s">
        <v>193</v>
      </c>
      <c r="AS23" s="45" t="s">
        <v>174</v>
      </c>
      <c r="AT23" s="47">
        <f>IFERROR(IF(AM23="Probabilidad",(L23-(+L23*AP23)),IF(AM23="Impacto",L23,"")),"")</f>
        <v>0.6</v>
      </c>
      <c r="AU23" s="48" t="str">
        <f t="shared" si="1"/>
        <v>Media</v>
      </c>
      <c r="AV23" s="49">
        <f t="shared" si="2"/>
        <v>0.6</v>
      </c>
      <c r="AW23" s="48" t="str">
        <f t="shared" si="3"/>
        <v>Mayor</v>
      </c>
      <c r="AX23" s="49">
        <f>IFERROR(IF(AM23="Impacto",(AI23-(+AI23*AP23)),IF(AM23="Probabilidad",AI23,"")),"")</f>
        <v>0.8</v>
      </c>
      <c r="AY23" s="50" t="str">
        <f t="shared" si="4"/>
        <v>Alto</v>
      </c>
      <c r="AZ23" s="51" t="s">
        <v>175</v>
      </c>
      <c r="BA23" s="52"/>
      <c r="BB23" s="43" t="s">
        <v>247</v>
      </c>
      <c r="BC23" s="53" t="s">
        <v>248</v>
      </c>
      <c r="BD23" s="53" t="s">
        <v>249</v>
      </c>
      <c r="BE23" s="53" t="s">
        <v>250</v>
      </c>
      <c r="BF23" s="54">
        <v>44684</v>
      </c>
      <c r="BG23" s="54">
        <v>44926</v>
      </c>
      <c r="BH23" s="43">
        <v>3842</v>
      </c>
      <c r="BI23" s="43"/>
      <c r="BJ23" s="22"/>
      <c r="BK23" s="22"/>
      <c r="BL23" s="22"/>
      <c r="BM23" s="22"/>
      <c r="BN23" s="22"/>
      <c r="BO23" s="22"/>
      <c r="BP23" s="22"/>
      <c r="BQ23" s="22"/>
      <c r="BR23" s="22"/>
      <c r="BS23" s="22"/>
      <c r="BT23" s="22"/>
      <c r="BU23" s="22"/>
      <c r="BV23" s="22"/>
      <c r="BW23" s="22"/>
      <c r="BX23" s="22"/>
      <c r="BY23" s="22"/>
      <c r="BZ23" s="22"/>
      <c r="CA23" s="22"/>
      <c r="CB23" s="22"/>
      <c r="CC23" s="22"/>
    </row>
    <row r="24" spans="1:81" ht="78.75" customHeight="1" x14ac:dyDescent="0.3">
      <c r="A24" s="278"/>
      <c r="B24" s="278"/>
      <c r="C24" s="272"/>
      <c r="D24" s="272"/>
      <c r="E24" s="278"/>
      <c r="F24" s="272"/>
      <c r="G24" s="272"/>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41">
        <f t="shared" si="0"/>
        <v>5</v>
      </c>
      <c r="AH24" s="278"/>
      <c r="AI24" s="278"/>
      <c r="AJ24" s="278"/>
      <c r="AK24" s="43">
        <v>2</v>
      </c>
      <c r="AL24" s="44" t="s">
        <v>251</v>
      </c>
      <c r="AM24" s="43" t="s">
        <v>169</v>
      </c>
      <c r="AN24" s="45" t="s">
        <v>170</v>
      </c>
      <c r="AO24" s="45" t="s">
        <v>171</v>
      </c>
      <c r="AP24" s="46" t="str">
        <f t="shared" si="5"/>
        <v>40%</v>
      </c>
      <c r="AQ24" s="45" t="s">
        <v>172</v>
      </c>
      <c r="AR24" s="45" t="s">
        <v>193</v>
      </c>
      <c r="AS24" s="45" t="s">
        <v>174</v>
      </c>
      <c r="AT24" s="47">
        <v>0.42</v>
      </c>
      <c r="AU24" s="48" t="str">
        <f t="shared" si="1"/>
        <v>Media</v>
      </c>
      <c r="AV24" s="49">
        <f t="shared" si="2"/>
        <v>0.42</v>
      </c>
      <c r="AW24" s="48" t="str">
        <f t="shared" si="3"/>
        <v>Mayor</v>
      </c>
      <c r="AX24" s="49">
        <f>IFERROR(IF(AND(AM23="Impacto",AM24="Impacto"),(AX23-(+AX23*AP24)),IF(AM24="Impacto",(AI23-(+AI23*AP24)),IF(AM24="Probabilidad",AX23,""))),"")</f>
        <v>0.8</v>
      </c>
      <c r="AY24" s="50" t="str">
        <f t="shared" si="4"/>
        <v>Alto</v>
      </c>
      <c r="AZ24" s="51" t="s">
        <v>175</v>
      </c>
      <c r="BA24" s="52"/>
      <c r="BB24" s="43" t="s">
        <v>247</v>
      </c>
      <c r="BC24" s="53" t="s">
        <v>248</v>
      </c>
      <c r="BD24" s="53" t="s">
        <v>249</v>
      </c>
      <c r="BE24" s="53" t="s">
        <v>250</v>
      </c>
      <c r="BF24" s="54">
        <v>44684</v>
      </c>
      <c r="BG24" s="54">
        <v>44926</v>
      </c>
      <c r="BH24" s="43">
        <v>3842</v>
      </c>
      <c r="BI24" s="43"/>
      <c r="BJ24" s="22"/>
      <c r="BK24" s="22"/>
      <c r="BL24" s="22"/>
      <c r="BM24" s="22"/>
      <c r="BN24" s="22"/>
      <c r="BO24" s="22"/>
      <c r="BP24" s="22"/>
      <c r="BQ24" s="22"/>
      <c r="BR24" s="22"/>
      <c r="BS24" s="22"/>
      <c r="BT24" s="22"/>
      <c r="BU24" s="22"/>
      <c r="BV24" s="22"/>
      <c r="BW24" s="22"/>
      <c r="BX24" s="22"/>
      <c r="BY24" s="22"/>
      <c r="BZ24" s="22"/>
      <c r="CA24" s="22"/>
      <c r="CB24" s="22"/>
      <c r="CC24" s="22"/>
    </row>
    <row r="25" spans="1:81" ht="78.75" customHeight="1" x14ac:dyDescent="0.3">
      <c r="A25" s="283">
        <v>7</v>
      </c>
      <c r="B25" s="280" t="s">
        <v>252</v>
      </c>
      <c r="C25" s="280" t="s">
        <v>253</v>
      </c>
      <c r="D25" s="280" t="s">
        <v>254</v>
      </c>
      <c r="E25" s="280" t="s">
        <v>161</v>
      </c>
      <c r="F25" s="38" t="s">
        <v>255</v>
      </c>
      <c r="G25" s="280" t="s">
        <v>256</v>
      </c>
      <c r="H25" s="280" t="s">
        <v>257</v>
      </c>
      <c r="I25" s="280" t="s">
        <v>258</v>
      </c>
      <c r="J25" s="283">
        <v>10</v>
      </c>
      <c r="K25" s="277" t="str">
        <f>IF(J25&lt;=0,"",IF(J25&lt;=2,"Muy Baja",IF(J25&lt;=24,"Baja",IF(J25&lt;=500,"Media",IF(J25&lt;=5000,"Alta","Muy Alta")))))</f>
        <v>Baja</v>
      </c>
      <c r="L25" s="279">
        <f>IF(K25="","",IF(K25="Muy Baja",0.2,IF(K25="Baja",0.4,IF(K25="Media",0.6,IF(K25="Alta",0.8,IF(K25="Muy Alta",1,))))))</f>
        <v>0.4</v>
      </c>
      <c r="M25" s="279" t="s">
        <v>166</v>
      </c>
      <c r="N25" s="279" t="s">
        <v>166</v>
      </c>
      <c r="O25" s="279" t="s">
        <v>166</v>
      </c>
      <c r="P25" s="279" t="s">
        <v>166</v>
      </c>
      <c r="Q25" s="279" t="s">
        <v>166</v>
      </c>
      <c r="R25" s="279" t="s">
        <v>166</v>
      </c>
      <c r="S25" s="279" t="s">
        <v>166</v>
      </c>
      <c r="T25" s="279" t="s">
        <v>166</v>
      </c>
      <c r="U25" s="279" t="s">
        <v>166</v>
      </c>
      <c r="V25" s="279" t="s">
        <v>167</v>
      </c>
      <c r="W25" s="279" t="s">
        <v>167</v>
      </c>
      <c r="X25" s="279" t="s">
        <v>166</v>
      </c>
      <c r="Y25" s="279" t="s">
        <v>167</v>
      </c>
      <c r="Z25" s="279" t="s">
        <v>167</v>
      </c>
      <c r="AA25" s="279" t="s">
        <v>166</v>
      </c>
      <c r="AB25" s="279" t="s">
        <v>167</v>
      </c>
      <c r="AC25" s="279" t="s">
        <v>166</v>
      </c>
      <c r="AD25" s="279" t="s">
        <v>166</v>
      </c>
      <c r="AE25" s="279" t="s">
        <v>167</v>
      </c>
      <c r="AF25" s="284">
        <f>IF(AB25="Si","19",COUNTIF(M25:AE25,"si"))</f>
        <v>13</v>
      </c>
      <c r="AG25" s="41">
        <f t="shared" si="0"/>
        <v>20</v>
      </c>
      <c r="AH25" s="277" t="str">
        <f>IF(AG25=5,"Moderado",IF(AG25=10,"Mayor",IF(AG25=20,"Catastrófico",0)))</f>
        <v>Catastrófico</v>
      </c>
      <c r="AI25" s="279">
        <f>IF(AH25="","",IF(AH25="Leve",0.2,IF(AH25="Menor",0.4,IF(AH25="Moderado",0.6,IF(AH25="Mayor",0.8,IF(AH25="Catastrófico",1,))))))</f>
        <v>1</v>
      </c>
      <c r="AJ25" s="281" t="str">
        <f>IF(OR(AND(K25="Muy Baja",AH25="Leve"),AND(K25="Muy Baja",AH25="Menor"),AND(K25="Baja",AH25="Leve")),"Bajo",IF(OR(AND(K25="Muy baja",AH25="Moderado"),AND(K25="Baja",AH25="Menor"),AND(K25="Baja",AH25="Moderado"),AND(K25="Media",AH25="Leve"),AND(K25="Media",AH25="Menor"),AND(K25="Media",AH25="Moderado"),AND(K25="Alta",AH25="Leve"),AND(K25="Alta",AH25="Menor")),"Moderado",IF(OR(AND(K25="Muy Baja",AH25="Mayor"),AND(K25="Baja",AH25="Mayor"),AND(K25="Media",AH25="Mayor"),AND(K25="Alta",AH25="Moderado"),AND(K25="Alta",AH25="Mayor"),AND(K25="Muy Alta",AH25="Leve"),AND(K25="Muy Alta",AH25="Menor"),AND(K25="Muy Alta",AH25="Moderado"),AND(K25="Muy Alta",AH25="Mayor")),"Alto",IF(OR(AND(K25="Muy Baja",AH25="Catastrófico"),AND(K25="Baja",AH25="Catastrófico"),AND(K25="Media",AH25="Catastrófico"),AND(K25="Alta",AH25="Catastrófico"),AND(K25="Muy Alta",AH25="Catastrófico")),"Extremo",""))))</f>
        <v>Extremo</v>
      </c>
      <c r="AK25" s="43">
        <v>1</v>
      </c>
      <c r="AL25" s="44" t="s">
        <v>259</v>
      </c>
      <c r="AM25" s="43" t="s">
        <v>169</v>
      </c>
      <c r="AN25" s="45" t="s">
        <v>170</v>
      </c>
      <c r="AO25" s="45" t="s">
        <v>171</v>
      </c>
      <c r="AP25" s="46" t="str">
        <f t="shared" si="5"/>
        <v>40%</v>
      </c>
      <c r="AQ25" s="45" t="s">
        <v>172</v>
      </c>
      <c r="AR25" s="45" t="s">
        <v>193</v>
      </c>
      <c r="AS25" s="45" t="s">
        <v>174</v>
      </c>
      <c r="AT25" s="47">
        <f>IFERROR(IF(AM25="Probabilidad",(L25-(+L25*AP25)),IF(AM25="Impacto",L25,"")),"")</f>
        <v>0.24</v>
      </c>
      <c r="AU25" s="48" t="str">
        <f t="shared" si="1"/>
        <v>Baja</v>
      </c>
      <c r="AV25" s="49">
        <f t="shared" si="2"/>
        <v>0.24</v>
      </c>
      <c r="AW25" s="48" t="str">
        <f t="shared" si="3"/>
        <v>Catastrófico</v>
      </c>
      <c r="AX25" s="49">
        <f>IFERROR(IF(AM25="Impacto",(AI25-(+AI25*AP25)),IF(AM25="Probabilidad",AI25,"")),"")</f>
        <v>1</v>
      </c>
      <c r="AY25" s="50" t="str">
        <f t="shared" si="4"/>
        <v>Extremo</v>
      </c>
      <c r="AZ25" s="51" t="s">
        <v>175</v>
      </c>
      <c r="BA25" s="52"/>
      <c r="BB25" s="53" t="s">
        <v>260</v>
      </c>
      <c r="BC25" s="61" t="s">
        <v>261</v>
      </c>
      <c r="BD25" s="61" t="s">
        <v>82</v>
      </c>
      <c r="BE25" s="61" t="s">
        <v>262</v>
      </c>
      <c r="BF25" s="62">
        <v>44864</v>
      </c>
      <c r="BG25" s="62">
        <v>44742</v>
      </c>
      <c r="BH25" s="53" t="s">
        <v>263</v>
      </c>
      <c r="BI25" s="43"/>
      <c r="BJ25" s="22"/>
      <c r="BK25" s="22"/>
      <c r="BL25" s="22"/>
      <c r="BM25" s="22"/>
      <c r="BN25" s="22"/>
      <c r="BO25" s="22"/>
      <c r="BP25" s="22"/>
      <c r="BQ25" s="22"/>
      <c r="BR25" s="22"/>
      <c r="BS25" s="22"/>
      <c r="BT25" s="22"/>
      <c r="BU25" s="22"/>
      <c r="BV25" s="22"/>
      <c r="BW25" s="22"/>
      <c r="BX25" s="22"/>
      <c r="BY25" s="22"/>
      <c r="BZ25" s="22"/>
      <c r="CA25" s="22"/>
      <c r="CB25" s="22"/>
      <c r="CC25" s="22"/>
    </row>
    <row r="26" spans="1:81" ht="78.75" customHeight="1" x14ac:dyDescent="0.3">
      <c r="A26" s="278"/>
      <c r="B26" s="278"/>
      <c r="C26" s="278"/>
      <c r="D26" s="278"/>
      <c r="E26" s="278"/>
      <c r="F26" s="53" t="s">
        <v>264</v>
      </c>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41">
        <f t="shared" si="0"/>
        <v>5</v>
      </c>
      <c r="AH26" s="278"/>
      <c r="AI26" s="278"/>
      <c r="AJ26" s="278"/>
      <c r="AK26" s="43">
        <v>2</v>
      </c>
      <c r="AL26" s="44" t="s">
        <v>265</v>
      </c>
      <c r="AM26" s="43" t="s">
        <v>169</v>
      </c>
      <c r="AN26" s="45" t="s">
        <v>170</v>
      </c>
      <c r="AO26" s="45" t="s">
        <v>171</v>
      </c>
      <c r="AP26" s="46" t="str">
        <f t="shared" si="5"/>
        <v>40%</v>
      </c>
      <c r="AQ26" s="45" t="s">
        <v>172</v>
      </c>
      <c r="AR26" s="45" t="s">
        <v>193</v>
      </c>
      <c r="AS26" s="45" t="s">
        <v>174</v>
      </c>
      <c r="AT26" s="47">
        <f>IFERROR(IF(AND(AM25="Probabilidad",AM26="Probabilidad"),(AV25-(+AV25*AP26)),IF(AM26="Probabilidad",(L25-(+L25*AP26)),IF(AM26="Impacto",AV25,""))),"")</f>
        <v>0.14399999999999999</v>
      </c>
      <c r="AU26" s="48" t="str">
        <f t="shared" si="1"/>
        <v>Muy Baja</v>
      </c>
      <c r="AV26" s="49">
        <f t="shared" si="2"/>
        <v>0.14399999999999999</v>
      </c>
      <c r="AW26" s="48" t="str">
        <f t="shared" si="3"/>
        <v>Catastrófico</v>
      </c>
      <c r="AX26" s="49">
        <f>IFERROR(IF(AND(AM25="Impacto",AM26="Impacto"),(AX25-(+AX25*AP26)),IF(AM26="Impacto",(AI25-(+AI25*AP26)),IF(AM26="Probabilidad",AX25,""))),"")</f>
        <v>1</v>
      </c>
      <c r="AY26" s="50" t="str">
        <f t="shared" si="4"/>
        <v>Extremo</v>
      </c>
      <c r="AZ26" s="51" t="s">
        <v>175</v>
      </c>
      <c r="BA26" s="52"/>
      <c r="BB26" s="53" t="s">
        <v>260</v>
      </c>
      <c r="BC26" s="61" t="s">
        <v>261</v>
      </c>
      <c r="BD26" s="61" t="s">
        <v>82</v>
      </c>
      <c r="BE26" s="61" t="s">
        <v>262</v>
      </c>
      <c r="BF26" s="62">
        <v>44926</v>
      </c>
      <c r="BG26" s="62">
        <v>44742</v>
      </c>
      <c r="BH26" s="53" t="s">
        <v>263</v>
      </c>
      <c r="BI26" s="43"/>
      <c r="BJ26" s="22"/>
      <c r="BK26" s="22"/>
      <c r="BL26" s="22"/>
      <c r="BM26" s="22"/>
      <c r="BN26" s="22"/>
      <c r="BO26" s="22"/>
      <c r="BP26" s="22"/>
      <c r="BQ26" s="22"/>
      <c r="BR26" s="22"/>
      <c r="BS26" s="22"/>
      <c r="BT26" s="22"/>
      <c r="BU26" s="22"/>
      <c r="BV26" s="22"/>
      <c r="BW26" s="22"/>
      <c r="BX26" s="22"/>
      <c r="BY26" s="22"/>
      <c r="BZ26" s="22"/>
      <c r="CA26" s="22"/>
      <c r="CB26" s="22"/>
      <c r="CC26" s="22"/>
    </row>
    <row r="27" spans="1:81" ht="78.75" customHeight="1" x14ac:dyDescent="0.3">
      <c r="A27" s="278"/>
      <c r="B27" s="278"/>
      <c r="C27" s="278"/>
      <c r="D27" s="278"/>
      <c r="E27" s="278"/>
      <c r="F27" s="57" t="s">
        <v>266</v>
      </c>
      <c r="G27" s="53" t="s">
        <v>267</v>
      </c>
      <c r="H27" s="278"/>
      <c r="I27" s="278"/>
      <c r="J27" s="278"/>
      <c r="K27" s="278"/>
      <c r="L27" s="278"/>
      <c r="M27" s="278"/>
      <c r="N27" s="278"/>
      <c r="O27" s="278"/>
      <c r="P27" s="278"/>
      <c r="Q27" s="278"/>
      <c r="R27" s="278"/>
      <c r="S27" s="278"/>
      <c r="T27" s="278"/>
      <c r="U27" s="278"/>
      <c r="V27" s="278"/>
      <c r="W27" s="278"/>
      <c r="X27" s="278"/>
      <c r="Y27" s="278"/>
      <c r="Z27" s="278"/>
      <c r="AA27" s="278"/>
      <c r="AB27" s="278"/>
      <c r="AC27" s="278"/>
      <c r="AD27" s="278"/>
      <c r="AE27" s="278"/>
      <c r="AF27" s="278"/>
      <c r="AG27" s="41">
        <f t="shared" si="0"/>
        <v>5</v>
      </c>
      <c r="AH27" s="278"/>
      <c r="AI27" s="278"/>
      <c r="AJ27" s="278"/>
      <c r="AK27" s="43">
        <v>3</v>
      </c>
      <c r="AL27" s="44" t="s">
        <v>268</v>
      </c>
      <c r="AM27" s="43" t="s">
        <v>169</v>
      </c>
      <c r="AN27" s="45" t="s">
        <v>218</v>
      </c>
      <c r="AO27" s="45" t="s">
        <v>171</v>
      </c>
      <c r="AP27" s="46" t="str">
        <f t="shared" si="5"/>
        <v>30%</v>
      </c>
      <c r="AQ27" s="45" t="s">
        <v>269</v>
      </c>
      <c r="AR27" s="45" t="s">
        <v>193</v>
      </c>
      <c r="AS27" s="45" t="s">
        <v>174</v>
      </c>
      <c r="AT27" s="47">
        <f>IFERROR(IF(AND(AM26="Probabilidad",AM27="Probabilidad"),(AV26-(+AV26*AP27)),IF(AND(AM26="Impacto",AM27="Probabilidad"),(AV25-(+AV25*AP27)),IF(AM27="Impacto",AV26,""))),"")</f>
        <v>0.1008</v>
      </c>
      <c r="AU27" s="48" t="str">
        <f t="shared" si="1"/>
        <v>Muy Baja</v>
      </c>
      <c r="AV27" s="49">
        <f t="shared" si="2"/>
        <v>0.1008</v>
      </c>
      <c r="AW27" s="48" t="str">
        <f t="shared" si="3"/>
        <v>Catastrófico</v>
      </c>
      <c r="AX27" s="49">
        <f>IFERROR(IF(AND(AM26="Impacto",AM27="Impacto"),(AX26-(+AX26*AP27)),IF(AND(AM26="Probabilidad",AM27="Impacto"),(AX25-(+AX25*AP27)),IF(AM27="Probabilidad",AX26,""))),"")</f>
        <v>1</v>
      </c>
      <c r="AY27" s="50" t="str">
        <f t="shared" si="4"/>
        <v>Extremo</v>
      </c>
      <c r="AZ27" s="51" t="s">
        <v>175</v>
      </c>
      <c r="BA27" s="52"/>
      <c r="BB27" s="53" t="s">
        <v>270</v>
      </c>
      <c r="BC27" s="53" t="s">
        <v>271</v>
      </c>
      <c r="BD27" s="61" t="s">
        <v>82</v>
      </c>
      <c r="BE27" s="61" t="s">
        <v>262</v>
      </c>
      <c r="BF27" s="62">
        <v>44926</v>
      </c>
      <c r="BG27" s="62">
        <v>44742</v>
      </c>
      <c r="BH27" s="53" t="s">
        <v>263</v>
      </c>
      <c r="BI27" s="43"/>
      <c r="BJ27" s="22"/>
      <c r="BK27" s="22"/>
      <c r="BL27" s="22"/>
      <c r="BM27" s="22"/>
      <c r="BN27" s="22"/>
      <c r="BO27" s="22"/>
      <c r="BP27" s="22"/>
      <c r="BQ27" s="22"/>
      <c r="BR27" s="22"/>
      <c r="BS27" s="22"/>
      <c r="BT27" s="22"/>
      <c r="BU27" s="22"/>
      <c r="BV27" s="22"/>
      <c r="BW27" s="22"/>
      <c r="BX27" s="22"/>
      <c r="BY27" s="22"/>
      <c r="BZ27" s="22"/>
      <c r="CA27" s="22"/>
      <c r="CB27" s="22"/>
      <c r="CC27" s="22"/>
    </row>
    <row r="28" spans="1:81" ht="78.75" customHeight="1" x14ac:dyDescent="0.3">
      <c r="A28" s="283">
        <v>8</v>
      </c>
      <c r="B28" s="280" t="s">
        <v>272</v>
      </c>
      <c r="C28" s="286" t="s">
        <v>273</v>
      </c>
      <c r="D28" s="286" t="s">
        <v>274</v>
      </c>
      <c r="E28" s="280" t="s">
        <v>188</v>
      </c>
      <c r="F28" s="280" t="s">
        <v>275</v>
      </c>
      <c r="G28" s="53" t="s">
        <v>276</v>
      </c>
      <c r="H28" s="280" t="s">
        <v>277</v>
      </c>
      <c r="I28" s="280" t="s">
        <v>165</v>
      </c>
      <c r="J28" s="283">
        <v>1000</v>
      </c>
      <c r="K28" s="277" t="str">
        <f>IF(J28&lt;=0,"",IF(J28&lt;=2,"Muy Baja",IF(J28&lt;=24,"Baja",IF(J28&lt;=500,"Media",IF(J28&lt;=5000,"Alta","Muy Alta")))))</f>
        <v>Alta</v>
      </c>
      <c r="L28" s="279">
        <f>IF(K28="","",IF(K28="Muy Baja",0.2,IF(K28="Baja",0.4,IF(K28="Media",0.6,IF(K28="Alta",0.8,IF(K28="Muy Alta",1,))))))</f>
        <v>0.8</v>
      </c>
      <c r="M28" s="279" t="s">
        <v>167</v>
      </c>
      <c r="N28" s="279" t="s">
        <v>167</v>
      </c>
      <c r="O28" s="279" t="s">
        <v>167</v>
      </c>
      <c r="P28" s="279" t="s">
        <v>167</v>
      </c>
      <c r="Q28" s="279" t="s">
        <v>167</v>
      </c>
      <c r="R28" s="279" t="s">
        <v>167</v>
      </c>
      <c r="S28" s="279" t="s">
        <v>166</v>
      </c>
      <c r="T28" s="279" t="s">
        <v>167</v>
      </c>
      <c r="U28" s="279" t="s">
        <v>167</v>
      </c>
      <c r="V28" s="279" t="s">
        <v>167</v>
      </c>
      <c r="W28" s="279" t="s">
        <v>166</v>
      </c>
      <c r="X28" s="279" t="s">
        <v>166</v>
      </c>
      <c r="Y28" s="279" t="s">
        <v>166</v>
      </c>
      <c r="Z28" s="279" t="s">
        <v>167</v>
      </c>
      <c r="AA28" s="279" t="s">
        <v>166</v>
      </c>
      <c r="AB28" s="279" t="s">
        <v>167</v>
      </c>
      <c r="AC28" s="279" t="s">
        <v>167</v>
      </c>
      <c r="AD28" s="279" t="s">
        <v>167</v>
      </c>
      <c r="AE28" s="279" t="s">
        <v>167</v>
      </c>
      <c r="AF28" s="284">
        <f>IF(AB28="Si","19",COUNTIF(M28:AE28,"si"))</f>
        <v>5</v>
      </c>
      <c r="AG28" s="41">
        <f t="shared" si="0"/>
        <v>5</v>
      </c>
      <c r="AH28" s="277" t="str">
        <f>IF(AG28=5,"Moderado",IF(AG28=10,"Mayor",IF(AG28=20,"Catastrófico",0)))</f>
        <v>Moderado</v>
      </c>
      <c r="AI28" s="279">
        <f>IF(AH28="","",IF(AH28="Leve",0.2,IF(AH28="Menor",0.4,IF(AH28="Moderado",0.6,IF(AH28="Mayor",0.8,IF(AH28="Catastrófico",1,))))))</f>
        <v>0.6</v>
      </c>
      <c r="AJ28" s="281" t="str">
        <f>IF(OR(AND(K28="Muy Baja",AH28="Leve"),AND(K28="Muy Baja",AH28="Menor"),AND(K28="Baja",AH28="Leve")),"Bajo",IF(OR(AND(K28="Muy baja",AH28="Moderado"),AND(K28="Baja",AH28="Menor"),AND(K28="Baja",AH28="Moderado"),AND(K28="Media",AH28="Leve"),AND(K28="Media",AH28="Menor"),AND(K28="Media",AH28="Moderado"),AND(K28="Alta",AH28="Leve"),AND(K28="Alta",AH28="Menor")),"Moderado",IF(OR(AND(K28="Muy Baja",AH28="Mayor"),AND(K28="Baja",AH28="Mayor"),AND(K28="Media",AH28="Mayor"),AND(K28="Alta",AH28="Moderado"),AND(K28="Alta",AH28="Mayor"),AND(K28="Muy Alta",AH28="Leve"),AND(K28="Muy Alta",AH28="Menor"),AND(K28="Muy Alta",AH28="Moderado"),AND(K28="Muy Alta",AH28="Mayor")),"Alto",IF(OR(AND(K28="Muy Baja",AH28="Catastrófico"),AND(K28="Baja",AH28="Catastrófico"),AND(K28="Media",AH28="Catastrófico"),AND(K28="Alta",AH28="Catastrófico"),AND(K28="Muy Alta",AH28="Catastrófico")),"Extremo",""))))</f>
        <v>Alto</v>
      </c>
      <c r="AK28" s="43">
        <v>1</v>
      </c>
      <c r="AL28" s="44" t="s">
        <v>278</v>
      </c>
      <c r="AM28" s="43" t="s">
        <v>169</v>
      </c>
      <c r="AN28" s="45" t="s">
        <v>170</v>
      </c>
      <c r="AO28" s="45" t="s">
        <v>171</v>
      </c>
      <c r="AP28" s="46" t="str">
        <f t="shared" si="5"/>
        <v>40%</v>
      </c>
      <c r="AQ28" s="45" t="s">
        <v>172</v>
      </c>
      <c r="AR28" s="45" t="s">
        <v>193</v>
      </c>
      <c r="AS28" s="45" t="s">
        <v>174</v>
      </c>
      <c r="AT28" s="47">
        <f>IFERROR(IF(AM28="Probabilidad",(L28-(+L28*AP28)),IF(AM28="Impacto",L28,"")),"")</f>
        <v>0.48</v>
      </c>
      <c r="AU28" s="48" t="str">
        <f t="shared" si="1"/>
        <v>Media</v>
      </c>
      <c r="AV28" s="49">
        <f t="shared" si="2"/>
        <v>0.48</v>
      </c>
      <c r="AW28" s="48" t="str">
        <f t="shared" si="3"/>
        <v>Moderado</v>
      </c>
      <c r="AX28" s="49">
        <f>IFERROR(IF(AM28="Impacto",(AI28-(+AI28*AP28)),IF(AM28="Probabilidad",AI28,"")),"")</f>
        <v>0.6</v>
      </c>
      <c r="AY28" s="50" t="str">
        <f t="shared" si="4"/>
        <v>Moderado</v>
      </c>
      <c r="AZ28" s="51" t="s">
        <v>175</v>
      </c>
      <c r="BA28" s="52" t="s">
        <v>279</v>
      </c>
      <c r="BB28" s="53" t="s">
        <v>280</v>
      </c>
      <c r="BC28" s="53" t="s">
        <v>281</v>
      </c>
      <c r="BD28" s="53" t="s">
        <v>282</v>
      </c>
      <c r="BE28" s="53" t="s">
        <v>280</v>
      </c>
      <c r="BF28" s="63">
        <v>44593</v>
      </c>
      <c r="BG28" s="63">
        <v>44926</v>
      </c>
      <c r="BH28" s="53">
        <v>3836</v>
      </c>
      <c r="BI28" s="43"/>
      <c r="BJ28" s="22"/>
      <c r="BK28" s="22"/>
      <c r="BL28" s="22"/>
      <c r="BM28" s="22"/>
      <c r="BN28" s="22"/>
      <c r="BO28" s="22"/>
      <c r="BP28" s="22"/>
      <c r="BQ28" s="22"/>
      <c r="BR28" s="22"/>
      <c r="BS28" s="22"/>
      <c r="BT28" s="22"/>
      <c r="BU28" s="22"/>
      <c r="BV28" s="22"/>
      <c r="BW28" s="22"/>
      <c r="BX28" s="22"/>
      <c r="BY28" s="22"/>
      <c r="BZ28" s="22"/>
      <c r="CA28" s="22"/>
      <c r="CB28" s="22"/>
      <c r="CC28" s="22"/>
    </row>
    <row r="29" spans="1:81" ht="78.75" customHeight="1" x14ac:dyDescent="0.3">
      <c r="A29" s="278"/>
      <c r="B29" s="278"/>
      <c r="C29" s="278"/>
      <c r="D29" s="278"/>
      <c r="E29" s="278"/>
      <c r="F29" s="278"/>
      <c r="G29" s="280" t="s">
        <v>283</v>
      </c>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85">
        <f t="shared" si="0"/>
        <v>5</v>
      </c>
      <c r="AH29" s="278"/>
      <c r="AI29" s="278"/>
      <c r="AJ29" s="278"/>
      <c r="AK29" s="283">
        <v>2</v>
      </c>
      <c r="AL29" s="282" t="s">
        <v>284</v>
      </c>
      <c r="AM29" s="283" t="s">
        <v>169</v>
      </c>
      <c r="AN29" s="274" t="s">
        <v>170</v>
      </c>
      <c r="AO29" s="274" t="s">
        <v>171</v>
      </c>
      <c r="AP29" s="271" t="str">
        <f t="shared" si="5"/>
        <v>40%</v>
      </c>
      <c r="AQ29" s="274" t="s">
        <v>172</v>
      </c>
      <c r="AR29" s="274" t="s">
        <v>193</v>
      </c>
      <c r="AS29" s="274" t="s">
        <v>174</v>
      </c>
      <c r="AT29" s="275">
        <f>IFERROR(IF(AND(AM28="Probabilidad",AM29="Probabilidad"),(AV28-(+AV28*AP29)),IF(AM29="Probabilidad",(L28-(+L28*AP29)),IF(AM29="Impacto",AV28,""))),"")</f>
        <v>0.28799999999999998</v>
      </c>
      <c r="AU29" s="276" t="str">
        <f t="shared" si="1"/>
        <v>Baja</v>
      </c>
      <c r="AV29" s="271">
        <f t="shared" si="2"/>
        <v>0.28799999999999998</v>
      </c>
      <c r="AW29" s="276" t="str">
        <f t="shared" si="3"/>
        <v>Moderado</v>
      </c>
      <c r="AX29" s="271">
        <f>IFERROR(IF(AND(AM28="Impacto",AM29="Impacto"),(AX28-(+AX28*AP29)),IF(AM29="Impacto",(AI28-(+AI28*AP29)),IF(AM29="Probabilidad",AX28,""))),"")</f>
        <v>0.6</v>
      </c>
      <c r="AY29" s="273" t="str">
        <f t="shared" si="4"/>
        <v>Moderado</v>
      </c>
      <c r="AZ29" s="274" t="s">
        <v>175</v>
      </c>
      <c r="BA29" s="52" t="s">
        <v>285</v>
      </c>
      <c r="BB29" s="53" t="s">
        <v>286</v>
      </c>
      <c r="BC29" s="53" t="s">
        <v>281</v>
      </c>
      <c r="BD29" s="53" t="s">
        <v>287</v>
      </c>
      <c r="BE29" s="53" t="s">
        <v>286</v>
      </c>
      <c r="BF29" s="63">
        <v>44593</v>
      </c>
      <c r="BG29" s="63">
        <v>44562</v>
      </c>
      <c r="BH29" s="53">
        <v>3836</v>
      </c>
      <c r="BI29" s="43"/>
      <c r="BJ29" s="22"/>
      <c r="BK29" s="22"/>
      <c r="BL29" s="22"/>
      <c r="BM29" s="22"/>
      <c r="BN29" s="22"/>
      <c r="BO29" s="22"/>
      <c r="BP29" s="22"/>
      <c r="BQ29" s="22"/>
      <c r="BR29" s="22"/>
      <c r="BS29" s="22"/>
      <c r="BT29" s="22"/>
      <c r="BU29" s="22"/>
      <c r="BV29" s="22"/>
      <c r="BW29" s="22"/>
      <c r="BX29" s="22"/>
      <c r="BY29" s="22"/>
      <c r="BZ29" s="22"/>
      <c r="CA29" s="22"/>
      <c r="CB29" s="22"/>
      <c r="CC29" s="22"/>
    </row>
    <row r="30" spans="1:81" ht="48.75" customHeight="1" x14ac:dyDescent="0.3">
      <c r="A30" s="278"/>
      <c r="B30" s="278"/>
      <c r="C30" s="272"/>
      <c r="D30" s="272"/>
      <c r="E30" s="278"/>
      <c r="F30" s="272"/>
      <c r="G30" s="272"/>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2"/>
      <c r="AH30" s="278"/>
      <c r="AI30" s="278"/>
      <c r="AJ30" s="278"/>
      <c r="AK30" s="272"/>
      <c r="AL30" s="272"/>
      <c r="AM30" s="272"/>
      <c r="AN30" s="272"/>
      <c r="AO30" s="272"/>
      <c r="AP30" s="272"/>
      <c r="AQ30" s="272"/>
      <c r="AR30" s="272"/>
      <c r="AS30" s="272"/>
      <c r="AT30" s="272"/>
      <c r="AU30" s="272"/>
      <c r="AV30" s="272"/>
      <c r="AW30" s="272"/>
      <c r="AX30" s="272"/>
      <c r="AY30" s="272"/>
      <c r="AZ30" s="272"/>
      <c r="BA30" s="52"/>
      <c r="BB30" s="53" t="s">
        <v>288</v>
      </c>
      <c r="BC30" s="53" t="s">
        <v>281</v>
      </c>
      <c r="BD30" s="53" t="s">
        <v>289</v>
      </c>
      <c r="BE30" s="53" t="s">
        <v>288</v>
      </c>
      <c r="BF30" s="63">
        <v>44746</v>
      </c>
      <c r="BG30" s="63">
        <v>44563</v>
      </c>
      <c r="BH30" s="53">
        <v>3836</v>
      </c>
      <c r="BI30" s="43"/>
      <c r="BJ30" s="22"/>
      <c r="BK30" s="22"/>
      <c r="BL30" s="22"/>
      <c r="BM30" s="22"/>
      <c r="BN30" s="22"/>
      <c r="BO30" s="22"/>
      <c r="BP30" s="22"/>
      <c r="BQ30" s="22"/>
      <c r="BR30" s="22"/>
      <c r="BS30" s="22"/>
      <c r="BT30" s="22"/>
      <c r="BU30" s="22"/>
      <c r="BV30" s="22"/>
      <c r="BW30" s="22"/>
      <c r="BX30" s="22"/>
      <c r="BY30" s="22"/>
      <c r="BZ30" s="22"/>
      <c r="CA30" s="22"/>
      <c r="CB30" s="22"/>
      <c r="CC30" s="22"/>
    </row>
    <row r="31" spans="1:81" ht="108" customHeight="1" x14ac:dyDescent="0.3">
      <c r="A31" s="283">
        <v>9</v>
      </c>
      <c r="B31" s="280" t="s">
        <v>290</v>
      </c>
      <c r="C31" s="280" t="s">
        <v>291</v>
      </c>
      <c r="D31" s="280" t="s">
        <v>292</v>
      </c>
      <c r="E31" s="280" t="s">
        <v>188</v>
      </c>
      <c r="F31" s="280" t="s">
        <v>293</v>
      </c>
      <c r="G31" s="53" t="s">
        <v>294</v>
      </c>
      <c r="H31" s="280" t="s">
        <v>295</v>
      </c>
      <c r="I31" s="280" t="s">
        <v>165</v>
      </c>
      <c r="J31" s="283">
        <v>50</v>
      </c>
      <c r="K31" s="277" t="str">
        <f>IF(J31&lt;=0,"",IF(J31&lt;=2,"Muy Baja",IF(J31&lt;=24,"Baja",IF(J31&lt;=500,"Media",IF(J31&lt;=5000,"Alta","Muy Alta")))))</f>
        <v>Media</v>
      </c>
      <c r="L31" s="279">
        <f>IF(K31="","",IF(K31="Muy Baja",0.2,IF(K31="Baja",0.4,IF(K31="Media",0.6,IF(K31="Alta",0.8,IF(K31="Muy Alta",1,))))))</f>
        <v>0.6</v>
      </c>
      <c r="M31" s="279" t="s">
        <v>166</v>
      </c>
      <c r="N31" s="279" t="s">
        <v>167</v>
      </c>
      <c r="O31" s="279" t="s">
        <v>166</v>
      </c>
      <c r="P31" s="279" t="s">
        <v>166</v>
      </c>
      <c r="Q31" s="279" t="s">
        <v>167</v>
      </c>
      <c r="R31" s="279" t="s">
        <v>166</v>
      </c>
      <c r="S31" s="279" t="s">
        <v>167</v>
      </c>
      <c r="T31" s="279" t="s">
        <v>167</v>
      </c>
      <c r="U31" s="279" t="s">
        <v>166</v>
      </c>
      <c r="V31" s="279" t="s">
        <v>166</v>
      </c>
      <c r="W31" s="279" t="s">
        <v>166</v>
      </c>
      <c r="X31" s="279" t="s">
        <v>166</v>
      </c>
      <c r="Y31" s="279" t="s">
        <v>166</v>
      </c>
      <c r="Z31" s="279" t="s">
        <v>166</v>
      </c>
      <c r="AA31" s="279" t="s">
        <v>166</v>
      </c>
      <c r="AB31" s="279" t="s">
        <v>167</v>
      </c>
      <c r="AC31" s="279" t="s">
        <v>166</v>
      </c>
      <c r="AD31" s="279" t="s">
        <v>166</v>
      </c>
      <c r="AE31" s="279" t="s">
        <v>167</v>
      </c>
      <c r="AF31" s="284">
        <f>IF(AB31="Si","19",COUNTIF(M31:AE31,"si"))</f>
        <v>13</v>
      </c>
      <c r="AG31" s="41">
        <f t="shared" ref="AG31:AG35" si="12">VALUE(IF(AF31&lt;=5,5,IF(AND(AF31&gt;5,AF31&lt;=11),10,IF(AF31&gt;11,20,0))))</f>
        <v>20</v>
      </c>
      <c r="AH31" s="277" t="str">
        <f>IF(AG31=5,"Moderado",IF(AG31=10,"Mayor",IF(AG31=20,"Catastrófico",0)))</f>
        <v>Catastrófico</v>
      </c>
      <c r="AI31" s="279">
        <f>IF(AH31="","",IF(AH31="Leve",0.2,IF(AH31="Menor",0.4,IF(AH31="Moderado",0.6,IF(AH31="Mayor",0.8,IF(AH31="Catastrófico",1,))))))</f>
        <v>1</v>
      </c>
      <c r="AJ31" s="281" t="str">
        <f>IF(OR(AND(K31="Muy Baja",AH31="Leve"),AND(K31="Muy Baja",AH31="Menor"),AND(K31="Baja",AH31="Leve")),"Bajo",IF(OR(AND(K31="Muy baja",AH31="Moderado"),AND(K31="Baja",AH31="Menor"),AND(K31="Baja",AH31="Moderado"),AND(K31="Media",AH31="Leve"),AND(K31="Media",AH31="Menor"),AND(K31="Media",AH31="Moderado"),AND(K31="Alta",AH31="Leve"),AND(K31="Alta",AH31="Menor")),"Moderado",IF(OR(AND(K31="Muy Baja",AH31="Mayor"),AND(K31="Baja",AH31="Mayor"),AND(K31="Media",AH31="Mayor"),AND(K31="Alta",AH31="Moderado"),AND(K31="Alta",AH31="Mayor"),AND(K31="Muy Alta",AH31="Leve"),AND(K31="Muy Alta",AH31="Menor"),AND(K31="Muy Alta",AH31="Moderado"),AND(K31="Muy Alta",AH31="Mayor")),"Alto",IF(OR(AND(K31="Muy Baja",AH31="Catastrófico"),AND(K31="Baja",AH31="Catastrófico"),AND(K31="Media",AH31="Catastrófico"),AND(K31="Alta",AH31="Catastrófico"),AND(K31="Muy Alta",AH31="Catastrófico")),"Extremo",""))))</f>
        <v>Extremo</v>
      </c>
      <c r="AK31" s="43">
        <v>1</v>
      </c>
      <c r="AL31" s="44" t="s">
        <v>296</v>
      </c>
      <c r="AM31" s="43" t="s">
        <v>169</v>
      </c>
      <c r="AN31" s="45" t="s">
        <v>170</v>
      </c>
      <c r="AO31" s="45" t="s">
        <v>171</v>
      </c>
      <c r="AP31" s="46" t="str">
        <f t="shared" ref="AP31:AP53" si="13">IF(AND(AN31="Preventivo",AO31="Automático"),"50%",IF(AND(AN31="Preventivo",AO31="Manual"),"40%",IF(AND(AN31="Detectivo",AO31="Automático"),"40%",IF(AND(AN31="Detectivo",AO31="Manual"),"30%",IF(AND(AN31="Correctivo",AO31="Automático"),"35%",IF(AND(AN31="Correctivo",AO31="Manual"),"25%",""))))))</f>
        <v>40%</v>
      </c>
      <c r="AQ31" s="45" t="s">
        <v>172</v>
      </c>
      <c r="AR31" s="45" t="s">
        <v>193</v>
      </c>
      <c r="AS31" s="45" t="s">
        <v>174</v>
      </c>
      <c r="AT31" s="47">
        <v>0.3</v>
      </c>
      <c r="AU31" s="48" t="str">
        <f t="shared" ref="AU31:AU53" si="14">IFERROR(IF(AT31="","",IF(AT31&lt;=0.2,"Muy Baja",IF(AT31&lt;=0.4,"Baja",IF(AT31&lt;=0.6,"Media",IF(AT31&lt;=0.8,"Alta","Muy Alta"))))),"")</f>
        <v>Baja</v>
      </c>
      <c r="AV31" s="49">
        <f t="shared" ref="AV31:AV40" si="15">+AT31</f>
        <v>0.3</v>
      </c>
      <c r="AW31" s="48" t="str">
        <f t="shared" ref="AW31:AW53" si="16">IFERROR(IF(AX31="","",IF(AX31&lt;=0.2,"Leve",IF(AX31&lt;=0.4,"Menor",IF(AX31&lt;=0.6,"Moderado",IF(AX31&lt;=0.8,"Mayor","Catastrófico"))))),"")</f>
        <v>Moderado</v>
      </c>
      <c r="AX31" s="49">
        <v>0.6</v>
      </c>
      <c r="AY31" s="50" t="str">
        <f t="shared" ref="AY31:AY53" si="17">IFERROR(IF(OR(AND(AU31="Muy Baja",AW31="Leve"),AND(AU31="Muy Baja",AW31="Menor"),AND(AU31="Baja",AW31="Leve")),"Bajo",IF(OR(AND(AU31="Muy baja",AW31="Moderado"),AND(AU31="Baja",AW31="Menor"),AND(AU31="Baja",AW31="Moderado"),AND(AU31="Media",AW31="Leve"),AND(AU31="Media",AW31="Menor"),AND(AU31="Media",AW31="Moderado"),AND(AU31="Alta",AW31="Leve"),AND(AU31="Alta",AW31="Menor")),"Moderado",IF(OR(AND(AU31="Muy Baja",AW31="Mayor"),AND(AU31="Baja",AW31="Mayor"),AND(AU31="Media",AW31="Mayor"),AND(AU31="Alta",AW31="Moderado"),AND(AU31="Alta",AW31="Mayor"),AND(AU31="Muy Alta",AW31="Leve"),AND(AU31="Muy Alta",AW31="Menor"),AND(AU31="Muy Alta",AW31="Moderado"),AND(AU31="Muy Alta",AW31="Mayor")),"Alto",IF(OR(AND(AU31="Muy Baja",AW31="Catastrófico"),AND(AU31="Baja",AW31="Catastrófico"),AND(AU31="Media",AW31="Catastrófico"),AND(AU31="Alta",AW31="Catastrófico"),AND(AU31="Muy Alta",AW31="Catastrófico")),"Extremo","")))),"")</f>
        <v>Moderado</v>
      </c>
      <c r="AZ31" s="51" t="s">
        <v>175</v>
      </c>
      <c r="BA31" s="52"/>
      <c r="BB31" s="53" t="s">
        <v>297</v>
      </c>
      <c r="BC31" s="53" t="s">
        <v>298</v>
      </c>
      <c r="BD31" s="53" t="s">
        <v>299</v>
      </c>
      <c r="BE31" s="53" t="s">
        <v>297</v>
      </c>
      <c r="BF31" s="63" t="s">
        <v>300</v>
      </c>
      <c r="BG31" s="63" t="s">
        <v>36</v>
      </c>
      <c r="BH31" s="53">
        <v>3897</v>
      </c>
      <c r="BI31" s="43"/>
      <c r="BJ31" s="22"/>
      <c r="BK31" s="22"/>
      <c r="BL31" s="22"/>
      <c r="BM31" s="22"/>
      <c r="BN31" s="22"/>
      <c r="BO31" s="22"/>
      <c r="BP31" s="22"/>
      <c r="BQ31" s="22"/>
      <c r="BR31" s="22"/>
      <c r="BS31" s="22"/>
      <c r="BT31" s="22"/>
      <c r="BU31" s="22"/>
      <c r="BV31" s="22"/>
      <c r="BW31" s="22"/>
      <c r="BX31" s="22"/>
      <c r="BY31" s="22"/>
      <c r="BZ31" s="22"/>
      <c r="CA31" s="22"/>
      <c r="CB31" s="22"/>
      <c r="CC31" s="22"/>
    </row>
    <row r="32" spans="1:81" ht="100.5" customHeight="1" x14ac:dyDescent="0.3">
      <c r="A32" s="278"/>
      <c r="B32" s="278"/>
      <c r="C32" s="272"/>
      <c r="D32" s="272"/>
      <c r="E32" s="278"/>
      <c r="F32" s="272"/>
      <c r="G32" s="57" t="s">
        <v>301</v>
      </c>
      <c r="H32" s="278"/>
      <c r="I32" s="278"/>
      <c r="J32" s="278"/>
      <c r="K32" s="278"/>
      <c r="L32" s="278"/>
      <c r="M32" s="278"/>
      <c r="N32" s="278"/>
      <c r="O32" s="278"/>
      <c r="P32" s="278"/>
      <c r="Q32" s="278"/>
      <c r="R32" s="278"/>
      <c r="S32" s="278"/>
      <c r="T32" s="278"/>
      <c r="U32" s="278"/>
      <c r="V32" s="278"/>
      <c r="W32" s="278"/>
      <c r="X32" s="278"/>
      <c r="Y32" s="278"/>
      <c r="Z32" s="278"/>
      <c r="AA32" s="278"/>
      <c r="AB32" s="278"/>
      <c r="AC32" s="278"/>
      <c r="AD32" s="278"/>
      <c r="AE32" s="278"/>
      <c r="AF32" s="278"/>
      <c r="AG32" s="41">
        <f t="shared" si="12"/>
        <v>5</v>
      </c>
      <c r="AH32" s="278"/>
      <c r="AI32" s="278"/>
      <c r="AJ32" s="278"/>
      <c r="AK32" s="43">
        <v>2</v>
      </c>
      <c r="AL32" s="44" t="s">
        <v>302</v>
      </c>
      <c r="AM32" s="43" t="s">
        <v>169</v>
      </c>
      <c r="AN32" s="45" t="s">
        <v>170</v>
      </c>
      <c r="AO32" s="45" t="s">
        <v>171</v>
      </c>
      <c r="AP32" s="46" t="str">
        <f t="shared" si="13"/>
        <v>40%</v>
      </c>
      <c r="AQ32" s="45" t="s">
        <v>172</v>
      </c>
      <c r="AR32" s="45" t="s">
        <v>193</v>
      </c>
      <c r="AS32" s="45" t="s">
        <v>174</v>
      </c>
      <c r="AT32" s="47">
        <v>0.21</v>
      </c>
      <c r="AU32" s="48" t="str">
        <f t="shared" si="14"/>
        <v>Baja</v>
      </c>
      <c r="AV32" s="49">
        <f t="shared" si="15"/>
        <v>0.21</v>
      </c>
      <c r="AW32" s="48" t="str">
        <f t="shared" si="16"/>
        <v>Moderado</v>
      </c>
      <c r="AX32" s="49">
        <v>0.6</v>
      </c>
      <c r="AY32" s="50" t="str">
        <f t="shared" si="17"/>
        <v>Moderado</v>
      </c>
      <c r="AZ32" s="51" t="s">
        <v>175</v>
      </c>
      <c r="BA32" s="52"/>
      <c r="BB32" s="53" t="s">
        <v>303</v>
      </c>
      <c r="BC32" s="53" t="s">
        <v>304</v>
      </c>
      <c r="BD32" s="53" t="s">
        <v>305</v>
      </c>
      <c r="BE32" s="53" t="s">
        <v>303</v>
      </c>
      <c r="BF32" s="63" t="s">
        <v>300</v>
      </c>
      <c r="BG32" s="63" t="s">
        <v>36</v>
      </c>
      <c r="BH32" s="53">
        <v>3897</v>
      </c>
      <c r="BI32" s="43"/>
      <c r="BJ32" s="22"/>
      <c r="BK32" s="22"/>
      <c r="BL32" s="22"/>
      <c r="BM32" s="22"/>
      <c r="BN32" s="22"/>
      <c r="BO32" s="22"/>
      <c r="BP32" s="22"/>
      <c r="BQ32" s="22"/>
      <c r="BR32" s="22"/>
      <c r="BS32" s="22"/>
      <c r="BT32" s="22"/>
      <c r="BU32" s="22"/>
      <c r="BV32" s="22"/>
      <c r="BW32" s="22"/>
      <c r="BX32" s="22"/>
      <c r="BY32" s="22"/>
      <c r="BZ32" s="22"/>
      <c r="CA32" s="22"/>
      <c r="CB32" s="22"/>
      <c r="CC32" s="22"/>
    </row>
    <row r="33" spans="1:81" ht="99" customHeight="1" x14ac:dyDescent="0.3">
      <c r="A33" s="283">
        <v>10</v>
      </c>
      <c r="B33" s="280" t="s">
        <v>290</v>
      </c>
      <c r="C33" s="280" t="s">
        <v>291</v>
      </c>
      <c r="D33" s="280" t="s">
        <v>292</v>
      </c>
      <c r="E33" s="280" t="s">
        <v>188</v>
      </c>
      <c r="F33" s="280" t="s">
        <v>306</v>
      </c>
      <c r="G33" s="53" t="s">
        <v>307</v>
      </c>
      <c r="H33" s="280" t="s">
        <v>308</v>
      </c>
      <c r="I33" s="280" t="s">
        <v>165</v>
      </c>
      <c r="J33" s="283">
        <v>20</v>
      </c>
      <c r="K33" s="277" t="str">
        <f>IF(J33&lt;=0,"",IF(J33&lt;=2,"Muy Baja",IF(J33&lt;=24,"Baja",IF(J33&lt;=500,"Media",IF(J33&lt;=5000,"Alta","Muy Alta")))))</f>
        <v>Baja</v>
      </c>
      <c r="L33" s="279">
        <f>IF(K33="","",IF(K33="Muy Baja",0.2,IF(K33="Baja",0.4,IF(K33="Media",0.6,IF(K33="Alta",0.8,IF(K33="Muy Alta",1,))))))</f>
        <v>0.4</v>
      </c>
      <c r="M33" s="279" t="s">
        <v>166</v>
      </c>
      <c r="N33" s="279" t="s">
        <v>166</v>
      </c>
      <c r="O33" s="279" t="s">
        <v>166</v>
      </c>
      <c r="P33" s="279" t="s">
        <v>166</v>
      </c>
      <c r="Q33" s="279" t="s">
        <v>166</v>
      </c>
      <c r="R33" s="279" t="s">
        <v>166</v>
      </c>
      <c r="S33" s="279" t="s">
        <v>167</v>
      </c>
      <c r="T33" s="279" t="s">
        <v>167</v>
      </c>
      <c r="U33" s="279" t="s">
        <v>166</v>
      </c>
      <c r="V33" s="279" t="s">
        <v>166</v>
      </c>
      <c r="W33" s="279" t="s">
        <v>166</v>
      </c>
      <c r="X33" s="279" t="s">
        <v>166</v>
      </c>
      <c r="Y33" s="279" t="s">
        <v>166</v>
      </c>
      <c r="Z33" s="279" t="s">
        <v>166</v>
      </c>
      <c r="AA33" s="279" t="s">
        <v>166</v>
      </c>
      <c r="AB33" s="279" t="s">
        <v>167</v>
      </c>
      <c r="AC33" s="279" t="s">
        <v>167</v>
      </c>
      <c r="AD33" s="279" t="s">
        <v>167</v>
      </c>
      <c r="AE33" s="279" t="s">
        <v>167</v>
      </c>
      <c r="AF33" s="284">
        <f>IF(AB33="Si","19",COUNTIF(M33:AE33,"si"))</f>
        <v>13</v>
      </c>
      <c r="AG33" s="41">
        <f t="shared" si="12"/>
        <v>20</v>
      </c>
      <c r="AH33" s="277" t="str">
        <f>IF(AG33=5,"Moderado",IF(AG33=10,"Mayor",IF(AG33=20,"Catastrófico",0)))</f>
        <v>Catastrófico</v>
      </c>
      <c r="AI33" s="279">
        <f>IF(AH33="","",IF(AH33="Leve",0.2,IF(AH33="Menor",0.4,IF(AH33="Moderado",0.6,IF(AH33="Mayor",0.8,IF(AH33="Catastrófico",1,))))))</f>
        <v>1</v>
      </c>
      <c r="AJ33" s="281" t="str">
        <f>IF(OR(AND(K33="Muy Baja",AH33="Leve"),AND(K33="Muy Baja",AH33="Menor"),AND(K33="Baja",AH33="Leve")),"Bajo",IF(OR(AND(K33="Muy baja",AH33="Moderado"),AND(K33="Baja",AH33="Menor"),AND(K33="Baja",AH33="Moderado"),AND(K33="Media",AH33="Leve"),AND(K33="Media",AH33="Menor"),AND(K33="Media",AH33="Moderado"),AND(K33="Alta",AH33="Leve"),AND(K33="Alta",AH33="Menor")),"Moderado",IF(OR(AND(K33="Muy Baja",AH33="Mayor"),AND(K33="Baja",AH33="Mayor"),AND(K33="Media",AH33="Mayor"),AND(K33="Alta",AH33="Moderado"),AND(K33="Alta",AH33="Mayor"),AND(K33="Muy Alta",AH33="Leve"),AND(K33="Muy Alta",AH33="Menor"),AND(K33="Muy Alta",AH33="Moderado"),AND(K33="Muy Alta",AH33="Mayor")),"Alto",IF(OR(AND(K33="Muy Baja",AH33="Catastrófico"),AND(K33="Baja",AH33="Catastrófico"),AND(K33="Media",AH33="Catastrófico"),AND(K33="Alta",AH33="Catastrófico"),AND(K33="Muy Alta",AH33="Catastrófico")),"Extremo",""))))</f>
        <v>Extremo</v>
      </c>
      <c r="AK33" s="43">
        <v>1</v>
      </c>
      <c r="AL33" s="44" t="s">
        <v>309</v>
      </c>
      <c r="AM33" s="43" t="s">
        <v>169</v>
      </c>
      <c r="AN33" s="45" t="s">
        <v>170</v>
      </c>
      <c r="AO33" s="45" t="s">
        <v>171</v>
      </c>
      <c r="AP33" s="46" t="str">
        <f t="shared" si="13"/>
        <v>40%</v>
      </c>
      <c r="AQ33" s="45" t="s">
        <v>172</v>
      </c>
      <c r="AR33" s="45" t="s">
        <v>193</v>
      </c>
      <c r="AS33" s="45" t="s">
        <v>174</v>
      </c>
      <c r="AT33" s="47">
        <v>0.12</v>
      </c>
      <c r="AU33" s="48" t="str">
        <f t="shared" si="14"/>
        <v>Muy Baja</v>
      </c>
      <c r="AV33" s="49">
        <f t="shared" si="15"/>
        <v>0.12</v>
      </c>
      <c r="AW33" s="48" t="str">
        <f t="shared" si="16"/>
        <v>Moderado</v>
      </c>
      <c r="AX33" s="49">
        <v>0.6</v>
      </c>
      <c r="AY33" s="50" t="str">
        <f t="shared" si="17"/>
        <v>Moderado</v>
      </c>
      <c r="AZ33" s="51" t="s">
        <v>175</v>
      </c>
      <c r="BA33" s="52"/>
      <c r="BB33" s="53" t="s">
        <v>310</v>
      </c>
      <c r="BC33" s="53" t="s">
        <v>304</v>
      </c>
      <c r="BD33" s="53" t="s">
        <v>305</v>
      </c>
      <c r="BE33" s="53" t="s">
        <v>303</v>
      </c>
      <c r="BF33" s="63" t="s">
        <v>300</v>
      </c>
      <c r="BG33" s="63" t="s">
        <v>36</v>
      </c>
      <c r="BH33" s="53">
        <v>3898</v>
      </c>
      <c r="BI33" s="43"/>
      <c r="BJ33" s="22"/>
      <c r="BK33" s="22"/>
      <c r="BL33" s="22"/>
      <c r="BM33" s="22"/>
      <c r="BN33" s="22"/>
      <c r="BO33" s="22"/>
      <c r="BP33" s="22"/>
      <c r="BQ33" s="22"/>
      <c r="BR33" s="22"/>
      <c r="BS33" s="22"/>
      <c r="BT33" s="22"/>
      <c r="BU33" s="22"/>
      <c r="BV33" s="22"/>
      <c r="BW33" s="22"/>
      <c r="BX33" s="22"/>
      <c r="BY33" s="22"/>
      <c r="BZ33" s="22"/>
      <c r="CA33" s="22"/>
      <c r="CB33" s="22"/>
      <c r="CC33" s="22"/>
    </row>
    <row r="34" spans="1:81" ht="102" customHeight="1" x14ac:dyDescent="0.3">
      <c r="A34" s="278"/>
      <c r="B34" s="278"/>
      <c r="C34" s="278"/>
      <c r="D34" s="278"/>
      <c r="E34" s="278"/>
      <c r="F34" s="272"/>
      <c r="G34" s="57" t="s">
        <v>311</v>
      </c>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41">
        <f t="shared" si="12"/>
        <v>5</v>
      </c>
      <c r="AH34" s="278"/>
      <c r="AI34" s="278"/>
      <c r="AJ34" s="278"/>
      <c r="AK34" s="43">
        <v>2</v>
      </c>
      <c r="AL34" s="44" t="s">
        <v>312</v>
      </c>
      <c r="AM34" s="43" t="s">
        <v>169</v>
      </c>
      <c r="AN34" s="45" t="s">
        <v>170</v>
      </c>
      <c r="AO34" s="45" t="s">
        <v>171</v>
      </c>
      <c r="AP34" s="46" t="str">
        <f t="shared" si="13"/>
        <v>40%</v>
      </c>
      <c r="AQ34" s="45" t="s">
        <v>172</v>
      </c>
      <c r="AR34" s="45" t="s">
        <v>193</v>
      </c>
      <c r="AS34" s="45" t="s">
        <v>174</v>
      </c>
      <c r="AT34" s="47">
        <f>IFERROR(IF(AND(AM33="Probabilidad",AM34="Probabilidad"),(AV33-(+AV33*AP34)),IF(AM34="Probabilidad",(L33-(+L33*AP34)),IF(AM34="Impacto",AV33,""))),"")</f>
        <v>7.1999999999999995E-2</v>
      </c>
      <c r="AU34" s="48" t="str">
        <f t="shared" si="14"/>
        <v>Muy Baja</v>
      </c>
      <c r="AV34" s="49">
        <f t="shared" si="15"/>
        <v>7.1999999999999995E-2</v>
      </c>
      <c r="AW34" s="48" t="str">
        <f t="shared" si="16"/>
        <v>Moderado</v>
      </c>
      <c r="AX34" s="49">
        <v>0.6</v>
      </c>
      <c r="AY34" s="50" t="str">
        <f t="shared" si="17"/>
        <v>Moderado</v>
      </c>
      <c r="AZ34" s="51" t="s">
        <v>175</v>
      </c>
      <c r="BA34" s="52"/>
      <c r="BB34" s="53" t="s">
        <v>313</v>
      </c>
      <c r="BC34" s="53" t="s">
        <v>314</v>
      </c>
      <c r="BD34" s="53" t="s">
        <v>305</v>
      </c>
      <c r="BE34" s="53" t="s">
        <v>303</v>
      </c>
      <c r="BF34" s="63" t="s">
        <v>300</v>
      </c>
      <c r="BG34" s="63" t="s">
        <v>36</v>
      </c>
      <c r="BH34" s="53">
        <v>3898</v>
      </c>
      <c r="BI34" s="43"/>
      <c r="BJ34" s="67"/>
      <c r="BK34" s="67"/>
      <c r="BL34" s="67"/>
      <c r="BM34" s="67"/>
      <c r="BN34" s="67"/>
      <c r="BO34" s="67"/>
      <c r="BP34" s="67"/>
      <c r="BQ34" s="67"/>
      <c r="BR34" s="67"/>
      <c r="BS34" s="67"/>
      <c r="BT34" s="67"/>
      <c r="BU34" s="67"/>
      <c r="BV34" s="67"/>
      <c r="BW34" s="67"/>
      <c r="BX34" s="67"/>
      <c r="BY34" s="67"/>
      <c r="BZ34" s="67"/>
      <c r="CA34" s="67"/>
      <c r="CB34" s="67"/>
      <c r="CC34" s="67"/>
    </row>
    <row r="35" spans="1:81" ht="78.75" customHeight="1" x14ac:dyDescent="0.3">
      <c r="A35" s="283">
        <v>11</v>
      </c>
      <c r="B35" s="280" t="s">
        <v>315</v>
      </c>
      <c r="C35" s="280" t="s">
        <v>316</v>
      </c>
      <c r="D35" s="280" t="s">
        <v>317</v>
      </c>
      <c r="E35" s="280" t="s">
        <v>161</v>
      </c>
      <c r="F35" s="280" t="s">
        <v>318</v>
      </c>
      <c r="G35" s="280" t="s">
        <v>319</v>
      </c>
      <c r="H35" s="280" t="s">
        <v>320</v>
      </c>
      <c r="I35" s="280" t="s">
        <v>204</v>
      </c>
      <c r="J35" s="283">
        <v>3758</v>
      </c>
      <c r="K35" s="277" t="str">
        <f>IF(J35&lt;=0,"",IF(J35&lt;=2,"Muy Baja",IF(J35&lt;=24,"Baja",IF(J35&lt;=500,"Media",IF(J35&lt;=5000,"Alta","Muy Alta")))))</f>
        <v>Alta</v>
      </c>
      <c r="L35" s="279">
        <f>IF(K35="","",IF(K35="Muy Baja",0.2,IF(K35="Baja",0.4,IF(K35="Media",0.6,IF(K35="Alta",0.8,IF(K35="Muy Alta",1,))))))</f>
        <v>0.8</v>
      </c>
      <c r="M35" s="279" t="s">
        <v>166</v>
      </c>
      <c r="N35" s="279" t="s">
        <v>167</v>
      </c>
      <c r="O35" s="279" t="s">
        <v>167</v>
      </c>
      <c r="P35" s="279" t="s">
        <v>167</v>
      </c>
      <c r="Q35" s="279" t="s">
        <v>167</v>
      </c>
      <c r="R35" s="279" t="s">
        <v>166</v>
      </c>
      <c r="S35" s="279" t="s">
        <v>166</v>
      </c>
      <c r="T35" s="279" t="s">
        <v>166</v>
      </c>
      <c r="U35" s="279" t="s">
        <v>167</v>
      </c>
      <c r="V35" s="279" t="s">
        <v>167</v>
      </c>
      <c r="W35" s="279" t="s">
        <v>166</v>
      </c>
      <c r="X35" s="279" t="s">
        <v>167</v>
      </c>
      <c r="Y35" s="279" t="s">
        <v>167</v>
      </c>
      <c r="Z35" s="279" t="s">
        <v>167</v>
      </c>
      <c r="AA35" s="279" t="s">
        <v>167</v>
      </c>
      <c r="AB35" s="279" t="s">
        <v>167</v>
      </c>
      <c r="AC35" s="279" t="s">
        <v>167</v>
      </c>
      <c r="AD35" s="279" t="s">
        <v>167</v>
      </c>
      <c r="AE35" s="279" t="s">
        <v>167</v>
      </c>
      <c r="AF35" s="316">
        <v>5</v>
      </c>
      <c r="AG35" s="285">
        <f t="shared" si="12"/>
        <v>5</v>
      </c>
      <c r="AH35" s="277" t="str">
        <f>IF(AG35=5,"Moderado",IF(AG35=10,"Mayor",IF(AG35=20,"Catastrófico",0)))</f>
        <v>Moderado</v>
      </c>
      <c r="AI35" s="279">
        <f>IF(AH35="","",IF(AH35="Leve",0.2,IF(AH35="Menor",0.4,IF(AH35="Moderado",0.6,IF(AH35="Mayor",0.8,IF(AH35="Catastrófico",1,))))))</f>
        <v>0.6</v>
      </c>
      <c r="AJ35" s="281" t="str">
        <f>IF(OR(AND(K35="Muy Baja",AH35="Leve"),AND(K35="Muy Baja",AH35="Menor"),AND(K35="Baja",AH35="Leve")),"Bajo",IF(OR(AND(K35="Muy baja",AH35="Moderado"),AND(K35="Baja",AH35="Menor"),AND(K35="Baja",AH35="Moderado"),AND(K35="Media",AH35="Leve"),AND(K35="Media",AH35="Menor"),AND(K35="Media",AH35="Moderado"),AND(K35="Alta",AH35="Leve"),AND(K35="Alta",AH35="Menor")),"Moderado",IF(OR(AND(K35="Muy Baja",AH35="Mayor"),AND(K35="Baja",AH35="Mayor"),AND(K35="Media",AH35="Mayor"),AND(K35="Alta",AH35="Moderado"),AND(K35="Alta",AH35="Mayor"),AND(K35="Muy Alta",AH35="Leve"),AND(K35="Muy Alta",AH35="Menor"),AND(K35="Muy Alta",AH35="Moderado"),AND(K35="Muy Alta",AH35="Mayor")),"Alto",IF(OR(AND(K35="Muy Baja",AH35="Catastrófico"),AND(K35="Baja",AH35="Catastrófico"),AND(K35="Media",AH35="Catastrófico"),AND(K35="Alta",AH35="Catastrófico"),AND(K35="Muy Alta",AH35="Catastrófico")),"Extremo",""))))</f>
        <v>Alto</v>
      </c>
      <c r="AK35" s="43">
        <v>1</v>
      </c>
      <c r="AL35" s="69" t="s">
        <v>321</v>
      </c>
      <c r="AM35" s="43" t="s">
        <v>169</v>
      </c>
      <c r="AN35" s="45" t="s">
        <v>170</v>
      </c>
      <c r="AO35" s="45" t="s">
        <v>171</v>
      </c>
      <c r="AP35" s="46" t="str">
        <f t="shared" si="13"/>
        <v>40%</v>
      </c>
      <c r="AQ35" s="45" t="s">
        <v>172</v>
      </c>
      <c r="AR35" s="45" t="s">
        <v>193</v>
      </c>
      <c r="AS35" s="45" t="s">
        <v>174</v>
      </c>
      <c r="AT35" s="47">
        <v>0.48</v>
      </c>
      <c r="AU35" s="48" t="str">
        <f t="shared" si="14"/>
        <v>Media</v>
      </c>
      <c r="AV35" s="49">
        <f t="shared" si="15"/>
        <v>0.48</v>
      </c>
      <c r="AW35" s="48" t="str">
        <f t="shared" si="16"/>
        <v>Moderado</v>
      </c>
      <c r="AX35" s="49">
        <f>IFERROR(IF(AM35="Impacto",(AI35-(+AI35*AP35)),IF(AM35="Probabilidad",AI35,"")),"")</f>
        <v>0.6</v>
      </c>
      <c r="AY35" s="50" t="str">
        <f t="shared" si="17"/>
        <v>Moderado</v>
      </c>
      <c r="AZ35" s="51" t="s">
        <v>175</v>
      </c>
      <c r="BA35" s="52"/>
      <c r="BB35" s="53" t="s">
        <v>322</v>
      </c>
      <c r="BC35" s="53" t="s">
        <v>323</v>
      </c>
      <c r="BD35" s="53" t="s">
        <v>324</v>
      </c>
      <c r="BE35" s="53" t="s">
        <v>325</v>
      </c>
      <c r="BF35" s="63">
        <v>44895</v>
      </c>
      <c r="BG35" s="63">
        <v>44895</v>
      </c>
      <c r="BH35" s="53"/>
      <c r="BI35" s="43"/>
      <c r="BJ35" s="22"/>
      <c r="BK35" s="22"/>
      <c r="BL35" s="22"/>
      <c r="BM35" s="22"/>
      <c r="BN35" s="22"/>
      <c r="BO35" s="22"/>
      <c r="BP35" s="22"/>
      <c r="BQ35" s="22"/>
      <c r="BR35" s="22"/>
      <c r="BS35" s="22"/>
      <c r="BT35" s="22"/>
      <c r="BU35" s="22"/>
      <c r="BV35" s="22"/>
      <c r="BW35" s="22"/>
      <c r="BX35" s="22"/>
      <c r="BY35" s="22"/>
      <c r="BZ35" s="22"/>
      <c r="CA35" s="22"/>
      <c r="CB35" s="22"/>
      <c r="CC35" s="22"/>
    </row>
    <row r="36" spans="1:81" ht="78.75" customHeight="1" x14ac:dyDescent="0.3">
      <c r="A36" s="278"/>
      <c r="B36" s="278"/>
      <c r="C36" s="278"/>
      <c r="D36" s="278"/>
      <c r="E36" s="278"/>
      <c r="F36" s="272"/>
      <c r="G36" s="278"/>
      <c r="H36" s="278"/>
      <c r="I36" s="278"/>
      <c r="J36" s="278"/>
      <c r="K36" s="278"/>
      <c r="L36" s="278"/>
      <c r="M36" s="278"/>
      <c r="N36" s="278"/>
      <c r="O36" s="278"/>
      <c r="P36" s="278"/>
      <c r="Q36" s="278"/>
      <c r="R36" s="278"/>
      <c r="S36" s="278"/>
      <c r="T36" s="278"/>
      <c r="U36" s="278"/>
      <c r="V36" s="278"/>
      <c r="W36" s="278"/>
      <c r="X36" s="278"/>
      <c r="Y36" s="278"/>
      <c r="Z36" s="278"/>
      <c r="AA36" s="278"/>
      <c r="AB36" s="278"/>
      <c r="AC36" s="278"/>
      <c r="AD36" s="278"/>
      <c r="AE36" s="278"/>
      <c r="AF36" s="278"/>
      <c r="AG36" s="278"/>
      <c r="AH36" s="278"/>
      <c r="AI36" s="278"/>
      <c r="AJ36" s="278"/>
      <c r="AK36" s="43">
        <v>2</v>
      </c>
      <c r="AL36" s="69" t="s">
        <v>326</v>
      </c>
      <c r="AM36" s="43" t="s">
        <v>169</v>
      </c>
      <c r="AN36" s="45" t="s">
        <v>170</v>
      </c>
      <c r="AO36" s="45" t="s">
        <v>171</v>
      </c>
      <c r="AP36" s="46" t="str">
        <f t="shared" si="13"/>
        <v>40%</v>
      </c>
      <c r="AQ36" s="45" t="s">
        <v>172</v>
      </c>
      <c r="AR36" s="45" t="s">
        <v>193</v>
      </c>
      <c r="AS36" s="45" t="s">
        <v>174</v>
      </c>
      <c r="AT36" s="47">
        <f t="shared" ref="AT36:AT39" si="18">IFERROR(IF(AND(AM35="Probabilidad",AM36="Probabilidad"),(AV35-(+AV35*AP36)),IF(AM36="Probabilidad",(L35-(+L35*AP36)),IF(AM36="Impacto",AV35,""))),"")</f>
        <v>0.28799999999999998</v>
      </c>
      <c r="AU36" s="48" t="str">
        <f t="shared" si="14"/>
        <v>Baja</v>
      </c>
      <c r="AV36" s="49">
        <f t="shared" si="15"/>
        <v>0.28799999999999998</v>
      </c>
      <c r="AW36" s="48" t="str">
        <f t="shared" si="16"/>
        <v>Moderado</v>
      </c>
      <c r="AX36" s="49">
        <v>0.6</v>
      </c>
      <c r="AY36" s="50" t="str">
        <f t="shared" si="17"/>
        <v>Moderado</v>
      </c>
      <c r="AZ36" s="51" t="s">
        <v>175</v>
      </c>
      <c r="BA36" s="52"/>
      <c r="BB36" s="53" t="s">
        <v>322</v>
      </c>
      <c r="BC36" s="53" t="s">
        <v>323</v>
      </c>
      <c r="BD36" s="53" t="s">
        <v>324</v>
      </c>
      <c r="BE36" s="53" t="s">
        <v>325</v>
      </c>
      <c r="BF36" s="63">
        <v>44742</v>
      </c>
      <c r="BG36" s="63">
        <v>44742</v>
      </c>
      <c r="BH36" s="280">
        <v>3902</v>
      </c>
      <c r="BI36" s="43"/>
      <c r="BJ36" s="22"/>
      <c r="BK36" s="22"/>
      <c r="BL36" s="22"/>
      <c r="BM36" s="22"/>
      <c r="BN36" s="22"/>
      <c r="BO36" s="22"/>
      <c r="BP36" s="22"/>
      <c r="BQ36" s="22"/>
      <c r="BR36" s="22"/>
      <c r="BS36" s="22"/>
      <c r="BT36" s="22"/>
      <c r="BU36" s="22"/>
      <c r="BV36" s="22"/>
      <c r="BW36" s="22"/>
      <c r="BX36" s="22"/>
      <c r="BY36" s="22"/>
      <c r="BZ36" s="22"/>
      <c r="CA36" s="22"/>
      <c r="CB36" s="22"/>
      <c r="CC36" s="22"/>
    </row>
    <row r="37" spans="1:81" ht="78.75" customHeight="1" x14ac:dyDescent="0.3">
      <c r="A37" s="278"/>
      <c r="B37" s="278"/>
      <c r="C37" s="278"/>
      <c r="D37" s="278"/>
      <c r="E37" s="278"/>
      <c r="F37" s="286" t="s">
        <v>327</v>
      </c>
      <c r="G37" s="278"/>
      <c r="H37" s="278"/>
      <c r="I37" s="278"/>
      <c r="J37" s="278"/>
      <c r="K37" s="278"/>
      <c r="L37" s="278"/>
      <c r="M37" s="278"/>
      <c r="N37" s="278"/>
      <c r="O37" s="278"/>
      <c r="P37" s="278"/>
      <c r="Q37" s="278"/>
      <c r="R37" s="278"/>
      <c r="S37" s="278"/>
      <c r="T37" s="278"/>
      <c r="U37" s="278"/>
      <c r="V37" s="278"/>
      <c r="W37" s="278"/>
      <c r="X37" s="278"/>
      <c r="Y37" s="278"/>
      <c r="Z37" s="278"/>
      <c r="AA37" s="278"/>
      <c r="AB37" s="278"/>
      <c r="AC37" s="278"/>
      <c r="AD37" s="278"/>
      <c r="AE37" s="278"/>
      <c r="AF37" s="278"/>
      <c r="AG37" s="278"/>
      <c r="AH37" s="278"/>
      <c r="AI37" s="278"/>
      <c r="AJ37" s="278"/>
      <c r="AK37" s="43">
        <v>3</v>
      </c>
      <c r="AL37" s="69" t="s">
        <v>328</v>
      </c>
      <c r="AM37" s="43" t="s">
        <v>169</v>
      </c>
      <c r="AN37" s="45" t="s">
        <v>170</v>
      </c>
      <c r="AO37" s="45" t="s">
        <v>171</v>
      </c>
      <c r="AP37" s="46" t="str">
        <f t="shared" si="13"/>
        <v>40%</v>
      </c>
      <c r="AQ37" s="45" t="s">
        <v>172</v>
      </c>
      <c r="AR37" s="45" t="s">
        <v>193</v>
      </c>
      <c r="AS37" s="45" t="s">
        <v>174</v>
      </c>
      <c r="AT37" s="47">
        <f t="shared" si="18"/>
        <v>0.17279999999999998</v>
      </c>
      <c r="AU37" s="48" t="str">
        <f t="shared" si="14"/>
        <v>Muy Baja</v>
      </c>
      <c r="AV37" s="49">
        <f t="shared" si="15"/>
        <v>0.17279999999999998</v>
      </c>
      <c r="AW37" s="48" t="str">
        <f t="shared" si="16"/>
        <v>Moderado</v>
      </c>
      <c r="AX37" s="49">
        <v>0.6</v>
      </c>
      <c r="AY37" s="50" t="str">
        <f t="shared" si="17"/>
        <v>Moderado</v>
      </c>
      <c r="AZ37" s="51" t="s">
        <v>175</v>
      </c>
      <c r="BA37" s="52"/>
      <c r="BB37" s="53" t="s">
        <v>322</v>
      </c>
      <c r="BC37" s="53" t="s">
        <v>323</v>
      </c>
      <c r="BD37" s="53" t="s">
        <v>324</v>
      </c>
      <c r="BE37" s="53" t="s">
        <v>325</v>
      </c>
      <c r="BF37" s="63">
        <v>44895</v>
      </c>
      <c r="BG37" s="63">
        <v>44895</v>
      </c>
      <c r="BH37" s="278"/>
      <c r="BI37" s="43"/>
      <c r="BJ37" s="22"/>
      <c r="BK37" s="22"/>
      <c r="BL37" s="22"/>
      <c r="BM37" s="22"/>
      <c r="BN37" s="22"/>
      <c r="BO37" s="22"/>
      <c r="BP37" s="22"/>
      <c r="BQ37" s="22"/>
      <c r="BR37" s="22"/>
      <c r="BS37" s="22"/>
      <c r="BT37" s="22"/>
      <c r="BU37" s="22"/>
      <c r="BV37" s="22"/>
      <c r="BW37" s="22"/>
      <c r="BX37" s="22"/>
      <c r="BY37" s="22"/>
      <c r="BZ37" s="22"/>
      <c r="CA37" s="22"/>
      <c r="CB37" s="22"/>
      <c r="CC37" s="22"/>
    </row>
    <row r="38" spans="1:81" ht="78.75" customHeight="1" x14ac:dyDescent="0.3">
      <c r="A38" s="278"/>
      <c r="B38" s="278"/>
      <c r="C38" s="278"/>
      <c r="D38" s="278"/>
      <c r="E38" s="278"/>
      <c r="F38" s="278"/>
      <c r="G38" s="278"/>
      <c r="H38" s="278"/>
      <c r="I38" s="278"/>
      <c r="J38" s="278"/>
      <c r="K38" s="278"/>
      <c r="L38" s="278"/>
      <c r="M38" s="278"/>
      <c r="N38" s="278"/>
      <c r="O38" s="278"/>
      <c r="P38" s="278"/>
      <c r="Q38" s="278"/>
      <c r="R38" s="278"/>
      <c r="S38" s="278"/>
      <c r="T38" s="278"/>
      <c r="U38" s="278"/>
      <c r="V38" s="278"/>
      <c r="W38" s="278"/>
      <c r="X38" s="278"/>
      <c r="Y38" s="278"/>
      <c r="Z38" s="278"/>
      <c r="AA38" s="278"/>
      <c r="AB38" s="278"/>
      <c r="AC38" s="278"/>
      <c r="AD38" s="278"/>
      <c r="AE38" s="278"/>
      <c r="AF38" s="278"/>
      <c r="AG38" s="278"/>
      <c r="AH38" s="278"/>
      <c r="AI38" s="278"/>
      <c r="AJ38" s="278"/>
      <c r="AK38" s="43">
        <v>4</v>
      </c>
      <c r="AL38" s="69" t="s">
        <v>329</v>
      </c>
      <c r="AM38" s="43" t="s">
        <v>169</v>
      </c>
      <c r="AN38" s="45" t="s">
        <v>170</v>
      </c>
      <c r="AO38" s="45" t="s">
        <v>171</v>
      </c>
      <c r="AP38" s="46" t="str">
        <f t="shared" si="13"/>
        <v>40%</v>
      </c>
      <c r="AQ38" s="45" t="s">
        <v>172</v>
      </c>
      <c r="AR38" s="45" t="s">
        <v>193</v>
      </c>
      <c r="AS38" s="45" t="s">
        <v>174</v>
      </c>
      <c r="AT38" s="47">
        <f t="shared" si="18"/>
        <v>0.10367999999999998</v>
      </c>
      <c r="AU38" s="48" t="str">
        <f t="shared" si="14"/>
        <v>Muy Baja</v>
      </c>
      <c r="AV38" s="49">
        <f t="shared" si="15"/>
        <v>0.10367999999999998</v>
      </c>
      <c r="AW38" s="48" t="str">
        <f t="shared" si="16"/>
        <v>Moderado</v>
      </c>
      <c r="AX38" s="49">
        <v>0.6</v>
      </c>
      <c r="AY38" s="50" t="str">
        <f t="shared" si="17"/>
        <v>Moderado</v>
      </c>
      <c r="AZ38" s="51" t="s">
        <v>175</v>
      </c>
      <c r="BA38" s="52"/>
      <c r="BB38" s="53" t="s">
        <v>322</v>
      </c>
      <c r="BC38" s="53" t="s">
        <v>323</v>
      </c>
      <c r="BD38" s="53" t="s">
        <v>324</v>
      </c>
      <c r="BE38" s="53" t="s">
        <v>325</v>
      </c>
      <c r="BF38" s="63">
        <v>44895</v>
      </c>
      <c r="BG38" s="63">
        <v>44895</v>
      </c>
      <c r="BH38" s="278"/>
      <c r="BI38" s="43"/>
      <c r="BJ38" s="22"/>
      <c r="BK38" s="22"/>
      <c r="BL38" s="22"/>
      <c r="BM38" s="22"/>
      <c r="BN38" s="22"/>
      <c r="BO38" s="22"/>
      <c r="BP38" s="22"/>
      <c r="BQ38" s="22"/>
      <c r="BR38" s="22"/>
      <c r="BS38" s="22"/>
      <c r="BT38" s="22"/>
      <c r="BU38" s="22"/>
      <c r="BV38" s="22"/>
      <c r="BW38" s="22"/>
      <c r="BX38" s="22"/>
      <c r="BY38" s="22"/>
      <c r="BZ38" s="22"/>
      <c r="CA38" s="22"/>
      <c r="CB38" s="22"/>
      <c r="CC38" s="22"/>
    </row>
    <row r="39" spans="1:81" ht="78.75" customHeight="1" x14ac:dyDescent="0.3">
      <c r="A39" s="278"/>
      <c r="B39" s="272"/>
      <c r="C39" s="272"/>
      <c r="D39" s="272"/>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c r="AI39" s="278"/>
      <c r="AJ39" s="278"/>
      <c r="AK39" s="43">
        <v>5</v>
      </c>
      <c r="AL39" s="69" t="s">
        <v>330</v>
      </c>
      <c r="AM39" s="43" t="s">
        <v>169</v>
      </c>
      <c r="AN39" s="45" t="s">
        <v>170</v>
      </c>
      <c r="AO39" s="45" t="s">
        <v>171</v>
      </c>
      <c r="AP39" s="46" t="str">
        <f t="shared" si="13"/>
        <v>40%</v>
      </c>
      <c r="AQ39" s="45" t="s">
        <v>172</v>
      </c>
      <c r="AR39" s="45" t="s">
        <v>193</v>
      </c>
      <c r="AS39" s="45" t="s">
        <v>174</v>
      </c>
      <c r="AT39" s="47">
        <f t="shared" si="18"/>
        <v>6.2207999999999986E-2</v>
      </c>
      <c r="AU39" s="48" t="str">
        <f t="shared" si="14"/>
        <v>Muy Baja</v>
      </c>
      <c r="AV39" s="49">
        <f t="shared" si="15"/>
        <v>6.2207999999999986E-2</v>
      </c>
      <c r="AW39" s="48" t="str">
        <f t="shared" si="16"/>
        <v>Moderado</v>
      </c>
      <c r="AX39" s="49">
        <v>0.6</v>
      </c>
      <c r="AY39" s="50" t="str">
        <f t="shared" si="17"/>
        <v>Moderado</v>
      </c>
      <c r="AZ39" s="51" t="s">
        <v>175</v>
      </c>
      <c r="BA39" s="52"/>
      <c r="BB39" s="53" t="s">
        <v>331</v>
      </c>
      <c r="BC39" s="53" t="s">
        <v>332</v>
      </c>
      <c r="BD39" s="53" t="s">
        <v>82</v>
      </c>
      <c r="BE39" s="53" t="s">
        <v>333</v>
      </c>
      <c r="BF39" s="63">
        <v>44926</v>
      </c>
      <c r="BG39" s="63">
        <v>44926</v>
      </c>
      <c r="BH39" s="272"/>
      <c r="BI39" s="43"/>
      <c r="BJ39" s="67"/>
      <c r="BK39" s="67"/>
      <c r="BL39" s="67"/>
      <c r="BM39" s="67"/>
      <c r="BN39" s="67"/>
      <c r="BO39" s="67"/>
      <c r="BP39" s="67"/>
      <c r="BQ39" s="67"/>
      <c r="BR39" s="67"/>
      <c r="BS39" s="67"/>
      <c r="BT39" s="67"/>
      <c r="BU39" s="67"/>
      <c r="BV39" s="67"/>
      <c r="BW39" s="67"/>
      <c r="BX39" s="67"/>
      <c r="BY39" s="67"/>
      <c r="BZ39" s="67"/>
      <c r="CA39" s="67"/>
      <c r="CB39" s="67"/>
      <c r="CC39" s="67"/>
    </row>
    <row r="40" spans="1:81" ht="78.75" customHeight="1" x14ac:dyDescent="0.3">
      <c r="A40" s="283">
        <v>12</v>
      </c>
      <c r="B40" s="280" t="s">
        <v>315</v>
      </c>
      <c r="C40" s="280" t="s">
        <v>316</v>
      </c>
      <c r="D40" s="280" t="s">
        <v>334</v>
      </c>
      <c r="E40" s="280" t="s">
        <v>161</v>
      </c>
      <c r="F40" s="280" t="s">
        <v>335</v>
      </c>
      <c r="G40" s="280" t="s">
        <v>336</v>
      </c>
      <c r="H40" s="280" t="s">
        <v>337</v>
      </c>
      <c r="I40" s="280" t="s">
        <v>204</v>
      </c>
      <c r="J40" s="283">
        <v>3758</v>
      </c>
      <c r="K40" s="277" t="str">
        <f>IF(J40&lt;=0,"",IF(J40&lt;=2,"Muy Baja",IF(J40&lt;=24,"Baja",IF(J40&lt;=500,"Media",IF(J40&lt;=5000,"Alta","Muy Alta")))))</f>
        <v>Alta</v>
      </c>
      <c r="L40" s="279">
        <f>IF(K40="","",IF(K40="Muy Baja",0.2,IF(K40="Baja",0.4,IF(K40="Media",0.6,IF(K40="Alta",0.8,IF(K40="Muy Alta",1,))))))</f>
        <v>0.8</v>
      </c>
      <c r="M40" s="279" t="s">
        <v>166</v>
      </c>
      <c r="N40" s="279" t="s">
        <v>166</v>
      </c>
      <c r="O40" s="279" t="s">
        <v>166</v>
      </c>
      <c r="P40" s="279" t="s">
        <v>167</v>
      </c>
      <c r="Q40" s="279" t="s">
        <v>167</v>
      </c>
      <c r="R40" s="279" t="s">
        <v>166</v>
      </c>
      <c r="S40" s="279" t="s">
        <v>166</v>
      </c>
      <c r="T40" s="279" t="s">
        <v>167</v>
      </c>
      <c r="U40" s="279" t="s">
        <v>167</v>
      </c>
      <c r="V40" s="279" t="s">
        <v>167</v>
      </c>
      <c r="W40" s="279" t="s">
        <v>166</v>
      </c>
      <c r="X40" s="279" t="s">
        <v>166</v>
      </c>
      <c r="Y40" s="279" t="s">
        <v>166</v>
      </c>
      <c r="Z40" s="279" t="s">
        <v>167</v>
      </c>
      <c r="AA40" s="279" t="s">
        <v>166</v>
      </c>
      <c r="AB40" s="279" t="s">
        <v>167</v>
      </c>
      <c r="AC40" s="279" t="s">
        <v>167</v>
      </c>
      <c r="AD40" s="279" t="s">
        <v>167</v>
      </c>
      <c r="AE40" s="279" t="s">
        <v>167</v>
      </c>
      <c r="AF40" s="316">
        <v>9</v>
      </c>
      <c r="AG40" s="41">
        <v>5</v>
      </c>
      <c r="AH40" s="277" t="str">
        <f>IF(AG40=5,"Moderado",IF(AG40=10,"Mayor",IF(AG40=20,"Catastrófico",0)))</f>
        <v>Moderado</v>
      </c>
      <c r="AI40" s="279">
        <f>IF(AH40="","",IF(AH40="Leve",0.2,IF(AH40="Menor",0.4,IF(AH40="Moderado",0.6,IF(AH40="Mayor",0.8,IF(AH40="Catastrófico",1,))))))</f>
        <v>0.6</v>
      </c>
      <c r="AJ40" s="281" t="str">
        <f>IF(OR(AND(K40="Muy Baja",AH40="Leve"),AND(K40="Muy Baja",AH40="Menor"),AND(K40="Baja",AH40="Leve")),"Bajo",IF(OR(AND(K40="Muy baja",AH40="Moderado"),AND(K40="Baja",AH40="Menor"),AND(K40="Baja",AH40="Moderado"),AND(K40="Media",AH40="Leve"),AND(K40="Media",AH40="Menor"),AND(K40="Media",AH40="Moderado"),AND(K40="Alta",AH40="Leve"),AND(K40="Alta",AH40="Menor")),"Moderado",IF(OR(AND(K40="Muy Baja",AH40="Mayor"),AND(K40="Baja",AH40="Mayor"),AND(K40="Media",AH40="Mayor"),AND(K40="Alta",AH40="Moderado"),AND(K40="Alta",AH40="Mayor"),AND(K40="Muy Alta",AH40="Leve"),AND(K40="Muy Alta",AH40="Menor"),AND(K40="Muy Alta",AH40="Moderado"),AND(K40="Muy Alta",AH40="Mayor")),"Alto",IF(OR(AND(K40="Muy Baja",AH40="Catastrófico"),AND(K40="Baja",AH40="Catastrófico"),AND(K40="Media",AH40="Catastrófico"),AND(K40="Alta",AH40="Catastrófico"),AND(K40="Muy Alta",AH40="Catastrófico")),"Extremo",""))))</f>
        <v>Alto</v>
      </c>
      <c r="AK40" s="43">
        <v>1</v>
      </c>
      <c r="AL40" s="70" t="s">
        <v>338</v>
      </c>
      <c r="AM40" s="43" t="s">
        <v>169</v>
      </c>
      <c r="AN40" s="45" t="s">
        <v>170</v>
      </c>
      <c r="AO40" s="45" t="s">
        <v>171</v>
      </c>
      <c r="AP40" s="46" t="str">
        <f t="shared" si="13"/>
        <v>40%</v>
      </c>
      <c r="AQ40" s="45" t="s">
        <v>172</v>
      </c>
      <c r="AR40" s="45" t="s">
        <v>193</v>
      </c>
      <c r="AS40" s="45" t="s">
        <v>174</v>
      </c>
      <c r="AT40" s="47">
        <f>IFERROR(IF(AM40="Probabilidad",(L40-(+L40*AP40)),IF(AM40="Impacto",L40,"")),"")</f>
        <v>0.48</v>
      </c>
      <c r="AU40" s="48" t="str">
        <f t="shared" si="14"/>
        <v>Media</v>
      </c>
      <c r="AV40" s="49">
        <f t="shared" si="15"/>
        <v>0.48</v>
      </c>
      <c r="AW40" s="48" t="str">
        <f t="shared" si="16"/>
        <v>Moderado</v>
      </c>
      <c r="AX40" s="49">
        <f>IFERROR(IF(AM40="Impacto",(AI40-(+AI40*AP40)),IF(AM40="Probabilidad",AI40,"")),"")</f>
        <v>0.6</v>
      </c>
      <c r="AY40" s="50" t="str">
        <f t="shared" si="17"/>
        <v>Moderado</v>
      </c>
      <c r="AZ40" s="51" t="s">
        <v>175</v>
      </c>
      <c r="BA40" s="52"/>
      <c r="BB40" s="53" t="s">
        <v>322</v>
      </c>
      <c r="BC40" s="53" t="s">
        <v>323</v>
      </c>
      <c r="BD40" s="53" t="s">
        <v>324</v>
      </c>
      <c r="BE40" s="53" t="s">
        <v>325</v>
      </c>
      <c r="BF40" s="63">
        <v>44895</v>
      </c>
      <c r="BG40" s="63">
        <v>44895</v>
      </c>
      <c r="BH40" s="283">
        <v>3903</v>
      </c>
      <c r="BI40" s="43"/>
      <c r="BJ40" s="22"/>
      <c r="BK40" s="22"/>
      <c r="BL40" s="22"/>
      <c r="BM40" s="22"/>
      <c r="BN40" s="22"/>
      <c r="BO40" s="22"/>
      <c r="BP40" s="22"/>
      <c r="BQ40" s="22"/>
      <c r="BR40" s="22"/>
      <c r="BS40" s="22"/>
      <c r="BT40" s="22"/>
      <c r="BU40" s="22"/>
      <c r="BV40" s="22"/>
      <c r="BW40" s="22"/>
      <c r="BX40" s="22"/>
      <c r="BY40" s="22"/>
      <c r="BZ40" s="22"/>
      <c r="CA40" s="22"/>
      <c r="CB40" s="22"/>
      <c r="CC40" s="22"/>
    </row>
    <row r="41" spans="1:81" ht="78.75" customHeight="1" x14ac:dyDescent="0.3">
      <c r="A41" s="278"/>
      <c r="B41" s="278"/>
      <c r="C41" s="278"/>
      <c r="D41" s="278"/>
      <c r="E41" s="278"/>
      <c r="F41" s="278"/>
      <c r="G41" s="278"/>
      <c r="H41" s="278"/>
      <c r="I41" s="278"/>
      <c r="J41" s="278"/>
      <c r="K41" s="278"/>
      <c r="L41" s="278"/>
      <c r="M41" s="278"/>
      <c r="N41" s="278"/>
      <c r="O41" s="278"/>
      <c r="P41" s="278"/>
      <c r="Q41" s="278"/>
      <c r="R41" s="278"/>
      <c r="S41" s="278"/>
      <c r="T41" s="278"/>
      <c r="U41" s="278"/>
      <c r="V41" s="278"/>
      <c r="W41" s="278"/>
      <c r="X41" s="278"/>
      <c r="Y41" s="278"/>
      <c r="Z41" s="278"/>
      <c r="AA41" s="278"/>
      <c r="AB41" s="278"/>
      <c r="AC41" s="278"/>
      <c r="AD41" s="278"/>
      <c r="AE41" s="278"/>
      <c r="AF41" s="278"/>
      <c r="AG41" s="41">
        <f t="shared" ref="AG41:AG53" si="19">VALUE(IF(AF41&lt;=5,5,IF(AND(AF41&gt;5,AF41&lt;=11),10,IF(AF41&gt;11,20,0))))</f>
        <v>5</v>
      </c>
      <c r="AH41" s="278"/>
      <c r="AI41" s="278"/>
      <c r="AJ41" s="278"/>
      <c r="AK41" s="43">
        <v>2</v>
      </c>
      <c r="AL41" s="70" t="s">
        <v>339</v>
      </c>
      <c r="AM41" s="43" t="s">
        <v>169</v>
      </c>
      <c r="AN41" s="45" t="s">
        <v>170</v>
      </c>
      <c r="AO41" s="45" t="s">
        <v>171</v>
      </c>
      <c r="AP41" s="46" t="str">
        <f t="shared" si="13"/>
        <v>40%</v>
      </c>
      <c r="AQ41" s="45" t="s">
        <v>172</v>
      </c>
      <c r="AR41" s="45" t="s">
        <v>193</v>
      </c>
      <c r="AS41" s="45" t="s">
        <v>174</v>
      </c>
      <c r="AT41" s="47">
        <v>0.28000000000000003</v>
      </c>
      <c r="AU41" s="48" t="str">
        <f t="shared" si="14"/>
        <v>Baja</v>
      </c>
      <c r="AV41" s="49">
        <v>0.28999999999999998</v>
      </c>
      <c r="AW41" s="48" t="str">
        <f t="shared" si="16"/>
        <v>Moderado</v>
      </c>
      <c r="AX41" s="49">
        <v>0.6</v>
      </c>
      <c r="AY41" s="50" t="str">
        <f t="shared" si="17"/>
        <v>Moderado</v>
      </c>
      <c r="AZ41" s="51" t="s">
        <v>175</v>
      </c>
      <c r="BA41" s="52"/>
      <c r="BB41" s="53" t="s">
        <v>322</v>
      </c>
      <c r="BC41" s="53" t="s">
        <v>323</v>
      </c>
      <c r="BD41" s="53" t="s">
        <v>324</v>
      </c>
      <c r="BE41" s="53" t="s">
        <v>325</v>
      </c>
      <c r="BF41" s="63">
        <v>44895</v>
      </c>
      <c r="BG41" s="63">
        <v>44895</v>
      </c>
      <c r="BH41" s="278"/>
      <c r="BI41" s="43"/>
      <c r="BJ41" s="22"/>
      <c r="BK41" s="22"/>
      <c r="BL41" s="22"/>
      <c r="BM41" s="22"/>
      <c r="BN41" s="22"/>
      <c r="BO41" s="22"/>
      <c r="BP41" s="22"/>
      <c r="BQ41" s="22"/>
      <c r="BR41" s="22"/>
      <c r="BS41" s="22"/>
      <c r="BT41" s="22"/>
      <c r="BU41" s="22"/>
      <c r="BV41" s="22"/>
      <c r="BW41" s="22"/>
      <c r="BX41" s="22"/>
      <c r="BY41" s="22"/>
      <c r="BZ41" s="22"/>
      <c r="CA41" s="22"/>
      <c r="CB41" s="22"/>
      <c r="CC41" s="22"/>
    </row>
    <row r="42" spans="1:81" ht="99" customHeight="1" x14ac:dyDescent="0.3">
      <c r="A42" s="278"/>
      <c r="B42" s="278"/>
      <c r="C42" s="278"/>
      <c r="D42" s="278"/>
      <c r="E42" s="278"/>
      <c r="F42" s="278"/>
      <c r="G42" s="278"/>
      <c r="H42" s="278"/>
      <c r="I42" s="278"/>
      <c r="J42" s="278"/>
      <c r="K42" s="278"/>
      <c r="L42" s="278"/>
      <c r="M42" s="278"/>
      <c r="N42" s="278"/>
      <c r="O42" s="278"/>
      <c r="P42" s="278"/>
      <c r="Q42" s="278"/>
      <c r="R42" s="278"/>
      <c r="S42" s="278"/>
      <c r="T42" s="278"/>
      <c r="U42" s="278"/>
      <c r="V42" s="278"/>
      <c r="W42" s="278"/>
      <c r="X42" s="278"/>
      <c r="Y42" s="278"/>
      <c r="Z42" s="278"/>
      <c r="AA42" s="278"/>
      <c r="AB42" s="278"/>
      <c r="AC42" s="278"/>
      <c r="AD42" s="278"/>
      <c r="AE42" s="278"/>
      <c r="AF42" s="278"/>
      <c r="AG42" s="41">
        <f t="shared" si="19"/>
        <v>5</v>
      </c>
      <c r="AH42" s="278"/>
      <c r="AI42" s="278"/>
      <c r="AJ42" s="278"/>
      <c r="AK42" s="43">
        <v>3</v>
      </c>
      <c r="AL42" s="70" t="s">
        <v>340</v>
      </c>
      <c r="AM42" s="43" t="s">
        <v>169</v>
      </c>
      <c r="AN42" s="45" t="s">
        <v>170</v>
      </c>
      <c r="AO42" s="45" t="s">
        <v>171</v>
      </c>
      <c r="AP42" s="46" t="str">
        <f t="shared" si="13"/>
        <v>40%</v>
      </c>
      <c r="AQ42" s="45" t="s">
        <v>269</v>
      </c>
      <c r="AR42" s="45" t="s">
        <v>193</v>
      </c>
      <c r="AS42" s="45" t="s">
        <v>174</v>
      </c>
      <c r="AT42" s="47">
        <v>0.17299999999999999</v>
      </c>
      <c r="AU42" s="48" t="str">
        <f t="shared" si="14"/>
        <v>Muy Baja</v>
      </c>
      <c r="AV42" s="49">
        <v>0.17</v>
      </c>
      <c r="AW42" s="48" t="str">
        <f t="shared" si="16"/>
        <v>Moderado</v>
      </c>
      <c r="AX42" s="49">
        <v>0.6</v>
      </c>
      <c r="AY42" s="50" t="str">
        <f t="shared" si="17"/>
        <v>Moderado</v>
      </c>
      <c r="AZ42" s="51" t="s">
        <v>175</v>
      </c>
      <c r="BA42" s="52"/>
      <c r="BB42" s="53" t="s">
        <v>331</v>
      </c>
      <c r="BC42" s="53" t="s">
        <v>341</v>
      </c>
      <c r="BD42" s="53" t="s">
        <v>342</v>
      </c>
      <c r="BE42" s="53" t="s">
        <v>333</v>
      </c>
      <c r="BF42" s="63">
        <v>44926</v>
      </c>
      <c r="BG42" s="63">
        <v>44926</v>
      </c>
      <c r="BH42" s="278"/>
      <c r="BI42" s="43"/>
      <c r="BJ42" s="22"/>
      <c r="BK42" s="22"/>
      <c r="BL42" s="22"/>
      <c r="BM42" s="22"/>
      <c r="BN42" s="22"/>
      <c r="BO42" s="22"/>
      <c r="BP42" s="22"/>
      <c r="BQ42" s="22"/>
      <c r="BR42" s="22"/>
      <c r="BS42" s="22"/>
      <c r="BT42" s="22"/>
      <c r="BU42" s="22"/>
      <c r="BV42" s="22"/>
      <c r="BW42" s="22"/>
      <c r="BX42" s="22"/>
      <c r="BY42" s="22"/>
      <c r="BZ42" s="22"/>
      <c r="CA42" s="22"/>
      <c r="CB42" s="22"/>
      <c r="CC42" s="22"/>
    </row>
    <row r="43" spans="1:81" ht="121.5" customHeight="1" x14ac:dyDescent="0.3">
      <c r="A43" s="278"/>
      <c r="B43" s="278"/>
      <c r="C43" s="278"/>
      <c r="D43" s="278"/>
      <c r="E43" s="278"/>
      <c r="F43" s="272"/>
      <c r="G43" s="272"/>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2"/>
      <c r="AG43" s="41">
        <f t="shared" si="19"/>
        <v>5</v>
      </c>
      <c r="AH43" s="278"/>
      <c r="AI43" s="278"/>
      <c r="AJ43" s="278"/>
      <c r="AK43" s="43">
        <v>4</v>
      </c>
      <c r="AL43" s="70" t="s">
        <v>343</v>
      </c>
      <c r="AM43" s="43" t="s">
        <v>169</v>
      </c>
      <c r="AN43" s="45" t="s">
        <v>170</v>
      </c>
      <c r="AO43" s="45" t="s">
        <v>171</v>
      </c>
      <c r="AP43" s="46" t="str">
        <f t="shared" si="13"/>
        <v>40%</v>
      </c>
      <c r="AQ43" s="45" t="s">
        <v>172</v>
      </c>
      <c r="AR43" s="45" t="s">
        <v>193</v>
      </c>
      <c r="AS43" s="45" t="s">
        <v>174</v>
      </c>
      <c r="AT43" s="47">
        <v>0.104</v>
      </c>
      <c r="AU43" s="48" t="str">
        <f t="shared" si="14"/>
        <v>Muy Baja</v>
      </c>
      <c r="AV43" s="49">
        <f t="shared" ref="AV43:AV53" si="20">+AT43</f>
        <v>0.104</v>
      </c>
      <c r="AW43" s="48" t="str">
        <f t="shared" si="16"/>
        <v>Moderado</v>
      </c>
      <c r="AX43" s="49">
        <v>0.6</v>
      </c>
      <c r="AY43" s="50" t="str">
        <f t="shared" si="17"/>
        <v>Moderado</v>
      </c>
      <c r="AZ43" s="51" t="s">
        <v>175</v>
      </c>
      <c r="BA43" s="52"/>
      <c r="BB43" s="53" t="s">
        <v>322</v>
      </c>
      <c r="BC43" s="53" t="s">
        <v>323</v>
      </c>
      <c r="BD43" s="53" t="s">
        <v>324</v>
      </c>
      <c r="BE43" s="53" t="s">
        <v>325</v>
      </c>
      <c r="BF43" s="63">
        <v>44926</v>
      </c>
      <c r="BG43" s="63">
        <v>44926</v>
      </c>
      <c r="BH43" s="272"/>
      <c r="BI43" s="43"/>
      <c r="BJ43" s="67"/>
      <c r="BK43" s="67"/>
      <c r="BL43" s="67"/>
      <c r="BM43" s="67"/>
      <c r="BN43" s="67"/>
      <c r="BO43" s="67"/>
      <c r="BP43" s="67"/>
      <c r="BQ43" s="67"/>
      <c r="BR43" s="67"/>
      <c r="BS43" s="67"/>
      <c r="BT43" s="67"/>
      <c r="BU43" s="67"/>
      <c r="BV43" s="67"/>
      <c r="BW43" s="67"/>
      <c r="BX43" s="67"/>
      <c r="BY43" s="67"/>
      <c r="BZ43" s="67"/>
      <c r="CA43" s="67"/>
      <c r="CB43" s="67"/>
      <c r="CC43" s="67"/>
    </row>
    <row r="44" spans="1:81" ht="173.25" customHeight="1" x14ac:dyDescent="0.3">
      <c r="A44" s="37">
        <v>13</v>
      </c>
      <c r="B44" s="38" t="s">
        <v>344</v>
      </c>
      <c r="C44" s="38" t="s">
        <v>345</v>
      </c>
      <c r="D44" s="38" t="s">
        <v>346</v>
      </c>
      <c r="E44" s="38" t="s">
        <v>188</v>
      </c>
      <c r="F44" s="38" t="s">
        <v>347</v>
      </c>
      <c r="G44" s="38" t="s">
        <v>348</v>
      </c>
      <c r="H44" s="38" t="s">
        <v>349</v>
      </c>
      <c r="I44" s="38" t="s">
        <v>258</v>
      </c>
      <c r="J44" s="37">
        <v>51</v>
      </c>
      <c r="K44" s="39" t="str">
        <f t="shared" ref="K44:K46" si="21">IF(J44&lt;=0,"",IF(J44&lt;=2,"Muy Baja",IF(J44&lt;=24,"Baja",IF(J44&lt;=500,"Media",IF(J44&lt;=5000,"Alta","Muy Alta")))))</f>
        <v>Media</v>
      </c>
      <c r="L44" s="40">
        <f t="shared" ref="L44:L46" si="22">IF(K44="","",IF(K44="Muy Baja",0.2,IF(K44="Baja",0.4,IF(K44="Media",0.6,IF(K44="Alta",0.8,IF(K44="Muy Alta",1,))))))</f>
        <v>0.6</v>
      </c>
      <c r="M44" s="40" t="s">
        <v>166</v>
      </c>
      <c r="N44" s="40" t="s">
        <v>167</v>
      </c>
      <c r="O44" s="40" t="s">
        <v>166</v>
      </c>
      <c r="P44" s="40" t="s">
        <v>166</v>
      </c>
      <c r="Q44" s="40" t="s">
        <v>166</v>
      </c>
      <c r="R44" s="40" t="s">
        <v>166</v>
      </c>
      <c r="S44" s="40" t="s">
        <v>166</v>
      </c>
      <c r="T44" s="40" t="s">
        <v>167</v>
      </c>
      <c r="U44" s="40" t="s">
        <v>166</v>
      </c>
      <c r="V44" s="40" t="s">
        <v>166</v>
      </c>
      <c r="W44" s="40" t="s">
        <v>166</v>
      </c>
      <c r="X44" s="40" t="s">
        <v>166</v>
      </c>
      <c r="Y44" s="40" t="s">
        <v>166</v>
      </c>
      <c r="Z44" s="40" t="s">
        <v>166</v>
      </c>
      <c r="AA44" s="40" t="s">
        <v>166</v>
      </c>
      <c r="AB44" s="40" t="s">
        <v>167</v>
      </c>
      <c r="AC44" s="40" t="s">
        <v>166</v>
      </c>
      <c r="AD44" s="40" t="s">
        <v>166</v>
      </c>
      <c r="AE44" s="40" t="s">
        <v>167</v>
      </c>
      <c r="AF44" s="68">
        <v>15</v>
      </c>
      <c r="AG44" s="41">
        <f t="shared" si="19"/>
        <v>20</v>
      </c>
      <c r="AH44" s="39" t="str">
        <f t="shared" ref="AH44:AH46" si="23">IF(AG44=5,"Moderado",IF(AG44=10,"Mayor",IF(AG44=20,"Catastrófico",0)))</f>
        <v>Catastrófico</v>
      </c>
      <c r="AI44" s="40">
        <f t="shared" ref="AI44:AI46" si="24">IF(AH44="","",IF(AH44="Leve",0.2,IF(AH44="Menor",0.4,IF(AH44="Moderado",0.6,IF(AH44="Mayor",0.8,IF(AH44="Catastrófico",1,))))))</f>
        <v>1</v>
      </c>
      <c r="AJ44" s="42" t="str">
        <f t="shared" ref="AJ44:AJ46" si="25">IF(OR(AND(K44="Muy Baja",AH44="Leve"),AND(K44="Muy Baja",AH44="Menor"),AND(K44="Baja",AH44="Leve")),"Bajo",IF(OR(AND(K44="Muy baja",AH44="Moderado"),AND(K44="Baja",AH44="Menor"),AND(K44="Baja",AH44="Moderado"),AND(K44="Media",AH44="Leve"),AND(K44="Media",AH44="Menor"),AND(K44="Media",AH44="Moderado"),AND(K44="Alta",AH44="Leve"),AND(K44="Alta",AH44="Menor")),"Moderado",IF(OR(AND(K44="Muy Baja",AH44="Mayor"),AND(K44="Baja",AH44="Mayor"),AND(K44="Media",AH44="Mayor"),AND(K44="Alta",AH44="Moderado"),AND(K44="Alta",AH44="Mayor"),AND(K44="Muy Alta",AH44="Leve"),AND(K44="Muy Alta",AH44="Menor"),AND(K44="Muy Alta",AH44="Moderado"),AND(K44="Muy Alta",AH44="Mayor")),"Alto",IF(OR(AND(K44="Muy Baja",AH44="Catastrófico"),AND(K44="Baja",AH44="Catastrófico"),AND(K44="Media",AH44="Catastrófico"),AND(K44="Alta",AH44="Catastrófico"),AND(K44="Muy Alta",AH44="Catastrófico")),"Extremo",""))))</f>
        <v>Extremo</v>
      </c>
      <c r="AK44" s="43">
        <v>1</v>
      </c>
      <c r="AL44" s="44" t="s">
        <v>350</v>
      </c>
      <c r="AM44" s="43" t="s">
        <v>169</v>
      </c>
      <c r="AN44" s="45" t="s">
        <v>170</v>
      </c>
      <c r="AO44" s="45" t="s">
        <v>171</v>
      </c>
      <c r="AP44" s="46" t="str">
        <f t="shared" si="13"/>
        <v>40%</v>
      </c>
      <c r="AQ44" s="45" t="s">
        <v>172</v>
      </c>
      <c r="AR44" s="45" t="s">
        <v>173</v>
      </c>
      <c r="AS44" s="45" t="s">
        <v>174</v>
      </c>
      <c r="AT44" s="47">
        <f t="shared" ref="AT44:AT46" si="26">IFERROR(IF(AM44="Probabilidad",(L44-(+L44*AP44)),IF(AM44="Impacto",L44,"")),"")</f>
        <v>0.36</v>
      </c>
      <c r="AU44" s="48" t="str">
        <f t="shared" si="14"/>
        <v>Baja</v>
      </c>
      <c r="AV44" s="49">
        <f t="shared" si="20"/>
        <v>0.36</v>
      </c>
      <c r="AW44" s="48" t="str">
        <f t="shared" si="16"/>
        <v>Catastrófico</v>
      </c>
      <c r="AX44" s="49">
        <f t="shared" ref="AX44:AX46" si="27">IFERROR(IF(AM44="Impacto",(AI44-(+AI44*AP44)),IF(AM44="Probabilidad",AI44,"")),"")</f>
        <v>1</v>
      </c>
      <c r="AY44" s="50" t="str">
        <f t="shared" si="17"/>
        <v>Extremo</v>
      </c>
      <c r="AZ44" s="51" t="s">
        <v>175</v>
      </c>
      <c r="BA44" s="52"/>
      <c r="BB44" s="53"/>
      <c r="BC44" s="53" t="s">
        <v>351</v>
      </c>
      <c r="BD44" s="53" t="s">
        <v>352</v>
      </c>
      <c r="BE44" s="53" t="s">
        <v>353</v>
      </c>
      <c r="BF44" s="63">
        <v>44743</v>
      </c>
      <c r="BG44" s="63">
        <v>44925</v>
      </c>
      <c r="BH44" s="53">
        <v>3848</v>
      </c>
      <c r="BI44" s="43"/>
      <c r="BJ44" s="22"/>
      <c r="BK44" s="22"/>
      <c r="BL44" s="22"/>
      <c r="BM44" s="22"/>
      <c r="BN44" s="22"/>
      <c r="BO44" s="22"/>
      <c r="BP44" s="22"/>
      <c r="BQ44" s="22"/>
      <c r="BR44" s="22"/>
      <c r="BS44" s="22"/>
      <c r="BT44" s="22"/>
      <c r="BU44" s="22"/>
      <c r="BV44" s="22"/>
      <c r="BW44" s="22"/>
      <c r="BX44" s="22"/>
      <c r="BY44" s="22"/>
      <c r="BZ44" s="22"/>
      <c r="CA44" s="22"/>
      <c r="CB44" s="22"/>
      <c r="CC44" s="22"/>
    </row>
    <row r="45" spans="1:81" ht="15.75" customHeight="1" x14ac:dyDescent="0.3">
      <c r="A45" s="37">
        <v>14</v>
      </c>
      <c r="B45" s="38" t="s">
        <v>354</v>
      </c>
      <c r="C45" s="38" t="s">
        <v>355</v>
      </c>
      <c r="D45" s="38" t="s">
        <v>356</v>
      </c>
      <c r="E45" s="38" t="s">
        <v>188</v>
      </c>
      <c r="F45" s="38" t="s">
        <v>357</v>
      </c>
      <c r="G45" s="38" t="s">
        <v>358</v>
      </c>
      <c r="H45" s="38" t="s">
        <v>359</v>
      </c>
      <c r="I45" s="38" t="s">
        <v>258</v>
      </c>
      <c r="J45" s="37">
        <v>50</v>
      </c>
      <c r="K45" s="39" t="str">
        <f t="shared" si="21"/>
        <v>Media</v>
      </c>
      <c r="L45" s="40">
        <f t="shared" si="22"/>
        <v>0.6</v>
      </c>
      <c r="M45" s="40" t="s">
        <v>166</v>
      </c>
      <c r="N45" s="40" t="s">
        <v>166</v>
      </c>
      <c r="O45" s="40" t="s">
        <v>166</v>
      </c>
      <c r="P45" s="40" t="s">
        <v>166</v>
      </c>
      <c r="Q45" s="40" t="s">
        <v>166</v>
      </c>
      <c r="R45" s="40" t="s">
        <v>166</v>
      </c>
      <c r="S45" s="40" t="s">
        <v>166</v>
      </c>
      <c r="T45" s="40" t="s">
        <v>166</v>
      </c>
      <c r="U45" s="40" t="s">
        <v>167</v>
      </c>
      <c r="V45" s="40" t="s">
        <v>166</v>
      </c>
      <c r="W45" s="40" t="s">
        <v>166</v>
      </c>
      <c r="X45" s="40" t="s">
        <v>166</v>
      </c>
      <c r="Y45" s="40" t="s">
        <v>166</v>
      </c>
      <c r="Z45" s="40" t="s">
        <v>166</v>
      </c>
      <c r="AA45" s="40" t="s">
        <v>166</v>
      </c>
      <c r="AB45" s="40" t="s">
        <v>167</v>
      </c>
      <c r="AC45" s="40" t="s">
        <v>166</v>
      </c>
      <c r="AD45" s="40" t="s">
        <v>166</v>
      </c>
      <c r="AE45" s="40" t="s">
        <v>167</v>
      </c>
      <c r="AF45" s="68">
        <v>15</v>
      </c>
      <c r="AG45" s="41">
        <f t="shared" si="19"/>
        <v>20</v>
      </c>
      <c r="AH45" s="39" t="str">
        <f t="shared" si="23"/>
        <v>Catastrófico</v>
      </c>
      <c r="AI45" s="40">
        <f t="shared" si="24"/>
        <v>1</v>
      </c>
      <c r="AJ45" s="42" t="str">
        <f t="shared" si="25"/>
        <v>Extremo</v>
      </c>
      <c r="AK45" s="37">
        <v>1</v>
      </c>
      <c r="AL45" s="71" t="s">
        <v>360</v>
      </c>
      <c r="AM45" s="37" t="s">
        <v>169</v>
      </c>
      <c r="AN45" s="51" t="s">
        <v>170</v>
      </c>
      <c r="AO45" s="51" t="s">
        <v>171</v>
      </c>
      <c r="AP45" s="49" t="str">
        <f t="shared" si="13"/>
        <v>40%</v>
      </c>
      <c r="AQ45" s="51" t="s">
        <v>172</v>
      </c>
      <c r="AR45" s="51" t="s">
        <v>173</v>
      </c>
      <c r="AS45" s="51" t="s">
        <v>174</v>
      </c>
      <c r="AT45" s="64">
        <f t="shared" si="26"/>
        <v>0.36</v>
      </c>
      <c r="AU45" s="65" t="str">
        <f t="shared" si="14"/>
        <v>Baja</v>
      </c>
      <c r="AV45" s="49">
        <f t="shared" si="20"/>
        <v>0.36</v>
      </c>
      <c r="AW45" s="65" t="str">
        <f t="shared" si="16"/>
        <v>Catastrófico</v>
      </c>
      <c r="AX45" s="49">
        <f t="shared" si="27"/>
        <v>1</v>
      </c>
      <c r="AY45" s="66" t="str">
        <f t="shared" si="17"/>
        <v>Extremo</v>
      </c>
      <c r="AZ45" s="51" t="s">
        <v>175</v>
      </c>
      <c r="BA45" s="52"/>
      <c r="BB45" s="38" t="s">
        <v>361</v>
      </c>
      <c r="BC45" s="37" t="s">
        <v>362</v>
      </c>
      <c r="BD45" s="38" t="s">
        <v>363</v>
      </c>
      <c r="BE45" s="37" t="s">
        <v>364</v>
      </c>
      <c r="BF45" s="72">
        <v>44773</v>
      </c>
      <c r="BG45" s="72">
        <v>44925</v>
      </c>
      <c r="BH45" s="38">
        <v>3847</v>
      </c>
      <c r="BI45" s="37"/>
      <c r="BJ45" s="22"/>
      <c r="BK45" s="22"/>
      <c r="BL45" s="22"/>
      <c r="BM45" s="22"/>
      <c r="BN45" s="22"/>
      <c r="BO45" s="22"/>
      <c r="BP45" s="22"/>
      <c r="BQ45" s="22"/>
      <c r="BR45" s="22"/>
      <c r="BS45" s="22"/>
      <c r="BT45" s="22"/>
      <c r="BU45" s="22"/>
      <c r="BV45" s="22"/>
      <c r="BW45" s="22"/>
      <c r="BX45" s="22"/>
      <c r="BY45" s="22"/>
      <c r="BZ45" s="22"/>
      <c r="CA45" s="22"/>
      <c r="CB45" s="22"/>
      <c r="CC45" s="22"/>
    </row>
    <row r="46" spans="1:81" ht="104.25" customHeight="1" x14ac:dyDescent="0.3">
      <c r="A46" s="283">
        <v>15</v>
      </c>
      <c r="B46" s="280" t="s">
        <v>365</v>
      </c>
      <c r="C46" s="280" t="s">
        <v>366</v>
      </c>
      <c r="D46" s="280" t="s">
        <v>367</v>
      </c>
      <c r="E46" s="280" t="s">
        <v>188</v>
      </c>
      <c r="F46" s="53" t="s">
        <v>368</v>
      </c>
      <c r="G46" s="53" t="s">
        <v>369</v>
      </c>
      <c r="H46" s="280" t="s">
        <v>370</v>
      </c>
      <c r="I46" s="280" t="s">
        <v>371</v>
      </c>
      <c r="J46" s="283">
        <v>3</v>
      </c>
      <c r="K46" s="277" t="str">
        <f t="shared" si="21"/>
        <v>Baja</v>
      </c>
      <c r="L46" s="279">
        <f t="shared" si="22"/>
        <v>0.4</v>
      </c>
      <c r="M46" s="279" t="s">
        <v>166</v>
      </c>
      <c r="N46" s="279" t="s">
        <v>166</v>
      </c>
      <c r="O46" s="279" t="s">
        <v>166</v>
      </c>
      <c r="P46" s="279" t="s">
        <v>166</v>
      </c>
      <c r="Q46" s="279" t="s">
        <v>166</v>
      </c>
      <c r="R46" s="279" t="s">
        <v>166</v>
      </c>
      <c r="S46" s="279" t="s">
        <v>166</v>
      </c>
      <c r="T46" s="279" t="s">
        <v>166</v>
      </c>
      <c r="U46" s="279" t="s">
        <v>167</v>
      </c>
      <c r="V46" s="279" t="s">
        <v>166</v>
      </c>
      <c r="W46" s="279" t="s">
        <v>166</v>
      </c>
      <c r="X46" s="279" t="s">
        <v>166</v>
      </c>
      <c r="Y46" s="279" t="s">
        <v>166</v>
      </c>
      <c r="Z46" s="279" t="s">
        <v>166</v>
      </c>
      <c r="AA46" s="279" t="s">
        <v>166</v>
      </c>
      <c r="AB46" s="279" t="s">
        <v>167</v>
      </c>
      <c r="AC46" s="279" t="s">
        <v>166</v>
      </c>
      <c r="AD46" s="279" t="s">
        <v>167</v>
      </c>
      <c r="AE46" s="279" t="s">
        <v>167</v>
      </c>
      <c r="AF46" s="315">
        <f>IF(AB46="Si","19",COUNTIF(M46:AE47,"si"))</f>
        <v>15</v>
      </c>
      <c r="AG46" s="73">
        <f t="shared" si="19"/>
        <v>20</v>
      </c>
      <c r="AH46" s="277" t="str">
        <f t="shared" si="23"/>
        <v>Catastrófico</v>
      </c>
      <c r="AI46" s="279">
        <f t="shared" si="24"/>
        <v>1</v>
      </c>
      <c r="AJ46" s="281" t="str">
        <f t="shared" si="25"/>
        <v>Extremo</v>
      </c>
      <c r="AK46" s="43">
        <v>1</v>
      </c>
      <c r="AL46" s="44" t="s">
        <v>372</v>
      </c>
      <c r="AM46" s="43" t="str">
        <f t="shared" ref="AM46:AM53" si="28">IF(OR(AN46="Preventivo",AN46="Detectivo"),"Probabilidad",IF(AN46="Correctivo","Impacto",""))</f>
        <v>Probabilidad</v>
      </c>
      <c r="AN46" s="45" t="s">
        <v>170</v>
      </c>
      <c r="AO46" s="45" t="s">
        <v>171</v>
      </c>
      <c r="AP46" s="46" t="str">
        <f t="shared" si="13"/>
        <v>40%</v>
      </c>
      <c r="AQ46" s="45" t="s">
        <v>172</v>
      </c>
      <c r="AR46" s="45" t="s">
        <v>193</v>
      </c>
      <c r="AS46" s="45" t="s">
        <v>174</v>
      </c>
      <c r="AT46" s="47">
        <f t="shared" si="26"/>
        <v>0.24</v>
      </c>
      <c r="AU46" s="48" t="str">
        <f t="shared" si="14"/>
        <v>Baja</v>
      </c>
      <c r="AV46" s="46">
        <f t="shared" si="20"/>
        <v>0.24</v>
      </c>
      <c r="AW46" s="48" t="str">
        <f t="shared" si="16"/>
        <v>Catastrófico</v>
      </c>
      <c r="AX46" s="46">
        <f t="shared" si="27"/>
        <v>1</v>
      </c>
      <c r="AY46" s="50" t="str">
        <f t="shared" si="17"/>
        <v>Extremo</v>
      </c>
      <c r="AZ46" s="45" t="s">
        <v>175</v>
      </c>
      <c r="BA46" s="53" t="s">
        <v>373</v>
      </c>
      <c r="BB46" s="53" t="s">
        <v>374</v>
      </c>
      <c r="BC46" s="53" t="s">
        <v>375</v>
      </c>
      <c r="BD46" s="53" t="s">
        <v>376</v>
      </c>
      <c r="BE46" s="53" t="s">
        <v>377</v>
      </c>
      <c r="BF46" s="63" t="s">
        <v>378</v>
      </c>
      <c r="BG46" s="63" t="s">
        <v>379</v>
      </c>
      <c r="BH46" s="280">
        <v>3854</v>
      </c>
      <c r="BI46" s="43"/>
      <c r="BJ46" s="22"/>
      <c r="BK46" s="22"/>
      <c r="BL46" s="22"/>
      <c r="BM46" s="22"/>
      <c r="BN46" s="22"/>
      <c r="BO46" s="22"/>
      <c r="BP46" s="22"/>
      <c r="BQ46" s="22"/>
      <c r="BR46" s="22"/>
      <c r="BS46" s="22"/>
      <c r="BT46" s="22"/>
      <c r="BU46" s="22"/>
      <c r="BV46" s="22"/>
      <c r="BW46" s="22"/>
      <c r="BX46" s="22"/>
      <c r="BY46" s="22"/>
      <c r="BZ46" s="22"/>
      <c r="CA46" s="22"/>
      <c r="CB46" s="22"/>
      <c r="CC46" s="22"/>
    </row>
    <row r="47" spans="1:81" ht="113.25" customHeight="1" x14ac:dyDescent="0.3">
      <c r="A47" s="278"/>
      <c r="B47" s="278"/>
      <c r="C47" s="278"/>
      <c r="D47" s="278"/>
      <c r="E47" s="278"/>
      <c r="F47" s="53" t="s">
        <v>380</v>
      </c>
      <c r="G47" s="53" t="s">
        <v>369</v>
      </c>
      <c r="H47" s="278"/>
      <c r="I47" s="278"/>
      <c r="J47" s="278"/>
      <c r="K47" s="278"/>
      <c r="L47" s="278"/>
      <c r="M47" s="278"/>
      <c r="N47" s="278"/>
      <c r="O47" s="278"/>
      <c r="P47" s="278"/>
      <c r="Q47" s="278"/>
      <c r="R47" s="278"/>
      <c r="S47" s="278"/>
      <c r="T47" s="278"/>
      <c r="U47" s="278"/>
      <c r="V47" s="278"/>
      <c r="W47" s="278"/>
      <c r="X47" s="278"/>
      <c r="Y47" s="278"/>
      <c r="Z47" s="278"/>
      <c r="AA47" s="278"/>
      <c r="AB47" s="278"/>
      <c r="AC47" s="278"/>
      <c r="AD47" s="278"/>
      <c r="AE47" s="278"/>
      <c r="AF47" s="278"/>
      <c r="AG47" s="73">
        <f t="shared" si="19"/>
        <v>5</v>
      </c>
      <c r="AH47" s="278"/>
      <c r="AI47" s="278"/>
      <c r="AJ47" s="278"/>
      <c r="AK47" s="43">
        <v>2</v>
      </c>
      <c r="AL47" s="56" t="s">
        <v>381</v>
      </c>
      <c r="AM47" s="43" t="str">
        <f t="shared" si="28"/>
        <v>Probabilidad</v>
      </c>
      <c r="AN47" s="45" t="s">
        <v>170</v>
      </c>
      <c r="AO47" s="45" t="s">
        <v>171</v>
      </c>
      <c r="AP47" s="46" t="str">
        <f t="shared" si="13"/>
        <v>40%</v>
      </c>
      <c r="AQ47" s="45" t="s">
        <v>172</v>
      </c>
      <c r="AR47" s="45" t="s">
        <v>193</v>
      </c>
      <c r="AS47" s="45" t="s">
        <v>174</v>
      </c>
      <c r="AT47" s="47">
        <f>IFERROR(IF(AND(AM46="Probabilidad",AM47="Probabilidad"),(AV46-(+AV46*AP47)),IF(AM47="Probabilidad",(L46-(+L46*AP47)),IF(AM47="Impacto",AV46,""))),"")</f>
        <v>0.14399999999999999</v>
      </c>
      <c r="AU47" s="48" t="str">
        <f t="shared" si="14"/>
        <v>Muy Baja</v>
      </c>
      <c r="AV47" s="46">
        <f t="shared" si="20"/>
        <v>0.14399999999999999</v>
      </c>
      <c r="AW47" s="48" t="str">
        <f t="shared" si="16"/>
        <v>Catastrófico</v>
      </c>
      <c r="AX47" s="46">
        <f>IFERROR(IF(AND(AM46="Impacto",AM47="Impacto"),(AX46-(+AX46*AP47)),IF(AM47="Impacto",(AI46-(+AI46*AP47)),IF(AM47="Probabilidad",AX46,""))),"")</f>
        <v>1</v>
      </c>
      <c r="AY47" s="50" t="str">
        <f t="shared" si="17"/>
        <v>Extremo</v>
      </c>
      <c r="AZ47" s="45" t="s">
        <v>175</v>
      </c>
      <c r="BA47" s="53" t="s">
        <v>382</v>
      </c>
      <c r="BB47" s="53" t="s">
        <v>383</v>
      </c>
      <c r="BC47" s="53" t="s">
        <v>222</v>
      </c>
      <c r="BD47" s="53" t="s">
        <v>384</v>
      </c>
      <c r="BE47" s="53" t="s">
        <v>384</v>
      </c>
      <c r="BF47" s="54" t="s">
        <v>378</v>
      </c>
      <c r="BG47" s="54" t="s">
        <v>379</v>
      </c>
      <c r="BH47" s="278"/>
      <c r="BI47" s="43"/>
      <c r="BJ47" s="22"/>
      <c r="BK47" s="22"/>
      <c r="BL47" s="22"/>
      <c r="BM47" s="22"/>
      <c r="BN47" s="22"/>
      <c r="BO47" s="22"/>
      <c r="BP47" s="22"/>
      <c r="BQ47" s="22"/>
      <c r="BR47" s="22"/>
      <c r="BS47" s="22"/>
      <c r="BT47" s="22"/>
      <c r="BU47" s="22"/>
      <c r="BV47" s="22"/>
      <c r="BW47" s="22"/>
      <c r="BX47" s="22"/>
      <c r="BY47" s="22"/>
      <c r="BZ47" s="22"/>
      <c r="CA47" s="22"/>
      <c r="CB47" s="22"/>
      <c r="CC47" s="22"/>
    </row>
    <row r="48" spans="1:81" ht="99" customHeight="1" x14ac:dyDescent="0.3">
      <c r="A48" s="278"/>
      <c r="B48" s="278"/>
      <c r="C48" s="278"/>
      <c r="D48" s="278"/>
      <c r="E48" s="278"/>
      <c r="F48" s="53" t="s">
        <v>385</v>
      </c>
      <c r="G48" s="53" t="s">
        <v>369</v>
      </c>
      <c r="H48" s="278"/>
      <c r="I48" s="278"/>
      <c r="J48" s="278"/>
      <c r="K48" s="278"/>
      <c r="L48" s="278"/>
      <c r="M48" s="278"/>
      <c r="N48" s="278"/>
      <c r="O48" s="278"/>
      <c r="P48" s="278"/>
      <c r="Q48" s="278"/>
      <c r="R48" s="278"/>
      <c r="S48" s="278"/>
      <c r="T48" s="278"/>
      <c r="U48" s="278"/>
      <c r="V48" s="278"/>
      <c r="W48" s="278"/>
      <c r="X48" s="278"/>
      <c r="Y48" s="278"/>
      <c r="Z48" s="278"/>
      <c r="AA48" s="278"/>
      <c r="AB48" s="278"/>
      <c r="AC48" s="278"/>
      <c r="AD48" s="278"/>
      <c r="AE48" s="278"/>
      <c r="AF48" s="278"/>
      <c r="AG48" s="73">
        <f t="shared" si="19"/>
        <v>5</v>
      </c>
      <c r="AH48" s="278"/>
      <c r="AI48" s="278"/>
      <c r="AJ48" s="278"/>
      <c r="AK48" s="43">
        <v>3</v>
      </c>
      <c r="AL48" s="56" t="s">
        <v>386</v>
      </c>
      <c r="AM48" s="43" t="str">
        <f t="shared" si="28"/>
        <v>Probabilidad</v>
      </c>
      <c r="AN48" s="45" t="s">
        <v>170</v>
      </c>
      <c r="AO48" s="45" t="s">
        <v>171</v>
      </c>
      <c r="AP48" s="46" t="str">
        <f t="shared" si="13"/>
        <v>40%</v>
      </c>
      <c r="AQ48" s="45" t="s">
        <v>172</v>
      </c>
      <c r="AR48" s="45" t="s">
        <v>193</v>
      </c>
      <c r="AS48" s="45" t="s">
        <v>174</v>
      </c>
      <c r="AT48" s="47">
        <f t="shared" ref="AT48:AT49" si="29">IFERROR(IF(AND(AM47="Probabilidad",AM48="Probabilidad"),(AV47-(+AV47*AP48)),IF(AND(AM47="Impacto",AM48="Probabilidad"),(AV46-(+AV46*AP48)),IF(AM48="Impacto",AV47,""))),"")</f>
        <v>8.6399999999999991E-2</v>
      </c>
      <c r="AU48" s="48" t="str">
        <f t="shared" si="14"/>
        <v>Muy Baja</v>
      </c>
      <c r="AV48" s="46">
        <f t="shared" si="20"/>
        <v>8.6399999999999991E-2</v>
      </c>
      <c r="AW48" s="48" t="str">
        <f t="shared" si="16"/>
        <v>Catastrófico</v>
      </c>
      <c r="AX48" s="46">
        <f t="shared" ref="AX48:AX49" si="30">IFERROR(IF(AND(AM47="Impacto",AM48="Impacto"),(AX47-(+AX47*AP48)),IF(AND(AM47="Probabilidad",AM48="Impacto"),(AX46-(+AX46*AP48)),IF(AM48="Probabilidad",AX47,""))),"")</f>
        <v>1</v>
      </c>
      <c r="AY48" s="50" t="str">
        <f t="shared" si="17"/>
        <v>Extremo</v>
      </c>
      <c r="AZ48" s="45" t="s">
        <v>175</v>
      </c>
      <c r="BA48" s="53" t="s">
        <v>387</v>
      </c>
      <c r="BB48" s="53" t="s">
        <v>388</v>
      </c>
      <c r="BC48" s="53" t="s">
        <v>222</v>
      </c>
      <c r="BD48" s="43" t="s">
        <v>389</v>
      </c>
      <c r="BE48" s="43" t="s">
        <v>390</v>
      </c>
      <c r="BF48" s="54" t="s">
        <v>378</v>
      </c>
      <c r="BG48" s="54" t="s">
        <v>379</v>
      </c>
      <c r="BH48" s="278"/>
      <c r="BI48" s="43"/>
      <c r="BJ48" s="22"/>
      <c r="BK48" s="22"/>
      <c r="BL48" s="22"/>
      <c r="BM48" s="22"/>
      <c r="BN48" s="22"/>
      <c r="BO48" s="22"/>
      <c r="BP48" s="22"/>
      <c r="BQ48" s="22"/>
      <c r="BR48" s="22"/>
      <c r="BS48" s="22"/>
      <c r="BT48" s="22"/>
      <c r="BU48" s="22"/>
      <c r="BV48" s="22"/>
      <c r="BW48" s="22"/>
      <c r="BX48" s="22"/>
      <c r="BY48" s="22"/>
      <c r="BZ48" s="22"/>
      <c r="CA48" s="22"/>
      <c r="CB48" s="22"/>
      <c r="CC48" s="22"/>
    </row>
    <row r="49" spans="1:81" ht="109.5" customHeight="1" x14ac:dyDescent="0.3">
      <c r="A49" s="272"/>
      <c r="B49" s="272"/>
      <c r="C49" s="272"/>
      <c r="D49" s="272"/>
      <c r="E49" s="272"/>
      <c r="F49" s="53" t="s">
        <v>391</v>
      </c>
      <c r="G49" s="53" t="s">
        <v>369</v>
      </c>
      <c r="H49" s="272"/>
      <c r="I49" s="272"/>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73">
        <f t="shared" si="19"/>
        <v>5</v>
      </c>
      <c r="AH49" s="272"/>
      <c r="AI49" s="272"/>
      <c r="AJ49" s="272"/>
      <c r="AK49" s="43">
        <v>4</v>
      </c>
      <c r="AL49" s="44" t="s">
        <v>392</v>
      </c>
      <c r="AM49" s="43" t="str">
        <f t="shared" si="28"/>
        <v>Probabilidad</v>
      </c>
      <c r="AN49" s="45" t="s">
        <v>170</v>
      </c>
      <c r="AO49" s="45" t="s">
        <v>171</v>
      </c>
      <c r="AP49" s="46" t="str">
        <f t="shared" si="13"/>
        <v>40%</v>
      </c>
      <c r="AQ49" s="45" t="s">
        <v>172</v>
      </c>
      <c r="AR49" s="45" t="s">
        <v>193</v>
      </c>
      <c r="AS49" s="45" t="s">
        <v>174</v>
      </c>
      <c r="AT49" s="47">
        <f t="shared" si="29"/>
        <v>5.183999999999999E-2</v>
      </c>
      <c r="AU49" s="48" t="str">
        <f t="shared" si="14"/>
        <v>Muy Baja</v>
      </c>
      <c r="AV49" s="46">
        <f t="shared" si="20"/>
        <v>5.183999999999999E-2</v>
      </c>
      <c r="AW49" s="48" t="str">
        <f t="shared" si="16"/>
        <v>Catastrófico</v>
      </c>
      <c r="AX49" s="46">
        <f t="shared" si="30"/>
        <v>1</v>
      </c>
      <c r="AY49" s="50" t="str">
        <f t="shared" si="17"/>
        <v>Extremo</v>
      </c>
      <c r="AZ49" s="45" t="s">
        <v>175</v>
      </c>
      <c r="BA49" s="53" t="s">
        <v>393</v>
      </c>
      <c r="BB49" s="53" t="s">
        <v>394</v>
      </c>
      <c r="BC49" s="53" t="s">
        <v>222</v>
      </c>
      <c r="BD49" s="53" t="s">
        <v>389</v>
      </c>
      <c r="BE49" s="53" t="s">
        <v>390</v>
      </c>
      <c r="BF49" s="63" t="s">
        <v>378</v>
      </c>
      <c r="BG49" s="63" t="s">
        <v>379</v>
      </c>
      <c r="BH49" s="272"/>
      <c r="BI49" s="43"/>
      <c r="BJ49" s="22"/>
      <c r="BK49" s="22"/>
      <c r="BL49" s="22"/>
      <c r="BM49" s="22"/>
      <c r="BN49" s="22"/>
      <c r="BO49" s="22"/>
      <c r="BP49" s="22"/>
      <c r="BQ49" s="22"/>
      <c r="BR49" s="22"/>
      <c r="BS49" s="22"/>
      <c r="BT49" s="22"/>
      <c r="BU49" s="22"/>
      <c r="BV49" s="22"/>
      <c r="BW49" s="22"/>
      <c r="BX49" s="22"/>
      <c r="BY49" s="22"/>
      <c r="BZ49" s="22"/>
      <c r="CA49" s="22"/>
      <c r="CB49" s="22"/>
      <c r="CC49" s="22"/>
    </row>
    <row r="50" spans="1:81" ht="15.75" customHeight="1" x14ac:dyDescent="0.3">
      <c r="A50" s="283">
        <v>16</v>
      </c>
      <c r="B50" s="280" t="s">
        <v>365</v>
      </c>
      <c r="C50" s="280" t="s">
        <v>366</v>
      </c>
      <c r="D50" s="280" t="s">
        <v>367</v>
      </c>
      <c r="E50" s="280" t="s">
        <v>188</v>
      </c>
      <c r="F50" s="74" t="s">
        <v>395</v>
      </c>
      <c r="G50" s="74" t="s">
        <v>396</v>
      </c>
      <c r="H50" s="280" t="s">
        <v>397</v>
      </c>
      <c r="I50" s="280" t="s">
        <v>371</v>
      </c>
      <c r="J50" s="283">
        <v>40</v>
      </c>
      <c r="K50" s="277" t="str">
        <f>IF(J50&lt;=0,"",IF(J50&lt;=2,"Muy Baja",IF(J50&lt;=24,"Baja",IF(J50&lt;=500,"Media",IF(J50&lt;=5000,"Alta","Muy Alta")))))</f>
        <v>Media</v>
      </c>
      <c r="L50" s="279">
        <f>IF(K50="","",IF(K50="Muy Baja",0.2,IF(K50="Baja",0.4,IF(K50="Media",0.6,IF(K50="Alta",0.8,IF(K50="Muy Alta",1,))))))</f>
        <v>0.6</v>
      </c>
      <c r="M50" s="279" t="s">
        <v>166</v>
      </c>
      <c r="N50" s="279" t="s">
        <v>166</v>
      </c>
      <c r="O50" s="279" t="s">
        <v>166</v>
      </c>
      <c r="P50" s="279" t="s">
        <v>166</v>
      </c>
      <c r="Q50" s="279" t="s">
        <v>166</v>
      </c>
      <c r="R50" s="279" t="s">
        <v>166</v>
      </c>
      <c r="S50" s="279" t="s">
        <v>166</v>
      </c>
      <c r="T50" s="279" t="s">
        <v>166</v>
      </c>
      <c r="U50" s="279" t="s">
        <v>167</v>
      </c>
      <c r="V50" s="279" t="s">
        <v>166</v>
      </c>
      <c r="W50" s="279" t="s">
        <v>166</v>
      </c>
      <c r="X50" s="279" t="s">
        <v>166</v>
      </c>
      <c r="Y50" s="279" t="s">
        <v>166</v>
      </c>
      <c r="Z50" s="279" t="s">
        <v>166</v>
      </c>
      <c r="AA50" s="279" t="s">
        <v>166</v>
      </c>
      <c r="AB50" s="279" t="s">
        <v>167</v>
      </c>
      <c r="AC50" s="279" t="s">
        <v>166</v>
      </c>
      <c r="AD50" s="279" t="s">
        <v>166</v>
      </c>
      <c r="AE50" s="279" t="s">
        <v>167</v>
      </c>
      <c r="AF50" s="279"/>
      <c r="AG50" s="73">
        <f t="shared" si="19"/>
        <v>5</v>
      </c>
      <c r="AH50" s="277" t="str">
        <f>IF(AG50=5,"Moderado",IF(AG50=10,"Mayor",IF(AG50=20,"Catastrófico",0)))</f>
        <v>Moderado</v>
      </c>
      <c r="AI50" s="279">
        <f>IF(AH50="","",IF(AH50="Leve",0.2,IF(AH50="Menor",0.4,IF(AH50="Moderado",0.6,IF(AH50="Mayor",0.8,IF(AH50="Catastrófico",1,))))))</f>
        <v>0.6</v>
      </c>
      <c r="AJ50" s="281" t="str">
        <f>IF(OR(AND(K50="Muy Baja",AH50="Leve"),AND(K50="Muy Baja",AH50="Menor"),AND(K50="Baja",AH50="Leve")),"Bajo",IF(OR(AND(K50="Muy baja",AH50="Moderado"),AND(K50="Baja",AH50="Menor"),AND(K50="Baja",AH50="Moderado"),AND(K50="Media",AH50="Leve"),AND(K50="Media",AH50="Menor"),AND(K50="Media",AH50="Moderado"),AND(K50="Alta",AH50="Leve"),AND(K50="Alta",AH50="Menor")),"Moderado",IF(OR(AND(K50="Muy Baja",AH50="Mayor"),AND(K50="Baja",AH50="Mayor"),AND(K50="Media",AH50="Mayor"),AND(K50="Alta",AH50="Moderado"),AND(K50="Alta",AH50="Mayor"),AND(K50="Muy Alta",AH50="Leve"),AND(K50="Muy Alta",AH50="Menor"),AND(K50="Muy Alta",AH50="Moderado"),AND(K50="Muy Alta",AH50="Mayor")),"Alto",IF(OR(AND(K50="Muy Baja",AH50="Catastrófico"),AND(K50="Baja",AH50="Catastrófico"),AND(K50="Media",AH50="Catastrófico"),AND(K50="Alta",AH50="Catastrófico"),AND(K50="Muy Alta",AH50="Catastrófico")),"Extremo",""))))</f>
        <v>Moderado</v>
      </c>
      <c r="AK50" s="43">
        <v>1</v>
      </c>
      <c r="AL50" s="44" t="s">
        <v>398</v>
      </c>
      <c r="AM50" s="43" t="str">
        <f t="shared" si="28"/>
        <v>Probabilidad</v>
      </c>
      <c r="AN50" s="45" t="s">
        <v>170</v>
      </c>
      <c r="AO50" s="45" t="s">
        <v>171</v>
      </c>
      <c r="AP50" s="46" t="str">
        <f t="shared" si="13"/>
        <v>40%</v>
      </c>
      <c r="AQ50" s="45" t="s">
        <v>172</v>
      </c>
      <c r="AR50" s="45" t="s">
        <v>193</v>
      </c>
      <c r="AS50" s="45" t="s">
        <v>174</v>
      </c>
      <c r="AT50" s="47">
        <f>IFERROR(IF(AM50="Probabilidad",(L50-(+L50*AP50)),IF(AM50="Impacto",L50,"")),"")</f>
        <v>0.36</v>
      </c>
      <c r="AU50" s="48" t="str">
        <f t="shared" si="14"/>
        <v>Baja</v>
      </c>
      <c r="AV50" s="46">
        <f t="shared" si="20"/>
        <v>0.36</v>
      </c>
      <c r="AW50" s="48" t="str">
        <f t="shared" si="16"/>
        <v>Moderado</v>
      </c>
      <c r="AX50" s="46">
        <f>IFERROR(IF(AM50="Impacto",(AI50-(+AI50*AP50)),IF(AM50="Probabilidad",AI50,"")),"")</f>
        <v>0.6</v>
      </c>
      <c r="AY50" s="50" t="str">
        <f t="shared" si="17"/>
        <v>Moderado</v>
      </c>
      <c r="AZ50" s="75" t="s">
        <v>220</v>
      </c>
      <c r="BA50" s="53" t="s">
        <v>399</v>
      </c>
      <c r="BB50" s="53" t="s">
        <v>400</v>
      </c>
      <c r="BC50" s="53" t="s">
        <v>222</v>
      </c>
      <c r="BD50" s="53" t="s">
        <v>401</v>
      </c>
      <c r="BE50" s="53" t="s">
        <v>402</v>
      </c>
      <c r="BF50" s="76" t="s">
        <v>403</v>
      </c>
      <c r="BG50" s="76" t="s">
        <v>403</v>
      </c>
      <c r="BH50" s="280">
        <v>3901</v>
      </c>
      <c r="BI50" s="43"/>
      <c r="BJ50" s="22"/>
      <c r="BK50" s="22"/>
      <c r="BL50" s="22"/>
      <c r="BM50" s="22"/>
      <c r="BN50" s="22"/>
      <c r="BO50" s="22"/>
      <c r="BP50" s="22"/>
      <c r="BQ50" s="22"/>
      <c r="BR50" s="22"/>
      <c r="BS50" s="22"/>
      <c r="BT50" s="22"/>
      <c r="BU50" s="22"/>
      <c r="BV50" s="22"/>
      <c r="BW50" s="22"/>
      <c r="BX50" s="22"/>
      <c r="BY50" s="22"/>
      <c r="BZ50" s="22"/>
      <c r="CA50" s="22"/>
      <c r="CB50" s="22"/>
      <c r="CC50" s="22"/>
    </row>
    <row r="51" spans="1:81" ht="15.75" customHeight="1" x14ac:dyDescent="0.3">
      <c r="A51" s="278"/>
      <c r="B51" s="278"/>
      <c r="C51" s="278"/>
      <c r="D51" s="278"/>
      <c r="E51" s="278"/>
      <c r="F51" s="74" t="s">
        <v>404</v>
      </c>
      <c r="G51" s="74" t="s">
        <v>396</v>
      </c>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73">
        <f t="shared" si="19"/>
        <v>5</v>
      </c>
      <c r="AH51" s="278"/>
      <c r="AI51" s="278"/>
      <c r="AJ51" s="278"/>
      <c r="AK51" s="43">
        <v>2</v>
      </c>
      <c r="AL51" s="44" t="s">
        <v>405</v>
      </c>
      <c r="AM51" s="43" t="str">
        <f t="shared" si="28"/>
        <v/>
      </c>
      <c r="AN51" s="45"/>
      <c r="AO51" s="45"/>
      <c r="AP51" s="46" t="str">
        <f t="shared" si="13"/>
        <v/>
      </c>
      <c r="AQ51" s="45"/>
      <c r="AR51" s="45"/>
      <c r="AS51" s="45"/>
      <c r="AT51" s="47" t="str">
        <f>IFERROR(IF(AND(AM50="Probabilidad",AM51="Probabilidad"),(AV50-(+AV50*AP51)),IF(AM51="Probabilidad",(L50-(+L50*AP51)),IF(AM51="Impacto",AV50,""))),"")</f>
        <v/>
      </c>
      <c r="AU51" s="48" t="str">
        <f t="shared" si="14"/>
        <v/>
      </c>
      <c r="AV51" s="46" t="str">
        <f t="shared" si="20"/>
        <v/>
      </c>
      <c r="AW51" s="48" t="str">
        <f t="shared" si="16"/>
        <v/>
      </c>
      <c r="AX51" s="46" t="str">
        <f>IFERROR(IF(AND(AM50="Impacto",AM51="Impacto"),(AX50-(+AX50*AP51)),IF(AM51="Impacto",(AI50-(+AI50*AP51)),IF(AM51="Probabilidad",AX50,""))),"")</f>
        <v/>
      </c>
      <c r="AY51" s="50" t="str">
        <f t="shared" si="17"/>
        <v/>
      </c>
      <c r="AZ51" s="75" t="s">
        <v>220</v>
      </c>
      <c r="BA51" s="53" t="s">
        <v>406</v>
      </c>
      <c r="BB51" s="53" t="s">
        <v>400</v>
      </c>
      <c r="BC51" s="53" t="s">
        <v>222</v>
      </c>
      <c r="BD51" s="53" t="s">
        <v>401</v>
      </c>
      <c r="BE51" s="53" t="s">
        <v>402</v>
      </c>
      <c r="BF51" s="76" t="s">
        <v>403</v>
      </c>
      <c r="BG51" s="76" t="s">
        <v>403</v>
      </c>
      <c r="BH51" s="278"/>
      <c r="BI51" s="43"/>
      <c r="BJ51" s="22"/>
      <c r="BK51" s="22"/>
      <c r="BL51" s="22"/>
      <c r="BM51" s="22"/>
      <c r="BN51" s="22"/>
      <c r="BO51" s="22"/>
      <c r="BP51" s="22"/>
      <c r="BQ51" s="22"/>
      <c r="BR51" s="22"/>
      <c r="BS51" s="22"/>
      <c r="BT51" s="22"/>
      <c r="BU51" s="22"/>
      <c r="BV51" s="22"/>
      <c r="BW51" s="22"/>
      <c r="BX51" s="22"/>
      <c r="BY51" s="22"/>
      <c r="BZ51" s="22"/>
      <c r="CA51" s="22"/>
      <c r="CB51" s="22"/>
      <c r="CC51" s="22"/>
    </row>
    <row r="52" spans="1:81" ht="81" customHeight="1" x14ac:dyDescent="0.3">
      <c r="A52" s="278"/>
      <c r="B52" s="278"/>
      <c r="C52" s="278"/>
      <c r="D52" s="278"/>
      <c r="E52" s="278"/>
      <c r="F52" s="74" t="s">
        <v>407</v>
      </c>
      <c r="G52" s="74" t="s">
        <v>396</v>
      </c>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73">
        <f t="shared" si="19"/>
        <v>5</v>
      </c>
      <c r="AH52" s="278"/>
      <c r="AI52" s="278"/>
      <c r="AJ52" s="278"/>
      <c r="AK52" s="43">
        <v>3</v>
      </c>
      <c r="AL52" s="56" t="s">
        <v>408</v>
      </c>
      <c r="AM52" s="43" t="str">
        <f t="shared" si="28"/>
        <v/>
      </c>
      <c r="AN52" s="45"/>
      <c r="AO52" s="45"/>
      <c r="AP52" s="46" t="str">
        <f t="shared" si="13"/>
        <v/>
      </c>
      <c r="AQ52" s="45"/>
      <c r="AR52" s="45"/>
      <c r="AS52" s="45"/>
      <c r="AT52" s="47" t="str">
        <f t="shared" ref="AT52:AT53" si="31">IFERROR(IF(AND(AM51="Probabilidad",AM52="Probabilidad"),(AV51-(+AV51*AP52)),IF(AND(AM51="Impacto",AM52="Probabilidad"),(AV50-(+AV50*AP52)),IF(AM52="Impacto",AV51,""))),"")</f>
        <v/>
      </c>
      <c r="AU52" s="48" t="str">
        <f t="shared" si="14"/>
        <v/>
      </c>
      <c r="AV52" s="46" t="str">
        <f t="shared" si="20"/>
        <v/>
      </c>
      <c r="AW52" s="48" t="str">
        <f t="shared" si="16"/>
        <v/>
      </c>
      <c r="AX52" s="46" t="str">
        <f t="shared" ref="AX52:AX53" si="32">IFERROR(IF(AND(AM51="Impacto",AM52="Impacto"),(AX51-(+AX51*AP52)),IF(AND(AM51="Probabilidad",AM52="Impacto"),(AX50-(+AX50*AP52)),IF(AM52="Probabilidad",AX51,""))),"")</f>
        <v/>
      </c>
      <c r="AY52" s="50" t="str">
        <f t="shared" si="17"/>
        <v/>
      </c>
      <c r="AZ52" s="75" t="s">
        <v>220</v>
      </c>
      <c r="BA52" s="53" t="s">
        <v>409</v>
      </c>
      <c r="BB52" s="53" t="s">
        <v>400</v>
      </c>
      <c r="BC52" s="53" t="s">
        <v>222</v>
      </c>
      <c r="BD52" s="53" t="s">
        <v>401</v>
      </c>
      <c r="BE52" s="53" t="s">
        <v>402</v>
      </c>
      <c r="BF52" s="76" t="s">
        <v>403</v>
      </c>
      <c r="BG52" s="76" t="s">
        <v>403</v>
      </c>
      <c r="BH52" s="278"/>
      <c r="BI52" s="43"/>
      <c r="BJ52" s="22"/>
      <c r="BK52" s="22"/>
      <c r="BL52" s="22"/>
      <c r="BM52" s="22"/>
      <c r="BN52" s="22"/>
      <c r="BO52" s="22"/>
      <c r="BP52" s="22"/>
      <c r="BQ52" s="22"/>
      <c r="BR52" s="22"/>
      <c r="BS52" s="22"/>
      <c r="BT52" s="22"/>
      <c r="BU52" s="22"/>
      <c r="BV52" s="22"/>
      <c r="BW52" s="22"/>
      <c r="BX52" s="22"/>
      <c r="BY52" s="22"/>
      <c r="BZ52" s="22"/>
      <c r="CA52" s="22"/>
      <c r="CB52" s="22"/>
      <c r="CC52" s="22"/>
    </row>
    <row r="53" spans="1:81" ht="15.75" customHeight="1" x14ac:dyDescent="0.3">
      <c r="A53" s="272"/>
      <c r="B53" s="272"/>
      <c r="C53" s="272"/>
      <c r="D53" s="272"/>
      <c r="E53" s="272"/>
      <c r="F53" s="53"/>
      <c r="G53" s="53"/>
      <c r="H53" s="272"/>
      <c r="I53" s="272"/>
      <c r="J53" s="272"/>
      <c r="K53" s="272"/>
      <c r="L53" s="272"/>
      <c r="M53" s="272"/>
      <c r="N53" s="272"/>
      <c r="O53" s="272"/>
      <c r="P53" s="272"/>
      <c r="Q53" s="272"/>
      <c r="R53" s="272"/>
      <c r="S53" s="272"/>
      <c r="T53" s="272"/>
      <c r="U53" s="272"/>
      <c r="V53" s="272"/>
      <c r="W53" s="272"/>
      <c r="X53" s="272"/>
      <c r="Y53" s="272"/>
      <c r="Z53" s="272"/>
      <c r="AA53" s="272"/>
      <c r="AB53" s="272"/>
      <c r="AC53" s="272"/>
      <c r="AD53" s="272"/>
      <c r="AE53" s="272"/>
      <c r="AF53" s="272"/>
      <c r="AG53" s="73">
        <f t="shared" si="19"/>
        <v>5</v>
      </c>
      <c r="AH53" s="272"/>
      <c r="AI53" s="272"/>
      <c r="AJ53" s="272"/>
      <c r="AK53" s="43">
        <v>4</v>
      </c>
      <c r="AL53" s="44" t="s">
        <v>410</v>
      </c>
      <c r="AM53" s="43" t="str">
        <f t="shared" si="28"/>
        <v/>
      </c>
      <c r="AN53" s="45"/>
      <c r="AO53" s="45"/>
      <c r="AP53" s="46" t="str">
        <f t="shared" si="13"/>
        <v/>
      </c>
      <c r="AQ53" s="45"/>
      <c r="AR53" s="45"/>
      <c r="AS53" s="45"/>
      <c r="AT53" s="47" t="str">
        <f t="shared" si="31"/>
        <v/>
      </c>
      <c r="AU53" s="48" t="str">
        <f t="shared" si="14"/>
        <v/>
      </c>
      <c r="AV53" s="46" t="str">
        <f t="shared" si="20"/>
        <v/>
      </c>
      <c r="AW53" s="48" t="str">
        <f t="shared" si="16"/>
        <v/>
      </c>
      <c r="AX53" s="46" t="str">
        <f t="shared" si="32"/>
        <v/>
      </c>
      <c r="AY53" s="50" t="str">
        <f t="shared" si="17"/>
        <v/>
      </c>
      <c r="AZ53" s="75" t="s">
        <v>220</v>
      </c>
      <c r="BA53" s="53" t="s">
        <v>411</v>
      </c>
      <c r="BB53" s="53" t="s">
        <v>400</v>
      </c>
      <c r="BC53" s="53" t="s">
        <v>222</v>
      </c>
      <c r="BD53" s="53" t="s">
        <v>401</v>
      </c>
      <c r="BE53" s="53" t="s">
        <v>402</v>
      </c>
      <c r="BF53" s="76" t="s">
        <v>403</v>
      </c>
      <c r="BG53" s="76" t="s">
        <v>403</v>
      </c>
      <c r="BH53" s="272"/>
      <c r="BI53" s="43"/>
      <c r="BJ53" s="22"/>
      <c r="BK53" s="22"/>
      <c r="BL53" s="22"/>
      <c r="BM53" s="22"/>
      <c r="BN53" s="22"/>
      <c r="BO53" s="22"/>
      <c r="BP53" s="22"/>
      <c r="BQ53" s="22"/>
      <c r="BR53" s="22"/>
      <c r="BS53" s="22"/>
      <c r="BT53" s="22"/>
      <c r="BU53" s="22"/>
      <c r="BV53" s="22"/>
      <c r="BW53" s="22"/>
      <c r="BX53" s="22"/>
      <c r="BY53" s="22"/>
      <c r="BZ53" s="22"/>
      <c r="CA53" s="22"/>
      <c r="CB53" s="22"/>
      <c r="CC53" s="22"/>
    </row>
    <row r="54" spans="1:81" ht="49.5" customHeight="1" x14ac:dyDescent="0.3">
      <c r="A54" s="77"/>
      <c r="B54" s="78"/>
      <c r="C54" s="26"/>
      <c r="D54" s="26"/>
      <c r="E54" s="312" t="s">
        <v>412</v>
      </c>
      <c r="F54" s="313"/>
      <c r="G54" s="313"/>
      <c r="H54" s="313"/>
      <c r="I54" s="313"/>
      <c r="J54" s="313"/>
      <c r="K54" s="313"/>
      <c r="L54" s="313"/>
      <c r="M54" s="313"/>
      <c r="N54" s="313"/>
      <c r="O54" s="313"/>
      <c r="P54" s="313"/>
      <c r="Q54" s="313"/>
      <c r="R54" s="313"/>
      <c r="S54" s="313"/>
      <c r="T54" s="313"/>
      <c r="U54" s="313"/>
      <c r="V54" s="313"/>
      <c r="W54" s="313"/>
      <c r="X54" s="313"/>
      <c r="Y54" s="313"/>
      <c r="Z54" s="313"/>
      <c r="AA54" s="313"/>
      <c r="AB54" s="313"/>
      <c r="AC54" s="313"/>
      <c r="AD54" s="313"/>
      <c r="AE54" s="313"/>
      <c r="AF54" s="313"/>
      <c r="AG54" s="313"/>
      <c r="AH54" s="313"/>
      <c r="AI54" s="313"/>
      <c r="AJ54" s="313"/>
      <c r="AK54" s="313"/>
      <c r="AL54" s="313"/>
      <c r="AM54" s="313"/>
      <c r="AN54" s="313"/>
      <c r="AO54" s="313"/>
      <c r="AP54" s="313"/>
      <c r="AQ54" s="313"/>
      <c r="AR54" s="313"/>
      <c r="AS54" s="313"/>
      <c r="AT54" s="313"/>
      <c r="AU54" s="313"/>
      <c r="AV54" s="313"/>
      <c r="AW54" s="313"/>
      <c r="AX54" s="313"/>
      <c r="AY54" s="313"/>
      <c r="AZ54" s="313"/>
      <c r="BA54" s="313"/>
      <c r="BB54" s="313"/>
      <c r="BC54" s="313"/>
      <c r="BD54" s="313"/>
      <c r="BE54" s="313"/>
      <c r="BF54" s="313"/>
      <c r="BG54" s="313"/>
      <c r="BH54" s="313"/>
      <c r="BI54" s="314"/>
      <c r="BJ54" s="67"/>
      <c r="BK54" s="67"/>
      <c r="BL54" s="67"/>
      <c r="BM54" s="67"/>
      <c r="BN54" s="67"/>
      <c r="BO54" s="67"/>
      <c r="BP54" s="67"/>
      <c r="BQ54" s="67"/>
      <c r="BR54" s="67"/>
      <c r="BS54" s="67"/>
      <c r="BT54" s="67"/>
      <c r="BU54" s="67"/>
      <c r="BV54" s="67"/>
      <c r="BW54" s="67"/>
      <c r="BX54" s="67"/>
      <c r="BY54" s="67"/>
      <c r="BZ54" s="67"/>
      <c r="CA54" s="67"/>
      <c r="CB54" s="67"/>
      <c r="CC54" s="67"/>
    </row>
    <row r="55" spans="1:81" ht="16.5" customHeight="1" x14ac:dyDescent="0.3">
      <c r="A55" s="79"/>
      <c r="B55" s="67"/>
      <c r="C55" s="26"/>
      <c r="D55" s="26"/>
      <c r="E55" s="26"/>
      <c r="F55" s="26"/>
      <c r="G55" s="26"/>
      <c r="H55" s="67"/>
      <c r="I55" s="80"/>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s="81"/>
      <c r="BB55" s="81"/>
      <c r="BC55" s="81"/>
      <c r="BD55" s="81"/>
      <c r="BE55" s="81"/>
      <c r="BF55" s="81"/>
      <c r="BG55" s="81"/>
      <c r="BH55" s="80"/>
      <c r="BI55" s="67"/>
      <c r="BJ55" s="67"/>
      <c r="BK55" s="67"/>
      <c r="BL55" s="67"/>
      <c r="BM55" s="67"/>
      <c r="BN55" s="67"/>
      <c r="BO55" s="67"/>
      <c r="BP55" s="67"/>
      <c r="BQ55" s="67"/>
      <c r="BR55" s="67"/>
      <c r="BS55" s="67"/>
      <c r="BT55" s="67"/>
      <c r="BU55" s="67"/>
      <c r="BV55" s="67"/>
      <c r="BW55" s="67"/>
      <c r="BX55" s="67"/>
      <c r="BY55" s="67"/>
      <c r="BZ55" s="67"/>
      <c r="CA55" s="67"/>
      <c r="CB55" s="67"/>
      <c r="CC55" s="67"/>
    </row>
    <row r="56" spans="1:81" ht="16.5" customHeight="1" x14ac:dyDescent="0.3">
      <c r="A56" s="67"/>
      <c r="B56" s="26"/>
      <c r="C56" s="26"/>
      <c r="D56" s="26"/>
      <c r="E56" s="82" t="s">
        <v>413</v>
      </c>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7"/>
      <c r="BA56" s="81"/>
      <c r="BB56" s="81"/>
      <c r="BC56" s="81"/>
      <c r="BD56" s="81"/>
      <c r="BE56" s="81"/>
      <c r="BF56" s="81"/>
      <c r="BG56" s="81"/>
      <c r="BH56" s="80"/>
      <c r="BI56" s="67"/>
      <c r="BJ56" s="67"/>
      <c r="BK56" s="67"/>
      <c r="BL56" s="67"/>
      <c r="BM56" s="67"/>
      <c r="BN56" s="67"/>
      <c r="BO56" s="67"/>
      <c r="BP56" s="67"/>
      <c r="BQ56" s="67"/>
      <c r="BR56" s="67"/>
      <c r="BS56" s="67"/>
      <c r="BT56" s="67"/>
      <c r="BU56" s="67"/>
      <c r="BV56" s="67"/>
      <c r="BW56" s="67"/>
      <c r="BX56" s="67"/>
      <c r="BY56" s="67"/>
      <c r="BZ56" s="67"/>
      <c r="CA56" s="67"/>
      <c r="CB56" s="67"/>
      <c r="CC56" s="67"/>
    </row>
    <row r="57" spans="1:81" ht="16.5" customHeight="1" x14ac:dyDescent="0.3">
      <c r="A57" s="26"/>
      <c r="B57" s="26"/>
      <c r="C57" s="26"/>
      <c r="D57" s="26"/>
      <c r="E57" s="26"/>
      <c r="F57" s="26"/>
      <c r="G57" s="26"/>
      <c r="H57" s="67"/>
      <c r="I57" s="80"/>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81"/>
      <c r="BB57" s="81"/>
      <c r="BC57" s="81"/>
      <c r="BD57" s="81"/>
      <c r="BE57" s="81"/>
      <c r="BF57" s="81"/>
      <c r="BG57" s="81"/>
      <c r="BH57" s="80"/>
      <c r="BI57" s="67"/>
      <c r="BJ57" s="67"/>
      <c r="BK57" s="67"/>
      <c r="BL57" s="67"/>
      <c r="BM57" s="67"/>
      <c r="BN57" s="67"/>
      <c r="BO57" s="67"/>
      <c r="BP57" s="67"/>
      <c r="BQ57" s="67"/>
      <c r="BR57" s="67"/>
      <c r="BS57" s="67"/>
      <c r="BT57" s="67"/>
      <c r="BU57" s="67"/>
      <c r="BV57" s="67"/>
      <c r="BW57" s="67"/>
      <c r="BX57" s="67"/>
      <c r="BY57" s="67"/>
      <c r="BZ57" s="67"/>
      <c r="CA57" s="67"/>
      <c r="CB57" s="67"/>
      <c r="CC57" s="67"/>
    </row>
    <row r="58" spans="1:81" ht="16.5" customHeight="1" x14ac:dyDescent="0.3">
      <c r="A58" s="26"/>
      <c r="B58" s="26"/>
      <c r="C58" s="26"/>
      <c r="D58" s="26"/>
      <c r="E58" s="26"/>
      <c r="F58" s="26"/>
      <c r="G58" s="26"/>
      <c r="H58" s="67"/>
      <c r="I58" s="80"/>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67"/>
      <c r="AX58" s="67"/>
      <c r="AY58" s="67"/>
      <c r="AZ58" s="67"/>
      <c r="BA58" s="81"/>
      <c r="BB58" s="81"/>
      <c r="BC58" s="81"/>
      <c r="BD58" s="81"/>
      <c r="BE58" s="81"/>
      <c r="BF58" s="81"/>
      <c r="BG58" s="81"/>
      <c r="BH58" s="80"/>
      <c r="BI58" s="67"/>
      <c r="BJ58" s="67"/>
      <c r="BK58" s="67"/>
      <c r="BL58" s="67"/>
      <c r="BM58" s="67"/>
      <c r="BN58" s="67"/>
      <c r="BO58" s="67"/>
      <c r="BP58" s="67"/>
      <c r="BQ58" s="67"/>
      <c r="BR58" s="67"/>
      <c r="BS58" s="67"/>
      <c r="BT58" s="67"/>
      <c r="BU58" s="67"/>
      <c r="BV58" s="67"/>
      <c r="BW58" s="67"/>
      <c r="BX58" s="67"/>
      <c r="BY58" s="67"/>
      <c r="BZ58" s="67"/>
      <c r="CA58" s="67"/>
      <c r="CB58" s="67"/>
      <c r="CC58" s="67"/>
    </row>
    <row r="59" spans="1:81" ht="16.5" customHeight="1" x14ac:dyDescent="0.3">
      <c r="A59" s="26"/>
      <c r="B59" s="26"/>
      <c r="C59" s="26"/>
      <c r="D59" s="26"/>
      <c r="E59" s="26"/>
      <c r="F59" s="26"/>
      <c r="G59" s="26"/>
      <c r="H59" s="67"/>
      <c r="I59" s="80"/>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7"/>
      <c r="AY59" s="67"/>
      <c r="AZ59" s="67"/>
      <c r="BA59" s="81"/>
      <c r="BB59" s="81"/>
      <c r="BC59" s="81"/>
      <c r="BD59" s="81"/>
      <c r="BE59" s="81"/>
      <c r="BF59" s="81"/>
      <c r="BG59" s="81"/>
      <c r="BH59" s="80"/>
      <c r="BI59" s="67"/>
      <c r="BJ59" s="67"/>
      <c r="BK59" s="67"/>
      <c r="BL59" s="67"/>
      <c r="BM59" s="67"/>
      <c r="BN59" s="67"/>
      <c r="BO59" s="67"/>
      <c r="BP59" s="67"/>
      <c r="BQ59" s="67"/>
      <c r="BR59" s="67"/>
      <c r="BS59" s="67"/>
      <c r="BT59" s="67"/>
      <c r="BU59" s="67"/>
      <c r="BV59" s="67"/>
      <c r="BW59" s="67"/>
      <c r="BX59" s="67"/>
      <c r="BY59" s="67"/>
      <c r="BZ59" s="67"/>
      <c r="CA59" s="67"/>
      <c r="CB59" s="67"/>
      <c r="CC59" s="67"/>
    </row>
    <row r="60" spans="1:81" ht="16.5" customHeight="1" x14ac:dyDescent="0.3">
      <c r="A60" s="26"/>
      <c r="B60" s="26"/>
      <c r="C60" s="26"/>
      <c r="D60" s="26"/>
      <c r="E60" s="26"/>
      <c r="F60" s="26"/>
      <c r="G60" s="26"/>
      <c r="H60" s="67"/>
      <c r="I60" s="80"/>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81"/>
      <c r="BB60" s="81"/>
      <c r="BC60" s="81"/>
      <c r="BD60" s="81"/>
      <c r="BE60" s="81"/>
      <c r="BF60" s="81"/>
      <c r="BG60" s="81"/>
      <c r="BH60" s="80"/>
      <c r="BI60" s="67"/>
      <c r="BJ60" s="67"/>
      <c r="BK60" s="67"/>
      <c r="BL60" s="67"/>
      <c r="BM60" s="67"/>
      <c r="BN60" s="67"/>
      <c r="BO60" s="67"/>
      <c r="BP60" s="67"/>
      <c r="BQ60" s="67"/>
      <c r="BR60" s="67"/>
      <c r="BS60" s="67"/>
      <c r="BT60" s="67"/>
      <c r="BU60" s="67"/>
      <c r="BV60" s="67"/>
      <c r="BW60" s="67"/>
      <c r="BX60" s="67"/>
      <c r="BY60" s="67"/>
      <c r="BZ60" s="67"/>
      <c r="CA60" s="67"/>
      <c r="CB60" s="67"/>
      <c r="CC60" s="67"/>
    </row>
    <row r="61" spans="1:81" ht="16.5" customHeight="1" x14ac:dyDescent="0.3">
      <c r="A61" s="26"/>
      <c r="B61" s="26"/>
      <c r="C61" s="26"/>
      <c r="D61" s="26"/>
      <c r="E61" s="26"/>
      <c r="F61" s="26"/>
      <c r="G61" s="26"/>
      <c r="H61" s="67"/>
      <c r="I61" s="80"/>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81"/>
      <c r="BB61" s="81"/>
      <c r="BC61" s="81"/>
      <c r="BD61" s="81"/>
      <c r="BE61" s="81"/>
      <c r="BF61" s="81"/>
      <c r="BG61" s="81"/>
      <c r="BH61" s="80"/>
      <c r="BI61" s="67"/>
      <c r="BJ61" s="67"/>
      <c r="BK61" s="67"/>
      <c r="BL61" s="67"/>
      <c r="BM61" s="67"/>
      <c r="BN61" s="67"/>
      <c r="BO61" s="67"/>
      <c r="BP61" s="67"/>
      <c r="BQ61" s="67"/>
      <c r="BR61" s="67"/>
      <c r="BS61" s="67"/>
      <c r="BT61" s="67"/>
      <c r="BU61" s="67"/>
      <c r="BV61" s="67"/>
      <c r="BW61" s="67"/>
      <c r="BX61" s="67"/>
      <c r="BY61" s="67"/>
      <c r="BZ61" s="67"/>
      <c r="CA61" s="67"/>
      <c r="CB61" s="67"/>
      <c r="CC61" s="67"/>
    </row>
    <row r="62" spans="1:81" ht="16.5" customHeight="1" x14ac:dyDescent="0.3">
      <c r="A62" s="26"/>
      <c r="B62" s="26"/>
      <c r="C62" s="26"/>
      <c r="D62" s="26"/>
      <c r="E62" s="26"/>
      <c r="F62" s="26"/>
      <c r="G62" s="26"/>
      <c r="H62" s="67"/>
      <c r="I62" s="80"/>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67"/>
      <c r="AW62" s="67"/>
      <c r="AX62" s="67"/>
      <c r="AY62" s="67"/>
      <c r="AZ62" s="67"/>
      <c r="BA62" s="81"/>
      <c r="BB62" s="81"/>
      <c r="BC62" s="81"/>
      <c r="BD62" s="81"/>
      <c r="BE62" s="81"/>
      <c r="BF62" s="81"/>
      <c r="BG62" s="81"/>
      <c r="BH62" s="80"/>
      <c r="BI62" s="67"/>
      <c r="BJ62" s="67"/>
      <c r="BK62" s="67"/>
      <c r="BL62" s="67"/>
      <c r="BM62" s="67"/>
      <c r="BN62" s="67"/>
      <c r="BO62" s="67"/>
      <c r="BP62" s="67"/>
      <c r="BQ62" s="67"/>
      <c r="BR62" s="67"/>
      <c r="BS62" s="67"/>
      <c r="BT62" s="67"/>
      <c r="BU62" s="67"/>
      <c r="BV62" s="67"/>
      <c r="BW62" s="67"/>
      <c r="BX62" s="67"/>
      <c r="BY62" s="67"/>
      <c r="BZ62" s="67"/>
      <c r="CA62" s="67"/>
      <c r="CB62" s="67"/>
      <c r="CC62" s="67"/>
    </row>
    <row r="63" spans="1:81" ht="16.5" customHeight="1" x14ac:dyDescent="0.3">
      <c r="A63" s="26"/>
      <c r="B63" s="26"/>
      <c r="C63" s="26"/>
      <c r="D63" s="26"/>
      <c r="E63" s="26"/>
      <c r="F63" s="26"/>
      <c r="G63" s="26"/>
      <c r="H63" s="67"/>
      <c r="I63" s="80"/>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c r="AS63" s="67"/>
      <c r="AT63" s="67"/>
      <c r="AU63" s="67"/>
      <c r="AV63" s="67"/>
      <c r="AW63" s="67"/>
      <c r="AX63" s="67"/>
      <c r="AY63" s="67"/>
      <c r="AZ63" s="67"/>
      <c r="BA63" s="81"/>
      <c r="BB63" s="81"/>
      <c r="BC63" s="81"/>
      <c r="BD63" s="81"/>
      <c r="BE63" s="81"/>
      <c r="BF63" s="81"/>
      <c r="BG63" s="81"/>
      <c r="BH63" s="80"/>
      <c r="BI63" s="67"/>
      <c r="BJ63" s="67"/>
      <c r="BK63" s="67"/>
      <c r="BL63" s="67"/>
      <c r="BM63" s="67"/>
      <c r="BN63" s="67"/>
      <c r="BO63" s="67"/>
      <c r="BP63" s="67"/>
      <c r="BQ63" s="67"/>
      <c r="BR63" s="67"/>
      <c r="BS63" s="67"/>
      <c r="BT63" s="67"/>
      <c r="BU63" s="67"/>
      <c r="BV63" s="67"/>
      <c r="BW63" s="67"/>
      <c r="BX63" s="67"/>
      <c r="BY63" s="67"/>
      <c r="BZ63" s="67"/>
      <c r="CA63" s="67"/>
      <c r="CB63" s="67"/>
      <c r="CC63" s="67"/>
    </row>
    <row r="64" spans="1:81" ht="16.5" customHeight="1" x14ac:dyDescent="0.3">
      <c r="A64" s="26"/>
      <c r="B64" s="26"/>
      <c r="C64" s="26"/>
      <c r="D64" s="26"/>
      <c r="E64" s="26"/>
      <c r="F64" s="26"/>
      <c r="G64" s="26"/>
      <c r="H64" s="67"/>
      <c r="I64" s="80"/>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c r="AX64" s="67"/>
      <c r="AY64" s="67"/>
      <c r="AZ64" s="67"/>
      <c r="BA64" s="81"/>
      <c r="BB64" s="81"/>
      <c r="BC64" s="81"/>
      <c r="BD64" s="81"/>
      <c r="BE64" s="81"/>
      <c r="BF64" s="81"/>
      <c r="BG64" s="81"/>
      <c r="BH64" s="80"/>
      <c r="BI64" s="67"/>
      <c r="BJ64" s="67"/>
      <c r="BK64" s="67"/>
      <c r="BL64" s="67"/>
      <c r="BM64" s="67"/>
      <c r="BN64" s="67"/>
      <c r="BO64" s="67"/>
      <c r="BP64" s="67"/>
      <c r="BQ64" s="67"/>
      <c r="BR64" s="67"/>
      <c r="BS64" s="67"/>
      <c r="BT64" s="67"/>
      <c r="BU64" s="67"/>
      <c r="BV64" s="67"/>
      <c r="BW64" s="67"/>
      <c r="BX64" s="67"/>
      <c r="BY64" s="67"/>
      <c r="BZ64" s="67"/>
      <c r="CA64" s="67"/>
      <c r="CB64" s="67"/>
      <c r="CC64" s="67"/>
    </row>
    <row r="65" spans="1:81" ht="16.5" customHeight="1" x14ac:dyDescent="0.3">
      <c r="A65" s="26"/>
      <c r="B65" s="26"/>
      <c r="C65" s="26"/>
      <c r="D65" s="26"/>
      <c r="E65" s="26"/>
      <c r="F65" s="26"/>
      <c r="G65" s="26"/>
      <c r="H65" s="67"/>
      <c r="I65" s="80"/>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c r="AS65" s="67"/>
      <c r="AT65" s="67"/>
      <c r="AU65" s="67"/>
      <c r="AV65" s="67"/>
      <c r="AW65" s="67"/>
      <c r="AX65" s="67"/>
      <c r="AY65" s="67"/>
      <c r="AZ65" s="67"/>
      <c r="BA65" s="81"/>
      <c r="BB65" s="81"/>
      <c r="BC65" s="81"/>
      <c r="BD65" s="81"/>
      <c r="BE65" s="81"/>
      <c r="BF65" s="81"/>
      <c r="BG65" s="81"/>
      <c r="BH65" s="80"/>
      <c r="BI65" s="67"/>
      <c r="BJ65" s="67"/>
      <c r="BK65" s="67"/>
      <c r="BL65" s="67"/>
      <c r="BM65" s="67"/>
      <c r="BN65" s="67"/>
      <c r="BO65" s="67"/>
      <c r="BP65" s="67"/>
      <c r="BQ65" s="67"/>
      <c r="BR65" s="67"/>
      <c r="BS65" s="67"/>
      <c r="BT65" s="67"/>
      <c r="BU65" s="67"/>
      <c r="BV65" s="67"/>
      <c r="BW65" s="67"/>
      <c r="BX65" s="67"/>
      <c r="BY65" s="67"/>
      <c r="BZ65" s="67"/>
      <c r="CA65" s="67"/>
      <c r="CB65" s="67"/>
      <c r="CC65" s="67"/>
    </row>
    <row r="66" spans="1:81" ht="16.5" customHeight="1" x14ac:dyDescent="0.3">
      <c r="A66" s="26"/>
      <c r="B66" s="26"/>
      <c r="C66" s="26"/>
      <c r="D66" s="26"/>
      <c r="E66" s="26"/>
      <c r="F66" s="26"/>
      <c r="G66" s="26"/>
      <c r="H66" s="67"/>
      <c r="I66" s="80"/>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c r="AY66" s="67"/>
      <c r="AZ66" s="67"/>
      <c r="BA66" s="81"/>
      <c r="BB66" s="81"/>
      <c r="BC66" s="81"/>
      <c r="BD66" s="81"/>
      <c r="BE66" s="81"/>
      <c r="BF66" s="81"/>
      <c r="BG66" s="81"/>
      <c r="BH66" s="80"/>
      <c r="BI66" s="67"/>
      <c r="BJ66" s="67"/>
      <c r="BK66" s="67"/>
      <c r="BL66" s="67"/>
      <c r="BM66" s="67"/>
      <c r="BN66" s="67"/>
      <c r="BO66" s="67"/>
      <c r="BP66" s="67"/>
      <c r="BQ66" s="67"/>
      <c r="BR66" s="67"/>
      <c r="BS66" s="67"/>
      <c r="BT66" s="67"/>
      <c r="BU66" s="67"/>
      <c r="BV66" s="67"/>
      <c r="BW66" s="67"/>
      <c r="BX66" s="67"/>
      <c r="BY66" s="67"/>
      <c r="BZ66" s="67"/>
      <c r="CA66" s="67"/>
      <c r="CB66" s="67"/>
      <c r="CC66" s="67"/>
    </row>
    <row r="67" spans="1:81" ht="16.5" customHeight="1" x14ac:dyDescent="0.3">
      <c r="A67" s="26"/>
      <c r="B67" s="26"/>
      <c r="C67" s="26"/>
      <c r="D67" s="26"/>
      <c r="E67" s="26"/>
      <c r="F67" s="26"/>
      <c r="G67" s="26"/>
      <c r="H67" s="67"/>
      <c r="I67" s="80"/>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AS67" s="67"/>
      <c r="AT67" s="67"/>
      <c r="AU67" s="67"/>
      <c r="AV67" s="67"/>
      <c r="AW67" s="67"/>
      <c r="AX67" s="67"/>
      <c r="AY67" s="67"/>
      <c r="AZ67" s="67"/>
      <c r="BA67" s="81"/>
      <c r="BB67" s="81"/>
      <c r="BC67" s="81"/>
      <c r="BD67" s="81"/>
      <c r="BE67" s="81"/>
      <c r="BF67" s="81"/>
      <c r="BG67" s="81"/>
      <c r="BH67" s="80"/>
      <c r="BI67" s="67"/>
      <c r="BJ67" s="67"/>
      <c r="BK67" s="67"/>
      <c r="BL67" s="67"/>
      <c r="BM67" s="67"/>
      <c r="BN67" s="67"/>
      <c r="BO67" s="67"/>
      <c r="BP67" s="67"/>
      <c r="BQ67" s="67"/>
      <c r="BR67" s="67"/>
      <c r="BS67" s="67"/>
      <c r="BT67" s="67"/>
      <c r="BU67" s="67"/>
      <c r="BV67" s="67"/>
      <c r="BW67" s="67"/>
      <c r="BX67" s="67"/>
      <c r="BY67" s="67"/>
      <c r="BZ67" s="67"/>
      <c r="CA67" s="67"/>
      <c r="CB67" s="67"/>
      <c r="CC67" s="67"/>
    </row>
    <row r="68" spans="1:81" ht="16.5" customHeight="1" x14ac:dyDescent="0.3">
      <c r="A68" s="26"/>
      <c r="B68" s="26"/>
      <c r="C68" s="26"/>
      <c r="D68" s="26"/>
      <c r="E68" s="26"/>
      <c r="F68" s="26"/>
      <c r="G68" s="26"/>
      <c r="H68" s="67"/>
      <c r="I68" s="80"/>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7"/>
      <c r="AS68" s="67"/>
      <c r="AT68" s="67"/>
      <c r="AU68" s="67"/>
      <c r="AV68" s="67"/>
      <c r="AW68" s="67"/>
      <c r="AX68" s="67"/>
      <c r="AY68" s="67"/>
      <c r="AZ68" s="67"/>
      <c r="BA68" s="81"/>
      <c r="BB68" s="81"/>
      <c r="BC68" s="81"/>
      <c r="BD68" s="81"/>
      <c r="BE68" s="81"/>
      <c r="BF68" s="81"/>
      <c r="BG68" s="81"/>
      <c r="BH68" s="80"/>
      <c r="BI68" s="67"/>
      <c r="BJ68" s="67"/>
      <c r="BK68" s="67"/>
      <c r="BL68" s="67"/>
      <c r="BM68" s="67"/>
      <c r="BN68" s="67"/>
      <c r="BO68" s="67"/>
      <c r="BP68" s="67"/>
      <c r="BQ68" s="67"/>
      <c r="BR68" s="67"/>
      <c r="BS68" s="67"/>
      <c r="BT68" s="67"/>
      <c r="BU68" s="67"/>
      <c r="BV68" s="67"/>
      <c r="BW68" s="67"/>
      <c r="BX68" s="67"/>
      <c r="BY68" s="67"/>
      <c r="BZ68" s="67"/>
      <c r="CA68" s="67"/>
      <c r="CB68" s="67"/>
      <c r="CC68" s="67"/>
    </row>
    <row r="69" spans="1:81" ht="16.5" customHeight="1" x14ac:dyDescent="0.3">
      <c r="A69" s="26"/>
      <c r="B69" s="26"/>
      <c r="C69" s="26"/>
      <c r="D69" s="26"/>
      <c r="E69" s="26"/>
      <c r="F69" s="26"/>
      <c r="G69" s="26"/>
      <c r="H69" s="67"/>
      <c r="I69" s="80"/>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67"/>
      <c r="AN69" s="67"/>
      <c r="AO69" s="67"/>
      <c r="AP69" s="67"/>
      <c r="AQ69" s="67"/>
      <c r="AR69" s="67"/>
      <c r="AS69" s="67"/>
      <c r="AT69" s="67"/>
      <c r="AU69" s="67"/>
      <c r="AV69" s="67"/>
      <c r="AW69" s="67"/>
      <c r="AX69" s="67"/>
      <c r="AY69" s="67"/>
      <c r="AZ69" s="67"/>
      <c r="BA69" s="81"/>
      <c r="BB69" s="81"/>
      <c r="BC69" s="81"/>
      <c r="BD69" s="81"/>
      <c r="BE69" s="81"/>
      <c r="BF69" s="81"/>
      <c r="BG69" s="81"/>
      <c r="BH69" s="80"/>
      <c r="BI69" s="67"/>
      <c r="BJ69" s="67"/>
      <c r="BK69" s="67"/>
      <c r="BL69" s="67"/>
      <c r="BM69" s="67"/>
      <c r="BN69" s="67"/>
      <c r="BO69" s="67"/>
      <c r="BP69" s="67"/>
      <c r="BQ69" s="67"/>
      <c r="BR69" s="67"/>
      <c r="BS69" s="67"/>
      <c r="BT69" s="67"/>
      <c r="BU69" s="67"/>
      <c r="BV69" s="67"/>
      <c r="BW69" s="67"/>
      <c r="BX69" s="67"/>
      <c r="BY69" s="67"/>
      <c r="BZ69" s="67"/>
      <c r="CA69" s="67"/>
      <c r="CB69" s="67"/>
      <c r="CC69" s="67"/>
    </row>
    <row r="70" spans="1:81" ht="16.5" customHeight="1" x14ac:dyDescent="0.3">
      <c r="A70" s="26"/>
      <c r="B70" s="26"/>
      <c r="C70" s="26"/>
      <c r="D70" s="26"/>
      <c r="E70" s="26"/>
      <c r="F70" s="26"/>
      <c r="G70" s="26"/>
      <c r="H70" s="67"/>
      <c r="I70" s="80"/>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7"/>
      <c r="AY70" s="67"/>
      <c r="AZ70" s="67"/>
      <c r="BA70" s="81"/>
      <c r="BB70" s="81"/>
      <c r="BC70" s="81"/>
      <c r="BD70" s="81"/>
      <c r="BE70" s="81"/>
      <c r="BF70" s="81"/>
      <c r="BG70" s="81"/>
      <c r="BH70" s="80"/>
      <c r="BI70" s="67"/>
      <c r="BJ70" s="67"/>
      <c r="BK70" s="67"/>
      <c r="BL70" s="67"/>
      <c r="BM70" s="67"/>
      <c r="BN70" s="67"/>
      <c r="BO70" s="67"/>
      <c r="BP70" s="67"/>
      <c r="BQ70" s="67"/>
      <c r="BR70" s="67"/>
      <c r="BS70" s="67"/>
      <c r="BT70" s="67"/>
      <c r="BU70" s="67"/>
      <c r="BV70" s="67"/>
      <c r="BW70" s="67"/>
      <c r="BX70" s="67"/>
      <c r="BY70" s="67"/>
      <c r="BZ70" s="67"/>
      <c r="CA70" s="67"/>
      <c r="CB70" s="67"/>
      <c r="CC70" s="67"/>
    </row>
    <row r="71" spans="1:81" ht="16.5" customHeight="1" x14ac:dyDescent="0.3">
      <c r="A71" s="26"/>
      <c r="B71" s="26"/>
      <c r="C71" s="26"/>
      <c r="D71" s="26"/>
      <c r="E71" s="26"/>
      <c r="F71" s="26"/>
      <c r="G71" s="26"/>
      <c r="H71" s="67"/>
      <c r="I71" s="80"/>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O71" s="67"/>
      <c r="AP71" s="67"/>
      <c r="AQ71" s="67"/>
      <c r="AR71" s="67"/>
      <c r="AS71" s="67"/>
      <c r="AT71" s="67"/>
      <c r="AU71" s="67"/>
      <c r="AV71" s="67"/>
      <c r="AW71" s="67"/>
      <c r="AX71" s="67"/>
      <c r="AY71" s="67"/>
      <c r="AZ71" s="67"/>
      <c r="BA71" s="81"/>
      <c r="BB71" s="81"/>
      <c r="BC71" s="81"/>
      <c r="BD71" s="81"/>
      <c r="BE71" s="81"/>
      <c r="BF71" s="81"/>
      <c r="BG71" s="81"/>
      <c r="BH71" s="80"/>
      <c r="BI71" s="67"/>
      <c r="BJ71" s="67"/>
      <c r="BK71" s="67"/>
      <c r="BL71" s="67"/>
      <c r="BM71" s="67"/>
      <c r="BN71" s="67"/>
      <c r="BO71" s="67"/>
      <c r="BP71" s="67"/>
      <c r="BQ71" s="67"/>
      <c r="BR71" s="67"/>
      <c r="BS71" s="67"/>
      <c r="BT71" s="67"/>
      <c r="BU71" s="67"/>
      <c r="BV71" s="67"/>
      <c r="BW71" s="67"/>
      <c r="BX71" s="67"/>
      <c r="BY71" s="67"/>
      <c r="BZ71" s="67"/>
      <c r="CA71" s="67"/>
      <c r="CB71" s="67"/>
      <c r="CC71" s="67"/>
    </row>
    <row r="72" spans="1:81" ht="16.5" customHeight="1" x14ac:dyDescent="0.3">
      <c r="A72" s="26"/>
      <c r="B72" s="26"/>
      <c r="C72" s="26"/>
      <c r="D72" s="26"/>
      <c r="E72" s="26"/>
      <c r="F72" s="26"/>
      <c r="G72" s="26"/>
      <c r="H72" s="67"/>
      <c r="I72" s="80"/>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67"/>
      <c r="AX72" s="67"/>
      <c r="AY72" s="67"/>
      <c r="AZ72" s="67"/>
      <c r="BA72" s="81"/>
      <c r="BB72" s="81"/>
      <c r="BC72" s="81"/>
      <c r="BD72" s="81"/>
      <c r="BE72" s="81"/>
      <c r="BF72" s="81"/>
      <c r="BG72" s="81"/>
      <c r="BH72" s="80"/>
      <c r="BI72" s="67"/>
      <c r="BJ72" s="67"/>
      <c r="BK72" s="67"/>
      <c r="BL72" s="67"/>
      <c r="BM72" s="67"/>
      <c r="BN72" s="67"/>
      <c r="BO72" s="67"/>
      <c r="BP72" s="67"/>
      <c r="BQ72" s="67"/>
      <c r="BR72" s="67"/>
      <c r="BS72" s="67"/>
      <c r="BT72" s="67"/>
      <c r="BU72" s="67"/>
      <c r="BV72" s="67"/>
      <c r="BW72" s="67"/>
      <c r="BX72" s="67"/>
      <c r="BY72" s="67"/>
      <c r="BZ72" s="67"/>
      <c r="CA72" s="67"/>
      <c r="CB72" s="67"/>
      <c r="CC72" s="67"/>
    </row>
    <row r="73" spans="1:81" ht="16.5" customHeight="1" x14ac:dyDescent="0.3">
      <c r="A73" s="26"/>
      <c r="B73" s="26"/>
      <c r="C73" s="26"/>
      <c r="D73" s="26"/>
      <c r="E73" s="26"/>
      <c r="F73" s="26"/>
      <c r="G73" s="26"/>
      <c r="H73" s="67"/>
      <c r="I73" s="80"/>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7"/>
      <c r="AJ73" s="67"/>
      <c r="AK73" s="67"/>
      <c r="AL73" s="67"/>
      <c r="AM73" s="67"/>
      <c r="AN73" s="67"/>
      <c r="AO73" s="67"/>
      <c r="AP73" s="67"/>
      <c r="AQ73" s="67"/>
      <c r="AR73" s="67"/>
      <c r="AS73" s="67"/>
      <c r="AT73" s="67"/>
      <c r="AU73" s="67"/>
      <c r="AV73" s="67"/>
      <c r="AW73" s="67"/>
      <c r="AX73" s="67"/>
      <c r="AY73" s="67"/>
      <c r="AZ73" s="67"/>
      <c r="BA73" s="81"/>
      <c r="BB73" s="81"/>
      <c r="BC73" s="81"/>
      <c r="BD73" s="81"/>
      <c r="BE73" s="81"/>
      <c r="BF73" s="81"/>
      <c r="BG73" s="81"/>
      <c r="BH73" s="80"/>
      <c r="BI73" s="67"/>
      <c r="BJ73" s="67"/>
      <c r="BK73" s="67"/>
      <c r="BL73" s="67"/>
      <c r="BM73" s="67"/>
      <c r="BN73" s="67"/>
      <c r="BO73" s="67"/>
      <c r="BP73" s="67"/>
      <c r="BQ73" s="67"/>
      <c r="BR73" s="67"/>
      <c r="BS73" s="67"/>
      <c r="BT73" s="67"/>
      <c r="BU73" s="67"/>
      <c r="BV73" s="67"/>
      <c r="BW73" s="67"/>
      <c r="BX73" s="67"/>
      <c r="BY73" s="67"/>
      <c r="BZ73" s="67"/>
      <c r="CA73" s="67"/>
      <c r="CB73" s="67"/>
      <c r="CC73" s="67"/>
    </row>
    <row r="74" spans="1:81" ht="16.5" customHeight="1" x14ac:dyDescent="0.3">
      <c r="A74" s="26"/>
      <c r="B74" s="26"/>
      <c r="C74" s="26"/>
      <c r="D74" s="26"/>
      <c r="E74" s="26"/>
      <c r="F74" s="26"/>
      <c r="G74" s="26"/>
      <c r="H74" s="67"/>
      <c r="I74" s="80"/>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c r="AS74" s="67"/>
      <c r="AT74" s="67"/>
      <c r="AU74" s="67"/>
      <c r="AV74" s="67"/>
      <c r="AW74" s="67"/>
      <c r="AX74" s="67"/>
      <c r="AY74" s="67"/>
      <c r="AZ74" s="67"/>
      <c r="BA74" s="81"/>
      <c r="BB74" s="81"/>
      <c r="BC74" s="81"/>
      <c r="BD74" s="81"/>
      <c r="BE74" s="81"/>
      <c r="BF74" s="81"/>
      <c r="BG74" s="81"/>
      <c r="BH74" s="80"/>
      <c r="BI74" s="67"/>
      <c r="BJ74" s="67"/>
      <c r="BK74" s="67"/>
      <c r="BL74" s="67"/>
      <c r="BM74" s="67"/>
      <c r="BN74" s="67"/>
      <c r="BO74" s="67"/>
      <c r="BP74" s="67"/>
      <c r="BQ74" s="67"/>
      <c r="BR74" s="67"/>
      <c r="BS74" s="67"/>
      <c r="BT74" s="67"/>
      <c r="BU74" s="67"/>
      <c r="BV74" s="67"/>
      <c r="BW74" s="67"/>
      <c r="BX74" s="67"/>
      <c r="BY74" s="67"/>
      <c r="BZ74" s="67"/>
      <c r="CA74" s="67"/>
      <c r="CB74" s="67"/>
      <c r="CC74" s="67"/>
    </row>
    <row r="75" spans="1:81" ht="16.5" customHeight="1" x14ac:dyDescent="0.3">
      <c r="A75" s="26"/>
      <c r="B75" s="26"/>
      <c r="C75" s="26"/>
      <c r="D75" s="26"/>
      <c r="E75" s="26"/>
      <c r="F75" s="26"/>
      <c r="G75" s="26"/>
      <c r="H75" s="67"/>
      <c r="I75" s="80"/>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7"/>
      <c r="AY75" s="67"/>
      <c r="AZ75" s="67"/>
      <c r="BA75" s="81"/>
      <c r="BB75" s="81"/>
      <c r="BC75" s="81"/>
      <c r="BD75" s="81"/>
      <c r="BE75" s="81"/>
      <c r="BF75" s="81"/>
      <c r="BG75" s="81"/>
      <c r="BH75" s="80"/>
      <c r="BI75" s="67"/>
      <c r="BJ75" s="67"/>
      <c r="BK75" s="67"/>
      <c r="BL75" s="67"/>
      <c r="BM75" s="67"/>
      <c r="BN75" s="67"/>
      <c r="BO75" s="67"/>
      <c r="BP75" s="67"/>
      <c r="BQ75" s="67"/>
      <c r="BR75" s="67"/>
      <c r="BS75" s="67"/>
      <c r="BT75" s="67"/>
      <c r="BU75" s="67"/>
      <c r="BV75" s="67"/>
      <c r="BW75" s="67"/>
      <c r="BX75" s="67"/>
      <c r="BY75" s="67"/>
      <c r="BZ75" s="67"/>
      <c r="CA75" s="67"/>
      <c r="CB75" s="67"/>
      <c r="CC75" s="67"/>
    </row>
    <row r="76" spans="1:81" ht="16.5" customHeight="1" x14ac:dyDescent="0.3">
      <c r="A76" s="26"/>
      <c r="B76" s="26"/>
      <c r="C76" s="26"/>
      <c r="D76" s="26"/>
      <c r="E76" s="26"/>
      <c r="F76" s="26"/>
      <c r="G76" s="26"/>
      <c r="H76" s="67"/>
      <c r="I76" s="80"/>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67"/>
      <c r="AW76" s="67"/>
      <c r="AX76" s="67"/>
      <c r="AY76" s="67"/>
      <c r="AZ76" s="67"/>
      <c r="BA76" s="81"/>
      <c r="BB76" s="81"/>
      <c r="BC76" s="81"/>
      <c r="BD76" s="81"/>
      <c r="BE76" s="81"/>
      <c r="BF76" s="81"/>
      <c r="BG76" s="81"/>
      <c r="BH76" s="80"/>
      <c r="BI76" s="67"/>
      <c r="BJ76" s="67"/>
      <c r="BK76" s="67"/>
      <c r="BL76" s="67"/>
      <c r="BM76" s="67"/>
      <c r="BN76" s="67"/>
      <c r="BO76" s="67"/>
      <c r="BP76" s="67"/>
      <c r="BQ76" s="67"/>
      <c r="BR76" s="67"/>
      <c r="BS76" s="67"/>
      <c r="BT76" s="67"/>
      <c r="BU76" s="67"/>
      <c r="BV76" s="67"/>
      <c r="BW76" s="67"/>
      <c r="BX76" s="67"/>
      <c r="BY76" s="67"/>
      <c r="BZ76" s="67"/>
      <c r="CA76" s="67"/>
      <c r="CB76" s="67"/>
      <c r="CC76" s="67"/>
    </row>
    <row r="77" spans="1:81" ht="16.5" customHeight="1" x14ac:dyDescent="0.3">
      <c r="A77" s="26"/>
      <c r="B77" s="26"/>
      <c r="C77" s="26"/>
      <c r="D77" s="26"/>
      <c r="E77" s="26"/>
      <c r="F77" s="26"/>
      <c r="G77" s="26"/>
      <c r="H77" s="67"/>
      <c r="I77" s="80"/>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AT77" s="67"/>
      <c r="AU77" s="67"/>
      <c r="AV77" s="67"/>
      <c r="AW77" s="67"/>
      <c r="AX77" s="67"/>
      <c r="AY77" s="67"/>
      <c r="AZ77" s="67"/>
      <c r="BA77" s="81"/>
      <c r="BB77" s="81"/>
      <c r="BC77" s="81"/>
      <c r="BD77" s="81"/>
      <c r="BE77" s="81"/>
      <c r="BF77" s="81"/>
      <c r="BG77" s="81"/>
      <c r="BH77" s="80"/>
      <c r="BI77" s="67"/>
      <c r="BJ77" s="67"/>
      <c r="BK77" s="67"/>
      <c r="BL77" s="67"/>
      <c r="BM77" s="67"/>
      <c r="BN77" s="67"/>
      <c r="BO77" s="67"/>
      <c r="BP77" s="67"/>
      <c r="BQ77" s="67"/>
      <c r="BR77" s="67"/>
      <c r="BS77" s="67"/>
      <c r="BT77" s="67"/>
      <c r="BU77" s="67"/>
      <c r="BV77" s="67"/>
      <c r="BW77" s="67"/>
      <c r="BX77" s="67"/>
      <c r="BY77" s="67"/>
      <c r="BZ77" s="67"/>
      <c r="CA77" s="67"/>
      <c r="CB77" s="67"/>
      <c r="CC77" s="67"/>
    </row>
    <row r="78" spans="1:81" ht="16.5" customHeight="1" x14ac:dyDescent="0.3">
      <c r="A78" s="26"/>
      <c r="B78" s="26"/>
      <c r="C78" s="26"/>
      <c r="D78" s="26"/>
      <c r="E78" s="26"/>
      <c r="F78" s="26"/>
      <c r="G78" s="26"/>
      <c r="H78" s="67"/>
      <c r="I78" s="80"/>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BA78" s="81"/>
      <c r="BB78" s="81"/>
      <c r="BC78" s="81"/>
      <c r="BD78" s="81"/>
      <c r="BE78" s="81"/>
      <c r="BF78" s="81"/>
      <c r="BG78" s="81"/>
      <c r="BH78" s="80"/>
      <c r="BI78" s="67"/>
      <c r="BJ78" s="67"/>
      <c r="BK78" s="67"/>
      <c r="BL78" s="67"/>
      <c r="BM78" s="67"/>
      <c r="BN78" s="67"/>
      <c r="BO78" s="67"/>
      <c r="BP78" s="67"/>
      <c r="BQ78" s="67"/>
      <c r="BR78" s="67"/>
      <c r="BS78" s="67"/>
      <c r="BT78" s="67"/>
      <c r="BU78" s="67"/>
      <c r="BV78" s="67"/>
      <c r="BW78" s="67"/>
      <c r="BX78" s="67"/>
      <c r="BY78" s="67"/>
      <c r="BZ78" s="67"/>
      <c r="CA78" s="67"/>
      <c r="CB78" s="67"/>
      <c r="CC78" s="67"/>
    </row>
    <row r="79" spans="1:81" ht="16.5" customHeight="1" x14ac:dyDescent="0.3">
      <c r="A79" s="26"/>
      <c r="B79" s="26"/>
      <c r="C79" s="26"/>
      <c r="D79" s="26"/>
      <c r="E79" s="26"/>
      <c r="F79" s="26"/>
      <c r="G79" s="26"/>
      <c r="H79" s="67"/>
      <c r="I79" s="80"/>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c r="AS79" s="67"/>
      <c r="AT79" s="67"/>
      <c r="AU79" s="67"/>
      <c r="AV79" s="67"/>
      <c r="AW79" s="67"/>
      <c r="AX79" s="67"/>
      <c r="AY79" s="67"/>
      <c r="AZ79" s="67"/>
      <c r="BA79" s="81"/>
      <c r="BB79" s="81"/>
      <c r="BC79" s="81"/>
      <c r="BD79" s="81"/>
      <c r="BE79" s="81"/>
      <c r="BF79" s="81"/>
      <c r="BG79" s="81"/>
      <c r="BH79" s="80"/>
      <c r="BI79" s="67"/>
      <c r="BJ79" s="67"/>
      <c r="BK79" s="67"/>
      <c r="BL79" s="67"/>
      <c r="BM79" s="67"/>
      <c r="BN79" s="67"/>
      <c r="BO79" s="67"/>
      <c r="BP79" s="67"/>
      <c r="BQ79" s="67"/>
      <c r="BR79" s="67"/>
      <c r="BS79" s="67"/>
      <c r="BT79" s="67"/>
      <c r="BU79" s="67"/>
      <c r="BV79" s="67"/>
      <c r="BW79" s="67"/>
      <c r="BX79" s="67"/>
      <c r="BY79" s="67"/>
      <c r="BZ79" s="67"/>
      <c r="CA79" s="67"/>
      <c r="CB79" s="67"/>
      <c r="CC79" s="67"/>
    </row>
    <row r="80" spans="1:81" ht="16.5" customHeight="1" x14ac:dyDescent="0.3">
      <c r="A80" s="26"/>
      <c r="B80" s="26"/>
      <c r="C80" s="26"/>
      <c r="D80" s="26"/>
      <c r="E80" s="26"/>
      <c r="F80" s="26"/>
      <c r="G80" s="26"/>
      <c r="H80" s="67"/>
      <c r="I80" s="80"/>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81"/>
      <c r="BB80" s="81"/>
      <c r="BC80" s="81"/>
      <c r="BD80" s="81"/>
      <c r="BE80" s="81"/>
      <c r="BF80" s="81"/>
      <c r="BG80" s="81"/>
      <c r="BH80" s="80"/>
      <c r="BI80" s="67"/>
      <c r="BJ80" s="67"/>
      <c r="BK80" s="67"/>
      <c r="BL80" s="67"/>
      <c r="BM80" s="67"/>
      <c r="BN80" s="67"/>
      <c r="BO80" s="67"/>
      <c r="BP80" s="67"/>
      <c r="BQ80" s="67"/>
      <c r="BR80" s="67"/>
      <c r="BS80" s="67"/>
      <c r="BT80" s="67"/>
      <c r="BU80" s="67"/>
      <c r="BV80" s="67"/>
      <c r="BW80" s="67"/>
      <c r="BX80" s="67"/>
      <c r="BY80" s="67"/>
      <c r="BZ80" s="67"/>
      <c r="CA80" s="67"/>
      <c r="CB80" s="67"/>
      <c r="CC80" s="67"/>
    </row>
    <row r="81" spans="1:81" ht="16.5" customHeight="1" x14ac:dyDescent="0.3">
      <c r="A81" s="26"/>
      <c r="B81" s="26"/>
      <c r="C81" s="26"/>
      <c r="D81" s="26"/>
      <c r="E81" s="26"/>
      <c r="F81" s="26"/>
      <c r="G81" s="26"/>
      <c r="H81" s="67"/>
      <c r="I81" s="80"/>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7"/>
      <c r="AN81" s="67"/>
      <c r="AO81" s="67"/>
      <c r="AP81" s="67"/>
      <c r="AQ81" s="67"/>
      <c r="AR81" s="67"/>
      <c r="AS81" s="67"/>
      <c r="AT81" s="67"/>
      <c r="AU81" s="67"/>
      <c r="AV81" s="67"/>
      <c r="AW81" s="67"/>
      <c r="AX81" s="67"/>
      <c r="AY81" s="67"/>
      <c r="AZ81" s="67"/>
      <c r="BA81" s="81"/>
      <c r="BB81" s="81"/>
      <c r="BC81" s="81"/>
      <c r="BD81" s="81"/>
      <c r="BE81" s="81"/>
      <c r="BF81" s="81"/>
      <c r="BG81" s="81"/>
      <c r="BH81" s="80"/>
      <c r="BI81" s="67"/>
      <c r="BJ81" s="67"/>
      <c r="BK81" s="67"/>
      <c r="BL81" s="67"/>
      <c r="BM81" s="67"/>
      <c r="BN81" s="67"/>
      <c r="BO81" s="67"/>
      <c r="BP81" s="67"/>
      <c r="BQ81" s="67"/>
      <c r="BR81" s="67"/>
      <c r="BS81" s="67"/>
      <c r="BT81" s="67"/>
      <c r="BU81" s="67"/>
      <c r="BV81" s="67"/>
      <c r="BW81" s="67"/>
      <c r="BX81" s="67"/>
      <c r="BY81" s="67"/>
      <c r="BZ81" s="67"/>
      <c r="CA81" s="67"/>
      <c r="CB81" s="67"/>
      <c r="CC81" s="67"/>
    </row>
    <row r="82" spans="1:81" ht="16.5" customHeight="1" x14ac:dyDescent="0.3">
      <c r="A82" s="26"/>
      <c r="B82" s="26"/>
      <c r="C82" s="26"/>
      <c r="D82" s="26"/>
      <c r="E82" s="26"/>
      <c r="F82" s="26"/>
      <c r="G82" s="26"/>
      <c r="H82" s="67"/>
      <c r="I82" s="80"/>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c r="AS82" s="67"/>
      <c r="AT82" s="67"/>
      <c r="AU82" s="67"/>
      <c r="AV82" s="67"/>
      <c r="AW82" s="67"/>
      <c r="AX82" s="67"/>
      <c r="AY82" s="67"/>
      <c r="AZ82" s="67"/>
      <c r="BA82" s="81"/>
      <c r="BB82" s="81"/>
      <c r="BC82" s="81"/>
      <c r="BD82" s="81"/>
      <c r="BE82" s="81"/>
      <c r="BF82" s="81"/>
      <c r="BG82" s="81"/>
      <c r="BH82" s="80"/>
      <c r="BI82" s="67"/>
      <c r="BJ82" s="67"/>
      <c r="BK82" s="67"/>
      <c r="BL82" s="67"/>
      <c r="BM82" s="67"/>
      <c r="BN82" s="67"/>
      <c r="BO82" s="67"/>
      <c r="BP82" s="67"/>
      <c r="BQ82" s="67"/>
      <c r="BR82" s="67"/>
      <c r="BS82" s="67"/>
      <c r="BT82" s="67"/>
      <c r="BU82" s="67"/>
      <c r="BV82" s="67"/>
      <c r="BW82" s="67"/>
      <c r="BX82" s="67"/>
      <c r="BY82" s="67"/>
      <c r="BZ82" s="67"/>
      <c r="CA82" s="67"/>
      <c r="CB82" s="67"/>
      <c r="CC82" s="67"/>
    </row>
    <row r="83" spans="1:81" ht="16.5" customHeight="1" x14ac:dyDescent="0.3">
      <c r="A83" s="26"/>
      <c r="B83" s="26"/>
      <c r="C83" s="26"/>
      <c r="D83" s="26"/>
      <c r="E83" s="26"/>
      <c r="F83" s="26"/>
      <c r="G83" s="26"/>
      <c r="H83" s="67"/>
      <c r="I83" s="80"/>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c r="AK83" s="67"/>
      <c r="AL83" s="67"/>
      <c r="AM83" s="67"/>
      <c r="AN83" s="67"/>
      <c r="AO83" s="67"/>
      <c r="AP83" s="67"/>
      <c r="AQ83" s="67"/>
      <c r="AR83" s="67"/>
      <c r="AS83" s="67"/>
      <c r="AT83" s="67"/>
      <c r="AU83" s="67"/>
      <c r="AV83" s="67"/>
      <c r="AW83" s="67"/>
      <c r="AX83" s="67"/>
      <c r="AY83" s="67"/>
      <c r="AZ83" s="67"/>
      <c r="BA83" s="81"/>
      <c r="BB83" s="81"/>
      <c r="BC83" s="81"/>
      <c r="BD83" s="81"/>
      <c r="BE83" s="81"/>
      <c r="BF83" s="81"/>
      <c r="BG83" s="81"/>
      <c r="BH83" s="80"/>
      <c r="BI83" s="67"/>
      <c r="BJ83" s="67"/>
      <c r="BK83" s="67"/>
      <c r="BL83" s="67"/>
      <c r="BM83" s="67"/>
      <c r="BN83" s="67"/>
      <c r="BO83" s="67"/>
      <c r="BP83" s="67"/>
      <c r="BQ83" s="67"/>
      <c r="BR83" s="67"/>
      <c r="BS83" s="67"/>
      <c r="BT83" s="67"/>
      <c r="BU83" s="67"/>
      <c r="BV83" s="67"/>
      <c r="BW83" s="67"/>
      <c r="BX83" s="67"/>
      <c r="BY83" s="67"/>
      <c r="BZ83" s="67"/>
      <c r="CA83" s="67"/>
      <c r="CB83" s="67"/>
      <c r="CC83" s="67"/>
    </row>
    <row r="84" spans="1:81" ht="16.5" customHeight="1" x14ac:dyDescent="0.3">
      <c r="A84" s="26"/>
      <c r="B84" s="26"/>
      <c r="C84" s="26"/>
      <c r="D84" s="26"/>
      <c r="E84" s="26"/>
      <c r="F84" s="26"/>
      <c r="G84" s="26"/>
      <c r="H84" s="67"/>
      <c r="I84" s="80"/>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c r="AS84" s="67"/>
      <c r="AT84" s="67"/>
      <c r="AU84" s="67"/>
      <c r="AV84" s="67"/>
      <c r="AW84" s="67"/>
      <c r="AX84" s="67"/>
      <c r="AY84" s="67"/>
      <c r="AZ84" s="67"/>
      <c r="BA84" s="81"/>
      <c r="BB84" s="81"/>
      <c r="BC84" s="81"/>
      <c r="BD84" s="81"/>
      <c r="BE84" s="81"/>
      <c r="BF84" s="81"/>
      <c r="BG84" s="81"/>
      <c r="BH84" s="80"/>
      <c r="BI84" s="67"/>
      <c r="BJ84" s="67"/>
      <c r="BK84" s="67"/>
      <c r="BL84" s="67"/>
      <c r="BM84" s="67"/>
      <c r="BN84" s="67"/>
      <c r="BO84" s="67"/>
      <c r="BP84" s="67"/>
      <c r="BQ84" s="67"/>
      <c r="BR84" s="67"/>
      <c r="BS84" s="67"/>
      <c r="BT84" s="67"/>
      <c r="BU84" s="67"/>
      <c r="BV84" s="67"/>
      <c r="BW84" s="67"/>
      <c r="BX84" s="67"/>
      <c r="BY84" s="67"/>
      <c r="BZ84" s="67"/>
      <c r="CA84" s="67"/>
      <c r="CB84" s="67"/>
      <c r="CC84" s="67"/>
    </row>
    <row r="85" spans="1:81" ht="16.5" customHeight="1" x14ac:dyDescent="0.3">
      <c r="A85" s="26"/>
      <c r="B85" s="26"/>
      <c r="C85" s="26"/>
      <c r="D85" s="26"/>
      <c r="E85" s="26"/>
      <c r="F85" s="26"/>
      <c r="G85" s="26"/>
      <c r="H85" s="67"/>
      <c r="I85" s="80"/>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67"/>
      <c r="AW85" s="67"/>
      <c r="AX85" s="67"/>
      <c r="AY85" s="67"/>
      <c r="AZ85" s="67"/>
      <c r="BA85" s="81"/>
      <c r="BB85" s="81"/>
      <c r="BC85" s="81"/>
      <c r="BD85" s="81"/>
      <c r="BE85" s="81"/>
      <c r="BF85" s="81"/>
      <c r="BG85" s="81"/>
      <c r="BH85" s="80"/>
      <c r="BI85" s="67"/>
      <c r="BJ85" s="67"/>
      <c r="BK85" s="67"/>
      <c r="BL85" s="67"/>
      <c r="BM85" s="67"/>
      <c r="BN85" s="67"/>
      <c r="BO85" s="67"/>
      <c r="BP85" s="67"/>
      <c r="BQ85" s="67"/>
      <c r="BR85" s="67"/>
      <c r="BS85" s="67"/>
      <c r="BT85" s="67"/>
      <c r="BU85" s="67"/>
      <c r="BV85" s="67"/>
      <c r="BW85" s="67"/>
      <c r="BX85" s="67"/>
      <c r="BY85" s="67"/>
      <c r="BZ85" s="67"/>
      <c r="CA85" s="67"/>
      <c r="CB85" s="67"/>
      <c r="CC85" s="67"/>
    </row>
    <row r="86" spans="1:81" ht="16.5" customHeight="1" x14ac:dyDescent="0.3">
      <c r="A86" s="26"/>
      <c r="B86" s="26"/>
      <c r="C86" s="26"/>
      <c r="D86" s="26"/>
      <c r="E86" s="26"/>
      <c r="F86" s="26"/>
      <c r="G86" s="26"/>
      <c r="H86" s="67"/>
      <c r="I86" s="80"/>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7"/>
      <c r="AN86" s="67"/>
      <c r="AO86" s="67"/>
      <c r="AP86" s="67"/>
      <c r="AQ86" s="67"/>
      <c r="AR86" s="67"/>
      <c r="AS86" s="67"/>
      <c r="AT86" s="67"/>
      <c r="AU86" s="67"/>
      <c r="AV86" s="67"/>
      <c r="AW86" s="67"/>
      <c r="AX86" s="67"/>
      <c r="AY86" s="67"/>
      <c r="AZ86" s="67"/>
      <c r="BA86" s="81"/>
      <c r="BB86" s="81"/>
      <c r="BC86" s="81"/>
      <c r="BD86" s="81"/>
      <c r="BE86" s="81"/>
      <c r="BF86" s="81"/>
      <c r="BG86" s="81"/>
      <c r="BH86" s="80"/>
      <c r="BI86" s="67"/>
      <c r="BJ86" s="67"/>
      <c r="BK86" s="67"/>
      <c r="BL86" s="67"/>
      <c r="BM86" s="67"/>
      <c r="BN86" s="67"/>
      <c r="BO86" s="67"/>
      <c r="BP86" s="67"/>
      <c r="BQ86" s="67"/>
      <c r="BR86" s="67"/>
      <c r="BS86" s="67"/>
      <c r="BT86" s="67"/>
      <c r="BU86" s="67"/>
      <c r="BV86" s="67"/>
      <c r="BW86" s="67"/>
      <c r="BX86" s="67"/>
      <c r="BY86" s="67"/>
      <c r="BZ86" s="67"/>
      <c r="CA86" s="67"/>
      <c r="CB86" s="67"/>
      <c r="CC86" s="67"/>
    </row>
    <row r="87" spans="1:81" ht="16.5" customHeight="1" x14ac:dyDescent="0.3">
      <c r="A87" s="26"/>
      <c r="B87" s="26"/>
      <c r="C87" s="26"/>
      <c r="D87" s="26"/>
      <c r="E87" s="26"/>
      <c r="F87" s="26"/>
      <c r="G87" s="26"/>
      <c r="H87" s="67"/>
      <c r="I87" s="80"/>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67"/>
      <c r="AW87" s="67"/>
      <c r="AX87" s="67"/>
      <c r="AY87" s="67"/>
      <c r="AZ87" s="67"/>
      <c r="BA87" s="81"/>
      <c r="BB87" s="81"/>
      <c r="BC87" s="81"/>
      <c r="BD87" s="81"/>
      <c r="BE87" s="81"/>
      <c r="BF87" s="81"/>
      <c r="BG87" s="81"/>
      <c r="BH87" s="80"/>
      <c r="BI87" s="67"/>
      <c r="BJ87" s="67"/>
      <c r="BK87" s="67"/>
      <c r="BL87" s="67"/>
      <c r="BM87" s="67"/>
      <c r="BN87" s="67"/>
      <c r="BO87" s="67"/>
      <c r="BP87" s="67"/>
      <c r="BQ87" s="67"/>
      <c r="BR87" s="67"/>
      <c r="BS87" s="67"/>
      <c r="BT87" s="67"/>
      <c r="BU87" s="67"/>
      <c r="BV87" s="67"/>
      <c r="BW87" s="67"/>
      <c r="BX87" s="67"/>
      <c r="BY87" s="67"/>
      <c r="BZ87" s="67"/>
      <c r="CA87" s="67"/>
      <c r="CB87" s="67"/>
      <c r="CC87" s="67"/>
    </row>
    <row r="88" spans="1:81" ht="16.5" customHeight="1" x14ac:dyDescent="0.3">
      <c r="A88" s="26"/>
      <c r="B88" s="26"/>
      <c r="C88" s="26"/>
      <c r="D88" s="26"/>
      <c r="E88" s="26"/>
      <c r="F88" s="26"/>
      <c r="G88" s="26"/>
      <c r="H88" s="67"/>
      <c r="I88" s="80"/>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c r="AS88" s="67"/>
      <c r="AT88" s="67"/>
      <c r="AU88" s="67"/>
      <c r="AV88" s="67"/>
      <c r="AW88" s="67"/>
      <c r="AX88" s="67"/>
      <c r="AY88" s="67"/>
      <c r="AZ88" s="67"/>
      <c r="BA88" s="81"/>
      <c r="BB88" s="81"/>
      <c r="BC88" s="81"/>
      <c r="BD88" s="81"/>
      <c r="BE88" s="81"/>
      <c r="BF88" s="81"/>
      <c r="BG88" s="81"/>
      <c r="BH88" s="80"/>
      <c r="BI88" s="67"/>
      <c r="BJ88" s="67"/>
      <c r="BK88" s="67"/>
      <c r="BL88" s="67"/>
      <c r="BM88" s="67"/>
      <c r="BN88" s="67"/>
      <c r="BO88" s="67"/>
      <c r="BP88" s="67"/>
      <c r="BQ88" s="67"/>
      <c r="BR88" s="67"/>
      <c r="BS88" s="67"/>
      <c r="BT88" s="67"/>
      <c r="BU88" s="67"/>
      <c r="BV88" s="67"/>
      <c r="BW88" s="67"/>
      <c r="BX88" s="67"/>
      <c r="BY88" s="67"/>
      <c r="BZ88" s="67"/>
      <c r="CA88" s="67"/>
      <c r="CB88" s="67"/>
      <c r="CC88" s="67"/>
    </row>
    <row r="89" spans="1:81" ht="16.5" customHeight="1" x14ac:dyDescent="0.3">
      <c r="A89" s="26"/>
      <c r="B89" s="26"/>
      <c r="C89" s="26"/>
      <c r="D89" s="26"/>
      <c r="E89" s="26"/>
      <c r="F89" s="26"/>
      <c r="G89" s="26"/>
      <c r="H89" s="67"/>
      <c r="I89" s="80"/>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c r="AP89" s="67"/>
      <c r="AQ89" s="67"/>
      <c r="AR89" s="67"/>
      <c r="AS89" s="67"/>
      <c r="AT89" s="67"/>
      <c r="AU89" s="67"/>
      <c r="AV89" s="67"/>
      <c r="AW89" s="67"/>
      <c r="AX89" s="67"/>
      <c r="AY89" s="67"/>
      <c r="AZ89" s="67"/>
      <c r="BA89" s="81"/>
      <c r="BB89" s="81"/>
      <c r="BC89" s="81"/>
      <c r="BD89" s="81"/>
      <c r="BE89" s="81"/>
      <c r="BF89" s="81"/>
      <c r="BG89" s="81"/>
      <c r="BH89" s="80"/>
      <c r="BI89" s="67"/>
      <c r="BJ89" s="67"/>
      <c r="BK89" s="67"/>
      <c r="BL89" s="67"/>
      <c r="BM89" s="67"/>
      <c r="BN89" s="67"/>
      <c r="BO89" s="67"/>
      <c r="BP89" s="67"/>
      <c r="BQ89" s="67"/>
      <c r="BR89" s="67"/>
      <c r="BS89" s="67"/>
      <c r="BT89" s="67"/>
      <c r="BU89" s="67"/>
      <c r="BV89" s="67"/>
      <c r="BW89" s="67"/>
      <c r="BX89" s="67"/>
      <c r="BY89" s="67"/>
      <c r="BZ89" s="67"/>
      <c r="CA89" s="67"/>
      <c r="CB89" s="67"/>
      <c r="CC89" s="67"/>
    </row>
    <row r="90" spans="1:81" ht="16.5" customHeight="1" x14ac:dyDescent="0.3">
      <c r="A90" s="26"/>
      <c r="B90" s="26"/>
      <c r="C90" s="26"/>
      <c r="D90" s="26"/>
      <c r="E90" s="26"/>
      <c r="F90" s="26"/>
      <c r="G90" s="26"/>
      <c r="H90" s="67"/>
      <c r="I90" s="80"/>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c r="AS90" s="67"/>
      <c r="AT90" s="67"/>
      <c r="AU90" s="67"/>
      <c r="AV90" s="67"/>
      <c r="AW90" s="67"/>
      <c r="AX90" s="67"/>
      <c r="AY90" s="67"/>
      <c r="AZ90" s="67"/>
      <c r="BA90" s="81"/>
      <c r="BB90" s="81"/>
      <c r="BC90" s="81"/>
      <c r="BD90" s="81"/>
      <c r="BE90" s="81"/>
      <c r="BF90" s="81"/>
      <c r="BG90" s="81"/>
      <c r="BH90" s="80"/>
      <c r="BI90" s="67"/>
      <c r="BJ90" s="67"/>
      <c r="BK90" s="67"/>
      <c r="BL90" s="67"/>
      <c r="BM90" s="67"/>
      <c r="BN90" s="67"/>
      <c r="BO90" s="67"/>
      <c r="BP90" s="67"/>
      <c r="BQ90" s="67"/>
      <c r="BR90" s="67"/>
      <c r="BS90" s="67"/>
      <c r="BT90" s="67"/>
      <c r="BU90" s="67"/>
      <c r="BV90" s="67"/>
      <c r="BW90" s="67"/>
      <c r="BX90" s="67"/>
      <c r="BY90" s="67"/>
      <c r="BZ90" s="67"/>
      <c r="CA90" s="67"/>
      <c r="CB90" s="67"/>
      <c r="CC90" s="67"/>
    </row>
    <row r="91" spans="1:81" ht="16.5" customHeight="1" x14ac:dyDescent="0.3">
      <c r="A91" s="26"/>
      <c r="B91" s="26"/>
      <c r="C91" s="26"/>
      <c r="D91" s="26"/>
      <c r="E91" s="26"/>
      <c r="F91" s="26"/>
      <c r="G91" s="26"/>
      <c r="H91" s="67"/>
      <c r="I91" s="80"/>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c r="AP91" s="67"/>
      <c r="AQ91" s="67"/>
      <c r="AR91" s="67"/>
      <c r="AS91" s="67"/>
      <c r="AT91" s="67"/>
      <c r="AU91" s="67"/>
      <c r="AV91" s="67"/>
      <c r="AW91" s="67"/>
      <c r="AX91" s="67"/>
      <c r="AY91" s="67"/>
      <c r="AZ91" s="67"/>
      <c r="BA91" s="81"/>
      <c r="BB91" s="81"/>
      <c r="BC91" s="81"/>
      <c r="BD91" s="81"/>
      <c r="BE91" s="81"/>
      <c r="BF91" s="81"/>
      <c r="BG91" s="81"/>
      <c r="BH91" s="80"/>
      <c r="BI91" s="67"/>
      <c r="BJ91" s="67"/>
      <c r="BK91" s="67"/>
      <c r="BL91" s="67"/>
      <c r="BM91" s="67"/>
      <c r="BN91" s="67"/>
      <c r="BO91" s="67"/>
      <c r="BP91" s="67"/>
      <c r="BQ91" s="67"/>
      <c r="BR91" s="67"/>
      <c r="BS91" s="67"/>
      <c r="BT91" s="67"/>
      <c r="BU91" s="67"/>
      <c r="BV91" s="67"/>
      <c r="BW91" s="67"/>
      <c r="BX91" s="67"/>
      <c r="BY91" s="67"/>
      <c r="BZ91" s="67"/>
      <c r="CA91" s="67"/>
      <c r="CB91" s="67"/>
      <c r="CC91" s="67"/>
    </row>
    <row r="92" spans="1:81" ht="16.5" customHeight="1" x14ac:dyDescent="0.3">
      <c r="A92" s="26"/>
      <c r="B92" s="26"/>
      <c r="C92" s="26"/>
      <c r="D92" s="26"/>
      <c r="E92" s="26"/>
      <c r="F92" s="26"/>
      <c r="G92" s="26"/>
      <c r="H92" s="67"/>
      <c r="I92" s="80"/>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c r="AM92" s="67"/>
      <c r="AN92" s="67"/>
      <c r="AO92" s="67"/>
      <c r="AP92" s="67"/>
      <c r="AQ92" s="67"/>
      <c r="AR92" s="67"/>
      <c r="AS92" s="67"/>
      <c r="AT92" s="67"/>
      <c r="AU92" s="67"/>
      <c r="AV92" s="67"/>
      <c r="AW92" s="67"/>
      <c r="AX92" s="67"/>
      <c r="AY92" s="67"/>
      <c r="AZ92" s="67"/>
      <c r="BA92" s="81"/>
      <c r="BB92" s="81"/>
      <c r="BC92" s="81"/>
      <c r="BD92" s="81"/>
      <c r="BE92" s="81"/>
      <c r="BF92" s="81"/>
      <c r="BG92" s="81"/>
      <c r="BH92" s="80"/>
      <c r="BI92" s="67"/>
      <c r="BJ92" s="67"/>
      <c r="BK92" s="67"/>
      <c r="BL92" s="67"/>
      <c r="BM92" s="67"/>
      <c r="BN92" s="67"/>
      <c r="BO92" s="67"/>
      <c r="BP92" s="67"/>
      <c r="BQ92" s="67"/>
      <c r="BR92" s="67"/>
      <c r="BS92" s="67"/>
      <c r="BT92" s="67"/>
      <c r="BU92" s="67"/>
      <c r="BV92" s="67"/>
      <c r="BW92" s="67"/>
      <c r="BX92" s="67"/>
      <c r="BY92" s="67"/>
      <c r="BZ92" s="67"/>
      <c r="CA92" s="67"/>
      <c r="CB92" s="67"/>
      <c r="CC92" s="67"/>
    </row>
    <row r="93" spans="1:81" ht="16.5" customHeight="1" x14ac:dyDescent="0.3">
      <c r="A93" s="26"/>
      <c r="B93" s="26"/>
      <c r="C93" s="26"/>
      <c r="D93" s="26"/>
      <c r="E93" s="26"/>
      <c r="F93" s="26"/>
      <c r="G93" s="26"/>
      <c r="H93" s="67"/>
      <c r="I93" s="80"/>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c r="AN93" s="67"/>
      <c r="AO93" s="67"/>
      <c r="AP93" s="67"/>
      <c r="AQ93" s="67"/>
      <c r="AR93" s="67"/>
      <c r="AS93" s="67"/>
      <c r="AT93" s="67"/>
      <c r="AU93" s="67"/>
      <c r="AV93" s="67"/>
      <c r="AW93" s="67"/>
      <c r="AX93" s="67"/>
      <c r="AY93" s="67"/>
      <c r="AZ93" s="67"/>
      <c r="BA93" s="81"/>
      <c r="BB93" s="81"/>
      <c r="BC93" s="81"/>
      <c r="BD93" s="81"/>
      <c r="BE93" s="81"/>
      <c r="BF93" s="81"/>
      <c r="BG93" s="81"/>
      <c r="BH93" s="80"/>
      <c r="BI93" s="67"/>
      <c r="BJ93" s="67"/>
      <c r="BK93" s="67"/>
      <c r="BL93" s="67"/>
      <c r="BM93" s="67"/>
      <c r="BN93" s="67"/>
      <c r="BO93" s="67"/>
      <c r="BP93" s="67"/>
      <c r="BQ93" s="67"/>
      <c r="BR93" s="67"/>
      <c r="BS93" s="67"/>
      <c r="BT93" s="67"/>
      <c r="BU93" s="67"/>
      <c r="BV93" s="67"/>
      <c r="BW93" s="67"/>
      <c r="BX93" s="67"/>
      <c r="BY93" s="67"/>
      <c r="BZ93" s="67"/>
      <c r="CA93" s="67"/>
      <c r="CB93" s="67"/>
      <c r="CC93" s="67"/>
    </row>
    <row r="94" spans="1:81" ht="16.5" customHeight="1" x14ac:dyDescent="0.3">
      <c r="A94" s="26"/>
      <c r="B94" s="26"/>
      <c r="C94" s="26"/>
      <c r="D94" s="26"/>
      <c r="E94" s="26"/>
      <c r="F94" s="26"/>
      <c r="G94" s="26"/>
      <c r="H94" s="67"/>
      <c r="I94" s="80"/>
      <c r="J94" s="67"/>
      <c r="K94" s="67"/>
      <c r="L94" s="67"/>
      <c r="M94" s="67"/>
      <c r="N94" s="67"/>
      <c r="O94" s="67"/>
      <c r="P94" s="67"/>
      <c r="Q94" s="67"/>
      <c r="R94" s="67"/>
      <c r="S94" s="67"/>
      <c r="T94" s="67"/>
      <c r="U94" s="67"/>
      <c r="V94" s="67"/>
      <c r="W94" s="67"/>
      <c r="X94" s="67"/>
      <c r="Y94" s="67"/>
      <c r="Z94" s="67"/>
      <c r="AA94" s="67"/>
      <c r="AB94" s="67"/>
      <c r="AC94" s="67"/>
      <c r="AD94" s="67"/>
      <c r="AE94" s="67"/>
      <c r="AF94" s="67"/>
      <c r="AG94" s="67"/>
      <c r="AH94" s="67"/>
      <c r="AI94" s="67"/>
      <c r="AJ94" s="67"/>
      <c r="AK94" s="67"/>
      <c r="AL94" s="67"/>
      <c r="AM94" s="67"/>
      <c r="AN94" s="67"/>
      <c r="AO94" s="67"/>
      <c r="AP94" s="67"/>
      <c r="AQ94" s="67"/>
      <c r="AR94" s="67"/>
      <c r="AS94" s="67"/>
      <c r="AT94" s="67"/>
      <c r="AU94" s="67"/>
      <c r="AV94" s="67"/>
      <c r="AW94" s="67"/>
      <c r="AX94" s="67"/>
      <c r="AY94" s="67"/>
      <c r="AZ94" s="67"/>
      <c r="BA94" s="81"/>
      <c r="BB94" s="81"/>
      <c r="BC94" s="81"/>
      <c r="BD94" s="81"/>
      <c r="BE94" s="81"/>
      <c r="BF94" s="81"/>
      <c r="BG94" s="81"/>
      <c r="BH94" s="80"/>
      <c r="BI94" s="67"/>
      <c r="BJ94" s="67"/>
      <c r="BK94" s="67"/>
      <c r="BL94" s="67"/>
      <c r="BM94" s="67"/>
      <c r="BN94" s="67"/>
      <c r="BO94" s="67"/>
      <c r="BP94" s="67"/>
      <c r="BQ94" s="67"/>
      <c r="BR94" s="67"/>
      <c r="BS94" s="67"/>
      <c r="BT94" s="67"/>
      <c r="BU94" s="67"/>
      <c r="BV94" s="67"/>
      <c r="BW94" s="67"/>
      <c r="BX94" s="67"/>
      <c r="BY94" s="67"/>
      <c r="BZ94" s="67"/>
      <c r="CA94" s="67"/>
      <c r="CB94" s="67"/>
      <c r="CC94" s="67"/>
    </row>
    <row r="95" spans="1:81" ht="16.5" customHeight="1" x14ac:dyDescent="0.3">
      <c r="A95" s="26"/>
      <c r="B95" s="26"/>
      <c r="C95" s="26"/>
      <c r="D95" s="26"/>
      <c r="E95" s="26"/>
      <c r="F95" s="26"/>
      <c r="G95" s="26"/>
      <c r="H95" s="67"/>
      <c r="I95" s="80"/>
      <c r="J95" s="67"/>
      <c r="K95" s="67"/>
      <c r="L95" s="67"/>
      <c r="M95" s="67"/>
      <c r="N95" s="67"/>
      <c r="O95" s="67"/>
      <c r="P95" s="67"/>
      <c r="Q95" s="67"/>
      <c r="R95" s="67"/>
      <c r="S95" s="67"/>
      <c r="T95" s="67"/>
      <c r="U95" s="67"/>
      <c r="V95" s="67"/>
      <c r="W95" s="67"/>
      <c r="X95" s="67"/>
      <c r="Y95" s="67"/>
      <c r="Z95" s="67"/>
      <c r="AA95" s="67"/>
      <c r="AB95" s="67"/>
      <c r="AC95" s="67"/>
      <c r="AD95" s="67"/>
      <c r="AE95" s="67"/>
      <c r="AF95" s="67"/>
      <c r="AG95" s="67"/>
      <c r="AH95" s="67"/>
      <c r="AI95" s="67"/>
      <c r="AJ95" s="67"/>
      <c r="AK95" s="67"/>
      <c r="AL95" s="67"/>
      <c r="AM95" s="67"/>
      <c r="AN95" s="67"/>
      <c r="AO95" s="67"/>
      <c r="AP95" s="67"/>
      <c r="AQ95" s="67"/>
      <c r="AR95" s="67"/>
      <c r="AS95" s="67"/>
      <c r="AT95" s="67"/>
      <c r="AU95" s="67"/>
      <c r="AV95" s="67"/>
      <c r="AW95" s="67"/>
      <c r="AX95" s="67"/>
      <c r="AY95" s="67"/>
      <c r="AZ95" s="67"/>
      <c r="BA95" s="81"/>
      <c r="BB95" s="81"/>
      <c r="BC95" s="81"/>
      <c r="BD95" s="81"/>
      <c r="BE95" s="81"/>
      <c r="BF95" s="81"/>
      <c r="BG95" s="81"/>
      <c r="BH95" s="80"/>
      <c r="BI95" s="67"/>
      <c r="BJ95" s="67"/>
      <c r="BK95" s="67"/>
      <c r="BL95" s="67"/>
      <c r="BM95" s="67"/>
      <c r="BN95" s="67"/>
      <c r="BO95" s="67"/>
      <c r="BP95" s="67"/>
      <c r="BQ95" s="67"/>
      <c r="BR95" s="67"/>
      <c r="BS95" s="67"/>
      <c r="BT95" s="67"/>
      <c r="BU95" s="67"/>
      <c r="BV95" s="67"/>
      <c r="BW95" s="67"/>
      <c r="BX95" s="67"/>
      <c r="BY95" s="67"/>
      <c r="BZ95" s="67"/>
      <c r="CA95" s="67"/>
      <c r="CB95" s="67"/>
      <c r="CC95" s="67"/>
    </row>
    <row r="96" spans="1:81" ht="16.5" customHeight="1" x14ac:dyDescent="0.3">
      <c r="A96" s="26"/>
      <c r="B96" s="26"/>
      <c r="C96" s="26"/>
      <c r="D96" s="26"/>
      <c r="E96" s="26"/>
      <c r="F96" s="26"/>
      <c r="G96" s="26"/>
      <c r="H96" s="67"/>
      <c r="I96" s="80"/>
      <c r="J96" s="67"/>
      <c r="K96" s="67"/>
      <c r="L96" s="67"/>
      <c r="M96" s="67"/>
      <c r="N96" s="67"/>
      <c r="O96" s="67"/>
      <c r="P96" s="67"/>
      <c r="Q96" s="67"/>
      <c r="R96" s="67"/>
      <c r="S96" s="67"/>
      <c r="T96" s="67"/>
      <c r="U96" s="67"/>
      <c r="V96" s="67"/>
      <c r="W96" s="67"/>
      <c r="X96" s="67"/>
      <c r="Y96" s="67"/>
      <c r="Z96" s="67"/>
      <c r="AA96" s="67"/>
      <c r="AB96" s="67"/>
      <c r="AC96" s="67"/>
      <c r="AD96" s="67"/>
      <c r="AE96" s="67"/>
      <c r="AF96" s="67"/>
      <c r="AG96" s="67"/>
      <c r="AH96" s="67"/>
      <c r="AI96" s="67"/>
      <c r="AJ96" s="67"/>
      <c r="AK96" s="67"/>
      <c r="AL96" s="67"/>
      <c r="AM96" s="67"/>
      <c r="AN96" s="67"/>
      <c r="AO96" s="67"/>
      <c r="AP96" s="67"/>
      <c r="AQ96" s="67"/>
      <c r="AR96" s="67"/>
      <c r="AS96" s="67"/>
      <c r="AT96" s="67"/>
      <c r="AU96" s="67"/>
      <c r="AV96" s="67"/>
      <c r="AW96" s="67"/>
      <c r="AX96" s="67"/>
      <c r="AY96" s="67"/>
      <c r="AZ96" s="67"/>
      <c r="BA96" s="81"/>
      <c r="BB96" s="81"/>
      <c r="BC96" s="81"/>
      <c r="BD96" s="81"/>
      <c r="BE96" s="81"/>
      <c r="BF96" s="81"/>
      <c r="BG96" s="81"/>
      <c r="BH96" s="80"/>
      <c r="BI96" s="67"/>
      <c r="BJ96" s="67"/>
      <c r="BK96" s="67"/>
      <c r="BL96" s="67"/>
      <c r="BM96" s="67"/>
      <c r="BN96" s="67"/>
      <c r="BO96" s="67"/>
      <c r="BP96" s="67"/>
      <c r="BQ96" s="67"/>
      <c r="BR96" s="67"/>
      <c r="BS96" s="67"/>
      <c r="BT96" s="67"/>
      <c r="BU96" s="67"/>
      <c r="BV96" s="67"/>
      <c r="BW96" s="67"/>
      <c r="BX96" s="67"/>
      <c r="BY96" s="67"/>
      <c r="BZ96" s="67"/>
      <c r="CA96" s="67"/>
      <c r="CB96" s="67"/>
      <c r="CC96" s="67"/>
    </row>
    <row r="97" spans="1:81" ht="16.5" customHeight="1" x14ac:dyDescent="0.3">
      <c r="A97" s="26"/>
      <c r="B97" s="26"/>
      <c r="C97" s="26"/>
      <c r="D97" s="26"/>
      <c r="E97" s="26"/>
      <c r="F97" s="26"/>
      <c r="G97" s="26"/>
      <c r="H97" s="67"/>
      <c r="I97" s="80"/>
      <c r="J97" s="67"/>
      <c r="K97" s="67"/>
      <c r="L97" s="67"/>
      <c r="M97" s="67"/>
      <c r="N97" s="67"/>
      <c r="O97" s="67"/>
      <c r="P97" s="67"/>
      <c r="Q97" s="67"/>
      <c r="R97" s="67"/>
      <c r="S97" s="67"/>
      <c r="T97" s="67"/>
      <c r="U97" s="67"/>
      <c r="V97" s="67"/>
      <c r="W97" s="67"/>
      <c r="X97" s="67"/>
      <c r="Y97" s="67"/>
      <c r="Z97" s="67"/>
      <c r="AA97" s="67"/>
      <c r="AB97" s="67"/>
      <c r="AC97" s="67"/>
      <c r="AD97" s="67"/>
      <c r="AE97" s="67"/>
      <c r="AF97" s="67"/>
      <c r="AG97" s="67"/>
      <c r="AH97" s="67"/>
      <c r="AI97" s="67"/>
      <c r="AJ97" s="67"/>
      <c r="AK97" s="67"/>
      <c r="AL97" s="67"/>
      <c r="AM97" s="67"/>
      <c r="AN97" s="67"/>
      <c r="AO97" s="67"/>
      <c r="AP97" s="67"/>
      <c r="AQ97" s="67"/>
      <c r="AR97" s="67"/>
      <c r="AS97" s="67"/>
      <c r="AT97" s="67"/>
      <c r="AU97" s="67"/>
      <c r="AV97" s="67"/>
      <c r="AW97" s="67"/>
      <c r="AX97" s="67"/>
      <c r="AY97" s="67"/>
      <c r="AZ97" s="67"/>
      <c r="BA97" s="81"/>
      <c r="BB97" s="81"/>
      <c r="BC97" s="81"/>
      <c r="BD97" s="81"/>
      <c r="BE97" s="81"/>
      <c r="BF97" s="81"/>
      <c r="BG97" s="81"/>
      <c r="BH97" s="80"/>
      <c r="BI97" s="67"/>
      <c r="BJ97" s="67"/>
      <c r="BK97" s="67"/>
      <c r="BL97" s="67"/>
      <c r="BM97" s="67"/>
      <c r="BN97" s="67"/>
      <c r="BO97" s="67"/>
      <c r="BP97" s="67"/>
      <c r="BQ97" s="67"/>
      <c r="BR97" s="67"/>
      <c r="BS97" s="67"/>
      <c r="BT97" s="67"/>
      <c r="BU97" s="67"/>
      <c r="BV97" s="67"/>
      <c r="BW97" s="67"/>
      <c r="BX97" s="67"/>
      <c r="BY97" s="67"/>
      <c r="BZ97" s="67"/>
      <c r="CA97" s="67"/>
      <c r="CB97" s="67"/>
      <c r="CC97" s="67"/>
    </row>
    <row r="98" spans="1:81" ht="16.5" customHeight="1" x14ac:dyDescent="0.3">
      <c r="A98" s="26"/>
      <c r="B98" s="26"/>
      <c r="C98" s="26"/>
      <c r="D98" s="26"/>
      <c r="E98" s="26"/>
      <c r="F98" s="26"/>
      <c r="G98" s="26"/>
      <c r="H98" s="67"/>
      <c r="I98" s="80"/>
      <c r="J98" s="67"/>
      <c r="K98" s="67"/>
      <c r="L98" s="67"/>
      <c r="M98" s="67"/>
      <c r="N98" s="67"/>
      <c r="O98" s="67"/>
      <c r="P98" s="67"/>
      <c r="Q98" s="67"/>
      <c r="R98" s="67"/>
      <c r="S98" s="67"/>
      <c r="T98" s="67"/>
      <c r="U98" s="67"/>
      <c r="V98" s="67"/>
      <c r="W98" s="67"/>
      <c r="X98" s="67"/>
      <c r="Y98" s="67"/>
      <c r="Z98" s="67"/>
      <c r="AA98" s="67"/>
      <c r="AB98" s="67"/>
      <c r="AC98" s="67"/>
      <c r="AD98" s="67"/>
      <c r="AE98" s="67"/>
      <c r="AF98" s="67"/>
      <c r="AG98" s="67"/>
      <c r="AH98" s="67"/>
      <c r="AI98" s="67"/>
      <c r="AJ98" s="67"/>
      <c r="AK98" s="67"/>
      <c r="AL98" s="67"/>
      <c r="AM98" s="67"/>
      <c r="AN98" s="67"/>
      <c r="AO98" s="67"/>
      <c r="AP98" s="67"/>
      <c r="AQ98" s="67"/>
      <c r="AR98" s="67"/>
      <c r="AS98" s="67"/>
      <c r="AT98" s="67"/>
      <c r="AU98" s="67"/>
      <c r="AV98" s="67"/>
      <c r="AW98" s="67"/>
      <c r="AX98" s="67"/>
      <c r="AY98" s="67"/>
      <c r="AZ98" s="67"/>
      <c r="BA98" s="81"/>
      <c r="BB98" s="81"/>
      <c r="BC98" s="81"/>
      <c r="BD98" s="81"/>
      <c r="BE98" s="81"/>
      <c r="BF98" s="81"/>
      <c r="BG98" s="81"/>
      <c r="BH98" s="80"/>
      <c r="BI98" s="67"/>
      <c r="BJ98" s="67"/>
      <c r="BK98" s="67"/>
      <c r="BL98" s="67"/>
      <c r="BM98" s="67"/>
      <c r="BN98" s="67"/>
      <c r="BO98" s="67"/>
      <c r="BP98" s="67"/>
      <c r="BQ98" s="67"/>
      <c r="BR98" s="67"/>
      <c r="BS98" s="67"/>
      <c r="BT98" s="67"/>
      <c r="BU98" s="67"/>
      <c r="BV98" s="67"/>
      <c r="BW98" s="67"/>
      <c r="BX98" s="67"/>
      <c r="BY98" s="67"/>
      <c r="BZ98" s="67"/>
      <c r="CA98" s="67"/>
      <c r="CB98" s="67"/>
      <c r="CC98" s="67"/>
    </row>
    <row r="99" spans="1:81" ht="16.5" customHeight="1" x14ac:dyDescent="0.3">
      <c r="A99" s="26"/>
      <c r="B99" s="26"/>
      <c r="C99" s="26"/>
      <c r="D99" s="26"/>
      <c r="E99" s="26"/>
      <c r="F99" s="26"/>
      <c r="G99" s="26"/>
      <c r="H99" s="67"/>
      <c r="I99" s="80"/>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7"/>
      <c r="AY99" s="67"/>
      <c r="AZ99" s="67"/>
      <c r="BA99" s="81"/>
      <c r="BB99" s="81"/>
      <c r="BC99" s="81"/>
      <c r="BD99" s="81"/>
      <c r="BE99" s="81"/>
      <c r="BF99" s="81"/>
      <c r="BG99" s="81"/>
      <c r="BH99" s="80"/>
      <c r="BI99" s="67"/>
      <c r="BJ99" s="67"/>
      <c r="BK99" s="67"/>
      <c r="BL99" s="67"/>
      <c r="BM99" s="67"/>
      <c r="BN99" s="67"/>
      <c r="BO99" s="67"/>
      <c r="BP99" s="67"/>
      <c r="BQ99" s="67"/>
      <c r="BR99" s="67"/>
      <c r="BS99" s="67"/>
      <c r="BT99" s="67"/>
      <c r="BU99" s="67"/>
      <c r="BV99" s="67"/>
      <c r="BW99" s="67"/>
      <c r="BX99" s="67"/>
      <c r="BY99" s="67"/>
      <c r="BZ99" s="67"/>
      <c r="CA99" s="67"/>
      <c r="CB99" s="67"/>
      <c r="CC99" s="67"/>
    </row>
    <row r="100" spans="1:81" ht="16.5" customHeight="1" x14ac:dyDescent="0.3">
      <c r="A100" s="26"/>
      <c r="B100" s="26"/>
      <c r="C100" s="26"/>
      <c r="D100" s="26"/>
      <c r="E100" s="26"/>
      <c r="F100" s="26"/>
      <c r="G100" s="26"/>
      <c r="H100" s="67"/>
      <c r="I100" s="80"/>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7"/>
      <c r="AY100" s="67"/>
      <c r="AZ100" s="67"/>
      <c r="BA100" s="81"/>
      <c r="BB100" s="81"/>
      <c r="BC100" s="81"/>
      <c r="BD100" s="81"/>
      <c r="BE100" s="81"/>
      <c r="BF100" s="81"/>
      <c r="BG100" s="81"/>
      <c r="BH100" s="80"/>
      <c r="BI100" s="67"/>
      <c r="BJ100" s="67"/>
      <c r="BK100" s="67"/>
      <c r="BL100" s="67"/>
      <c r="BM100" s="67"/>
      <c r="BN100" s="67"/>
      <c r="BO100" s="67"/>
      <c r="BP100" s="67"/>
      <c r="BQ100" s="67"/>
      <c r="BR100" s="67"/>
      <c r="BS100" s="67"/>
      <c r="BT100" s="67"/>
      <c r="BU100" s="67"/>
      <c r="BV100" s="67"/>
      <c r="BW100" s="67"/>
      <c r="BX100" s="67"/>
      <c r="BY100" s="67"/>
      <c r="BZ100" s="67"/>
      <c r="CA100" s="67"/>
      <c r="CB100" s="67"/>
      <c r="CC100" s="67"/>
    </row>
    <row r="101" spans="1:81" ht="16.5" customHeight="1" x14ac:dyDescent="0.3">
      <c r="A101" s="26"/>
      <c r="B101" s="26"/>
      <c r="C101" s="26"/>
      <c r="D101" s="26"/>
      <c r="E101" s="26"/>
      <c r="F101" s="26"/>
      <c r="G101" s="26"/>
      <c r="H101" s="67"/>
      <c r="I101" s="80"/>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7"/>
      <c r="AY101" s="67"/>
      <c r="AZ101" s="67"/>
      <c r="BA101" s="81"/>
      <c r="BB101" s="81"/>
      <c r="BC101" s="81"/>
      <c r="BD101" s="81"/>
      <c r="BE101" s="81"/>
      <c r="BF101" s="81"/>
      <c r="BG101" s="81"/>
      <c r="BH101" s="80"/>
      <c r="BI101" s="67"/>
      <c r="BJ101" s="67"/>
      <c r="BK101" s="67"/>
      <c r="BL101" s="67"/>
      <c r="BM101" s="67"/>
      <c r="BN101" s="67"/>
      <c r="BO101" s="67"/>
      <c r="BP101" s="67"/>
      <c r="BQ101" s="67"/>
      <c r="BR101" s="67"/>
      <c r="BS101" s="67"/>
      <c r="BT101" s="67"/>
      <c r="BU101" s="67"/>
      <c r="BV101" s="67"/>
      <c r="BW101" s="67"/>
      <c r="BX101" s="67"/>
      <c r="BY101" s="67"/>
      <c r="BZ101" s="67"/>
      <c r="CA101" s="67"/>
      <c r="CB101" s="67"/>
      <c r="CC101" s="67"/>
    </row>
    <row r="102" spans="1:81" ht="16.5" customHeight="1" x14ac:dyDescent="0.3">
      <c r="A102" s="26"/>
      <c r="B102" s="26"/>
      <c r="C102" s="26"/>
      <c r="D102" s="26"/>
      <c r="E102" s="26"/>
      <c r="F102" s="26"/>
      <c r="G102" s="26"/>
      <c r="H102" s="67"/>
      <c r="I102" s="80"/>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7"/>
      <c r="AY102" s="67"/>
      <c r="AZ102" s="67"/>
      <c r="BA102" s="81"/>
      <c r="BB102" s="81"/>
      <c r="BC102" s="81"/>
      <c r="BD102" s="81"/>
      <c r="BE102" s="81"/>
      <c r="BF102" s="81"/>
      <c r="BG102" s="81"/>
      <c r="BH102" s="80"/>
      <c r="BI102" s="67"/>
      <c r="BJ102" s="67"/>
      <c r="BK102" s="67"/>
      <c r="BL102" s="67"/>
      <c r="BM102" s="67"/>
      <c r="BN102" s="67"/>
      <c r="BO102" s="67"/>
      <c r="BP102" s="67"/>
      <c r="BQ102" s="67"/>
      <c r="BR102" s="67"/>
      <c r="BS102" s="67"/>
      <c r="BT102" s="67"/>
      <c r="BU102" s="67"/>
      <c r="BV102" s="67"/>
      <c r="BW102" s="67"/>
      <c r="BX102" s="67"/>
      <c r="BY102" s="67"/>
      <c r="BZ102" s="67"/>
      <c r="CA102" s="67"/>
      <c r="CB102" s="67"/>
      <c r="CC102" s="67"/>
    </row>
    <row r="103" spans="1:81" ht="16.5" customHeight="1" x14ac:dyDescent="0.3">
      <c r="A103" s="26"/>
      <c r="B103" s="26"/>
      <c r="C103" s="26"/>
      <c r="D103" s="26"/>
      <c r="E103" s="26"/>
      <c r="F103" s="26"/>
      <c r="G103" s="26"/>
      <c r="H103" s="67"/>
      <c r="I103" s="80"/>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c r="AX103" s="67"/>
      <c r="AY103" s="67"/>
      <c r="AZ103" s="67"/>
      <c r="BA103" s="81"/>
      <c r="BB103" s="81"/>
      <c r="BC103" s="81"/>
      <c r="BD103" s="81"/>
      <c r="BE103" s="81"/>
      <c r="BF103" s="81"/>
      <c r="BG103" s="81"/>
      <c r="BH103" s="80"/>
      <c r="BI103" s="67"/>
      <c r="BJ103" s="67"/>
      <c r="BK103" s="67"/>
      <c r="BL103" s="67"/>
      <c r="BM103" s="67"/>
      <c r="BN103" s="67"/>
      <c r="BO103" s="67"/>
      <c r="BP103" s="67"/>
      <c r="BQ103" s="67"/>
      <c r="BR103" s="67"/>
      <c r="BS103" s="67"/>
      <c r="BT103" s="67"/>
      <c r="BU103" s="67"/>
      <c r="BV103" s="67"/>
      <c r="BW103" s="67"/>
      <c r="BX103" s="67"/>
      <c r="BY103" s="67"/>
      <c r="BZ103" s="67"/>
      <c r="CA103" s="67"/>
      <c r="CB103" s="67"/>
      <c r="CC103" s="67"/>
    </row>
    <row r="104" spans="1:81" ht="16.5" customHeight="1" x14ac:dyDescent="0.3">
      <c r="A104" s="26"/>
      <c r="B104" s="26"/>
      <c r="C104" s="26"/>
      <c r="D104" s="26"/>
      <c r="E104" s="26"/>
      <c r="F104" s="26"/>
      <c r="G104" s="26"/>
      <c r="H104" s="67"/>
      <c r="I104" s="80"/>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67"/>
      <c r="AS104" s="67"/>
      <c r="AT104" s="67"/>
      <c r="AU104" s="67"/>
      <c r="AV104" s="67"/>
      <c r="AW104" s="67"/>
      <c r="AX104" s="67"/>
      <c r="AY104" s="67"/>
      <c r="AZ104" s="67"/>
      <c r="BA104" s="81"/>
      <c r="BB104" s="81"/>
      <c r="BC104" s="81"/>
      <c r="BD104" s="81"/>
      <c r="BE104" s="81"/>
      <c r="BF104" s="81"/>
      <c r="BG104" s="81"/>
      <c r="BH104" s="80"/>
      <c r="BI104" s="67"/>
      <c r="BJ104" s="67"/>
      <c r="BK104" s="67"/>
      <c r="BL104" s="67"/>
      <c r="BM104" s="67"/>
      <c r="BN104" s="67"/>
      <c r="BO104" s="67"/>
      <c r="BP104" s="67"/>
      <c r="BQ104" s="67"/>
      <c r="BR104" s="67"/>
      <c r="BS104" s="67"/>
      <c r="BT104" s="67"/>
      <c r="BU104" s="67"/>
      <c r="BV104" s="67"/>
      <c r="BW104" s="67"/>
      <c r="BX104" s="67"/>
      <c r="BY104" s="67"/>
      <c r="BZ104" s="67"/>
      <c r="CA104" s="67"/>
      <c r="CB104" s="67"/>
      <c r="CC104" s="67"/>
    </row>
    <row r="105" spans="1:81" ht="16.5" customHeight="1" x14ac:dyDescent="0.3">
      <c r="A105" s="26"/>
      <c r="B105" s="26"/>
      <c r="C105" s="26"/>
      <c r="D105" s="26"/>
      <c r="E105" s="26"/>
      <c r="F105" s="26"/>
      <c r="G105" s="26"/>
      <c r="H105" s="67"/>
      <c r="I105" s="80"/>
      <c r="J105" s="67"/>
      <c r="K105" s="67"/>
      <c r="L105" s="67"/>
      <c r="M105" s="67"/>
      <c r="N105" s="67"/>
      <c r="O105" s="67"/>
      <c r="P105" s="67"/>
      <c r="Q105" s="67"/>
      <c r="R105" s="67"/>
      <c r="S105" s="67"/>
      <c r="T105" s="67"/>
      <c r="U105" s="67"/>
      <c r="V105" s="67"/>
      <c r="W105" s="67"/>
      <c r="X105" s="67"/>
      <c r="Y105" s="67"/>
      <c r="Z105" s="67"/>
      <c r="AA105" s="67"/>
      <c r="AB105" s="67"/>
      <c r="AC105" s="67"/>
      <c r="AD105" s="67"/>
      <c r="AE105" s="67"/>
      <c r="AF105" s="67"/>
      <c r="AG105" s="67"/>
      <c r="AH105" s="67"/>
      <c r="AI105" s="67"/>
      <c r="AJ105" s="67"/>
      <c r="AK105" s="67"/>
      <c r="AL105" s="67"/>
      <c r="AM105" s="67"/>
      <c r="AN105" s="67"/>
      <c r="AO105" s="67"/>
      <c r="AP105" s="67"/>
      <c r="AQ105" s="67"/>
      <c r="AR105" s="67"/>
      <c r="AS105" s="67"/>
      <c r="AT105" s="67"/>
      <c r="AU105" s="67"/>
      <c r="AV105" s="67"/>
      <c r="AW105" s="67"/>
      <c r="AX105" s="67"/>
      <c r="AY105" s="67"/>
      <c r="AZ105" s="67"/>
      <c r="BA105" s="81"/>
      <c r="BB105" s="81"/>
      <c r="BC105" s="81"/>
      <c r="BD105" s="81"/>
      <c r="BE105" s="81"/>
      <c r="BF105" s="81"/>
      <c r="BG105" s="81"/>
      <c r="BH105" s="80"/>
      <c r="BI105" s="67"/>
      <c r="BJ105" s="67"/>
      <c r="BK105" s="67"/>
      <c r="BL105" s="67"/>
      <c r="BM105" s="67"/>
      <c r="BN105" s="67"/>
      <c r="BO105" s="67"/>
      <c r="BP105" s="67"/>
      <c r="BQ105" s="67"/>
      <c r="BR105" s="67"/>
      <c r="BS105" s="67"/>
      <c r="BT105" s="67"/>
      <c r="BU105" s="67"/>
      <c r="BV105" s="67"/>
      <c r="BW105" s="67"/>
      <c r="BX105" s="67"/>
      <c r="BY105" s="67"/>
      <c r="BZ105" s="67"/>
      <c r="CA105" s="67"/>
      <c r="CB105" s="67"/>
      <c r="CC105" s="67"/>
    </row>
    <row r="106" spans="1:81" ht="16.5" customHeight="1" x14ac:dyDescent="0.3">
      <c r="A106" s="26"/>
      <c r="B106" s="26"/>
      <c r="C106" s="26"/>
      <c r="D106" s="26"/>
      <c r="E106" s="26"/>
      <c r="F106" s="26"/>
      <c r="G106" s="26"/>
      <c r="H106" s="67"/>
      <c r="I106" s="80"/>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81"/>
      <c r="BB106" s="81"/>
      <c r="BC106" s="81"/>
      <c r="BD106" s="81"/>
      <c r="BE106" s="81"/>
      <c r="BF106" s="81"/>
      <c r="BG106" s="81"/>
      <c r="BH106" s="80"/>
      <c r="BI106" s="67"/>
      <c r="BJ106" s="67"/>
      <c r="BK106" s="67"/>
      <c r="BL106" s="67"/>
      <c r="BM106" s="67"/>
      <c r="BN106" s="67"/>
      <c r="BO106" s="67"/>
      <c r="BP106" s="67"/>
      <c r="BQ106" s="67"/>
      <c r="BR106" s="67"/>
      <c r="BS106" s="67"/>
      <c r="BT106" s="67"/>
      <c r="BU106" s="67"/>
      <c r="BV106" s="67"/>
      <c r="BW106" s="67"/>
      <c r="BX106" s="67"/>
      <c r="BY106" s="67"/>
      <c r="BZ106" s="67"/>
      <c r="CA106" s="67"/>
      <c r="CB106" s="67"/>
      <c r="CC106" s="67"/>
    </row>
    <row r="107" spans="1:81" ht="16.5" customHeight="1" x14ac:dyDescent="0.3">
      <c r="A107" s="26"/>
      <c r="B107" s="26"/>
      <c r="C107" s="26"/>
      <c r="D107" s="26"/>
      <c r="E107" s="26"/>
      <c r="F107" s="26"/>
      <c r="G107" s="26"/>
      <c r="H107" s="67"/>
      <c r="I107" s="80"/>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7"/>
      <c r="AV107" s="67"/>
      <c r="AW107" s="67"/>
      <c r="AX107" s="67"/>
      <c r="AY107" s="67"/>
      <c r="AZ107" s="67"/>
      <c r="BA107" s="81"/>
      <c r="BB107" s="81"/>
      <c r="BC107" s="81"/>
      <c r="BD107" s="81"/>
      <c r="BE107" s="81"/>
      <c r="BF107" s="81"/>
      <c r="BG107" s="81"/>
      <c r="BH107" s="80"/>
      <c r="BI107" s="67"/>
      <c r="BJ107" s="67"/>
      <c r="BK107" s="67"/>
      <c r="BL107" s="67"/>
      <c r="BM107" s="67"/>
      <c r="BN107" s="67"/>
      <c r="BO107" s="67"/>
      <c r="BP107" s="67"/>
      <c r="BQ107" s="67"/>
      <c r="BR107" s="67"/>
      <c r="BS107" s="67"/>
      <c r="BT107" s="67"/>
      <c r="BU107" s="67"/>
      <c r="BV107" s="67"/>
      <c r="BW107" s="67"/>
      <c r="BX107" s="67"/>
      <c r="BY107" s="67"/>
      <c r="BZ107" s="67"/>
      <c r="CA107" s="67"/>
      <c r="CB107" s="67"/>
      <c r="CC107" s="67"/>
    </row>
    <row r="108" spans="1:81" ht="16.5" customHeight="1" x14ac:dyDescent="0.3">
      <c r="A108" s="26"/>
      <c r="B108" s="26"/>
      <c r="C108" s="26"/>
      <c r="D108" s="26"/>
      <c r="E108" s="26"/>
      <c r="F108" s="26"/>
      <c r="G108" s="26"/>
      <c r="H108" s="67"/>
      <c r="I108" s="80"/>
      <c r="J108" s="67"/>
      <c r="K108" s="67"/>
      <c r="L108" s="67"/>
      <c r="M108" s="67"/>
      <c r="N108" s="67"/>
      <c r="O108" s="67"/>
      <c r="P108" s="67"/>
      <c r="Q108" s="67"/>
      <c r="R108" s="67"/>
      <c r="S108" s="67"/>
      <c r="T108" s="67"/>
      <c r="U108" s="67"/>
      <c r="V108" s="67"/>
      <c r="W108" s="67"/>
      <c r="X108" s="67"/>
      <c r="Y108" s="67"/>
      <c r="Z108" s="67"/>
      <c r="AA108" s="67"/>
      <c r="AB108" s="67"/>
      <c r="AC108" s="67"/>
      <c r="AD108" s="67"/>
      <c r="AE108" s="67"/>
      <c r="AF108" s="67"/>
      <c r="AG108" s="67"/>
      <c r="AH108" s="67"/>
      <c r="AI108" s="67"/>
      <c r="AJ108" s="67"/>
      <c r="AK108" s="67"/>
      <c r="AL108" s="67"/>
      <c r="AM108" s="67"/>
      <c r="AN108" s="67"/>
      <c r="AO108" s="67"/>
      <c r="AP108" s="67"/>
      <c r="AQ108" s="67"/>
      <c r="AR108" s="67"/>
      <c r="AS108" s="67"/>
      <c r="AT108" s="67"/>
      <c r="AU108" s="67"/>
      <c r="AV108" s="67"/>
      <c r="AW108" s="67"/>
      <c r="AX108" s="67"/>
      <c r="AY108" s="67"/>
      <c r="AZ108" s="67"/>
      <c r="BA108" s="81"/>
      <c r="BB108" s="81"/>
      <c r="BC108" s="81"/>
      <c r="BD108" s="81"/>
      <c r="BE108" s="81"/>
      <c r="BF108" s="81"/>
      <c r="BG108" s="81"/>
      <c r="BH108" s="80"/>
      <c r="BI108" s="67"/>
      <c r="BJ108" s="67"/>
      <c r="BK108" s="67"/>
      <c r="BL108" s="67"/>
      <c r="BM108" s="67"/>
      <c r="BN108" s="67"/>
      <c r="BO108" s="67"/>
      <c r="BP108" s="67"/>
      <c r="BQ108" s="67"/>
      <c r="BR108" s="67"/>
      <c r="BS108" s="67"/>
      <c r="BT108" s="67"/>
      <c r="BU108" s="67"/>
      <c r="BV108" s="67"/>
      <c r="BW108" s="67"/>
      <c r="BX108" s="67"/>
      <c r="BY108" s="67"/>
      <c r="BZ108" s="67"/>
      <c r="CA108" s="67"/>
      <c r="CB108" s="67"/>
      <c r="CC108" s="67"/>
    </row>
  </sheetData>
  <mergeCells count="492">
    <mergeCell ref="A31:A32"/>
    <mergeCell ref="I31:I32"/>
    <mergeCell ref="L33:L34"/>
    <mergeCell ref="L31:L32"/>
    <mergeCell ref="L25:L27"/>
    <mergeCell ref="M25:M27"/>
    <mergeCell ref="M35:M39"/>
    <mergeCell ref="A20:A22"/>
    <mergeCell ref="M20:M22"/>
    <mergeCell ref="G20:G22"/>
    <mergeCell ref="D20:D22"/>
    <mergeCell ref="E25:E27"/>
    <mergeCell ref="F23:F24"/>
    <mergeCell ref="D33:D34"/>
    <mergeCell ref="D28:D30"/>
    <mergeCell ref="A23:A24"/>
    <mergeCell ref="B25:B27"/>
    <mergeCell ref="C25:C27"/>
    <mergeCell ref="D25:D27"/>
    <mergeCell ref="L35:L39"/>
    <mergeCell ref="K35:K39"/>
    <mergeCell ref="J33:J34"/>
    <mergeCell ref="K33:K34"/>
    <mergeCell ref="K31:K32"/>
    <mergeCell ref="I40:I43"/>
    <mergeCell ref="J40:J43"/>
    <mergeCell ref="A40:A43"/>
    <mergeCell ref="B40:B43"/>
    <mergeCell ref="C40:C43"/>
    <mergeCell ref="D40:D43"/>
    <mergeCell ref="H40:H43"/>
    <mergeCell ref="G40:G43"/>
    <mergeCell ref="K40:K43"/>
    <mergeCell ref="E40:E43"/>
    <mergeCell ref="F40:F43"/>
    <mergeCell ref="L40:L43"/>
    <mergeCell ref="M40:M43"/>
    <mergeCell ref="P25:P27"/>
    <mergeCell ref="Q25:Q27"/>
    <mergeCell ref="O31:O32"/>
    <mergeCell ref="O25:O27"/>
    <mergeCell ref="Q23:Q24"/>
    <mergeCell ref="L20:L22"/>
    <mergeCell ref="P20:P22"/>
    <mergeCell ref="N25:N27"/>
    <mergeCell ref="Q20:Q22"/>
    <mergeCell ref="N33:N34"/>
    <mergeCell ref="O33:O34"/>
    <mergeCell ref="P33:P34"/>
    <mergeCell ref="Q33:Q34"/>
    <mergeCell ref="L28:L30"/>
    <mergeCell ref="L23:L24"/>
    <mergeCell ref="P35:P39"/>
    <mergeCell ref="Q35:Q39"/>
    <mergeCell ref="N20:N22"/>
    <mergeCell ref="O20:O22"/>
    <mergeCell ref="AB28:AB30"/>
    <mergeCell ref="AC28:AC30"/>
    <mergeCell ref="AB20:AB22"/>
    <mergeCell ref="AC20:AC22"/>
    <mergeCell ref="AC23:AC24"/>
    <mergeCell ref="Q28:Q30"/>
    <mergeCell ref="R28:R30"/>
    <mergeCell ref="S28:S30"/>
    <mergeCell ref="R23:R24"/>
    <mergeCell ref="S23:S24"/>
    <mergeCell ref="R25:R27"/>
    <mergeCell ref="S25:S27"/>
    <mergeCell ref="R20:R22"/>
    <mergeCell ref="S20:S22"/>
    <mergeCell ref="Y25:Y27"/>
    <mergeCell ref="Z25:Z27"/>
    <mergeCell ref="AA25:AA27"/>
    <mergeCell ref="Y28:Y30"/>
    <mergeCell ref="AC25:AC27"/>
    <mergeCell ref="U25:U27"/>
    <mergeCell ref="W25:W27"/>
    <mergeCell ref="X25:X27"/>
    <mergeCell ref="T20:T22"/>
    <mergeCell ref="W16:W17"/>
    <mergeCell ref="V16:V17"/>
    <mergeCell ref="R16:R17"/>
    <mergeCell ref="S16:S17"/>
    <mergeCell ref="Q16:Q17"/>
    <mergeCell ref="T16:T17"/>
    <mergeCell ref="Z16:Z17"/>
    <mergeCell ref="Y16:Y17"/>
    <mergeCell ref="X16:X17"/>
    <mergeCell ref="U16:U17"/>
    <mergeCell ref="Z20:Z22"/>
    <mergeCell ref="U20:U22"/>
    <mergeCell ref="V20:V22"/>
    <mergeCell ref="W20:W22"/>
    <mergeCell ref="X20:X22"/>
    <mergeCell ref="Y20:Y22"/>
    <mergeCell ref="AC16:AC17"/>
    <mergeCell ref="AD16:AD17"/>
    <mergeCell ref="AB16:AB17"/>
    <mergeCell ref="AA16:AA17"/>
    <mergeCell ref="K16:K17"/>
    <mergeCell ref="N16:N17"/>
    <mergeCell ref="F13:F15"/>
    <mergeCell ref="F16:F17"/>
    <mergeCell ref="T13:T15"/>
    <mergeCell ref="Y13:Y15"/>
    <mergeCell ref="W13:W15"/>
    <mergeCell ref="Z13:Z15"/>
    <mergeCell ref="U13:U15"/>
    <mergeCell ref="V13:V15"/>
    <mergeCell ref="X13:X15"/>
    <mergeCell ref="B16:B17"/>
    <mergeCell ref="E11:E12"/>
    <mergeCell ref="E13:E15"/>
    <mergeCell ref="G13:G15"/>
    <mergeCell ref="H16:H17"/>
    <mergeCell ref="C16:C17"/>
    <mergeCell ref="G16:G17"/>
    <mergeCell ref="H13:H15"/>
    <mergeCell ref="S13:S15"/>
    <mergeCell ref="Q13:Q15"/>
    <mergeCell ref="R13:R15"/>
    <mergeCell ref="G11:G12"/>
    <mergeCell ref="H11:H12"/>
    <mergeCell ref="I16:I17"/>
    <mergeCell ref="J16:J17"/>
    <mergeCell ref="F6:AJ6"/>
    <mergeCell ref="A6:E6"/>
    <mergeCell ref="A7:E7"/>
    <mergeCell ref="A8:E8"/>
    <mergeCell ref="F7:AJ7"/>
    <mergeCell ref="F8:AJ8"/>
    <mergeCell ref="A10:J10"/>
    <mergeCell ref="A9:E9"/>
    <mergeCell ref="K10:AJ10"/>
    <mergeCell ref="AJ13:AJ15"/>
    <mergeCell ref="AJ11:AJ12"/>
    <mergeCell ref="AJ16:AJ17"/>
    <mergeCell ref="M13:M15"/>
    <mergeCell ref="L13:L15"/>
    <mergeCell ref="I13:I15"/>
    <mergeCell ref="J13:J15"/>
    <mergeCell ref="K13:K15"/>
    <mergeCell ref="N13:N15"/>
    <mergeCell ref="O13:O15"/>
    <mergeCell ref="AI16:AI17"/>
    <mergeCell ref="AH16:AH17"/>
    <mergeCell ref="AF11:AF12"/>
    <mergeCell ref="AG11:AG12"/>
    <mergeCell ref="AI13:AI15"/>
    <mergeCell ref="AF13:AF15"/>
    <mergeCell ref="AH13:AH15"/>
    <mergeCell ref="AE13:AE15"/>
    <mergeCell ref="AF16:AF17"/>
    <mergeCell ref="AE16:AE17"/>
    <mergeCell ref="AA13:AA15"/>
    <mergeCell ref="AC13:AC15"/>
    <mergeCell ref="AD13:AD15"/>
    <mergeCell ref="AB13:AB15"/>
    <mergeCell ref="N40:N43"/>
    <mergeCell ref="AB35:AB39"/>
    <mergeCell ref="AC35:AC39"/>
    <mergeCell ref="W35:W39"/>
    <mergeCell ref="X35:X39"/>
    <mergeCell ref="AD35:AD39"/>
    <mergeCell ref="V35:V39"/>
    <mergeCell ref="Y35:Y39"/>
    <mergeCell ref="Z35:Z39"/>
    <mergeCell ref="AA35:AA39"/>
    <mergeCell ref="T35:T39"/>
    <mergeCell ref="O40:O43"/>
    <mergeCell ref="P40:P43"/>
    <mergeCell ref="R40:R43"/>
    <mergeCell ref="S40:S43"/>
    <mergeCell ref="T40:T43"/>
    <mergeCell ref="Q40:Q43"/>
    <mergeCell ref="R46:R49"/>
    <mergeCell ref="S46:S49"/>
    <mergeCell ref="V46:V49"/>
    <mergeCell ref="W46:W49"/>
    <mergeCell ref="W40:W43"/>
    <mergeCell ref="V40:V43"/>
    <mergeCell ref="AD40:AD43"/>
    <mergeCell ref="AE40:AE43"/>
    <mergeCell ref="AF35:AF39"/>
    <mergeCell ref="AF40:AF43"/>
    <mergeCell ref="U40:U43"/>
    <mergeCell ref="AC46:AC49"/>
    <mergeCell ref="AD46:AD49"/>
    <mergeCell ref="AE46:AE49"/>
    <mergeCell ref="AF46:AF49"/>
    <mergeCell ref="B46:B49"/>
    <mergeCell ref="C46:C49"/>
    <mergeCell ref="D46:D49"/>
    <mergeCell ref="E46:E49"/>
    <mergeCell ref="H46:H49"/>
    <mergeCell ref="I46:I49"/>
    <mergeCell ref="J46:J49"/>
    <mergeCell ref="K46:K49"/>
    <mergeCell ref="L46:L49"/>
    <mergeCell ref="U46:U49"/>
    <mergeCell ref="X46:X49"/>
    <mergeCell ref="Y46:Y49"/>
    <mergeCell ref="Z46:Z49"/>
    <mergeCell ref="AA46:AA49"/>
    <mergeCell ref="AB46:AB49"/>
    <mergeCell ref="T46:T49"/>
    <mergeCell ref="N46:N49"/>
    <mergeCell ref="O46:O49"/>
    <mergeCell ref="P46:P49"/>
    <mergeCell ref="Q46:Q49"/>
    <mergeCell ref="V50:V53"/>
    <mergeCell ref="W50:W53"/>
    <mergeCell ref="X50:X53"/>
    <mergeCell ref="Y50:Y53"/>
    <mergeCell ref="Z50:Z53"/>
    <mergeCell ref="AA50:AA53"/>
    <mergeCell ref="AB50:AB53"/>
    <mergeCell ref="L50:L53"/>
    <mergeCell ref="R50:R53"/>
    <mergeCell ref="S50:S53"/>
    <mergeCell ref="AH40:AH43"/>
    <mergeCell ref="BH46:BH49"/>
    <mergeCell ref="BH40:BH43"/>
    <mergeCell ref="AH46:AH49"/>
    <mergeCell ref="AI46:AI49"/>
    <mergeCell ref="AJ46:AJ49"/>
    <mergeCell ref="AI35:AI39"/>
    <mergeCell ref="AE35:AE39"/>
    <mergeCell ref="AG35:AG39"/>
    <mergeCell ref="AH35:AH39"/>
    <mergeCell ref="AJ35:AJ39"/>
    <mergeCell ref="AJ40:AJ43"/>
    <mergeCell ref="AI40:AI43"/>
    <mergeCell ref="E54:BI54"/>
    <mergeCell ref="BH36:BH39"/>
    <mergeCell ref="BH50:BH53"/>
    <mergeCell ref="M46:M49"/>
    <mergeCell ref="U50:U53"/>
    <mergeCell ref="M50:M53"/>
    <mergeCell ref="N50:N53"/>
    <mergeCell ref="O50:O53"/>
    <mergeCell ref="P50:P53"/>
    <mergeCell ref="Q50:Q53"/>
    <mergeCell ref="AF50:AF53"/>
    <mergeCell ref="AJ50:AJ53"/>
    <mergeCell ref="AH50:AH53"/>
    <mergeCell ref="AI50:AI53"/>
    <mergeCell ref="AC40:AC43"/>
    <mergeCell ref="AC50:AC53"/>
    <mergeCell ref="AD50:AD53"/>
    <mergeCell ref="AE50:AE53"/>
    <mergeCell ref="I50:I53"/>
    <mergeCell ref="J50:J53"/>
    <mergeCell ref="T50:T53"/>
    <mergeCell ref="H35:H39"/>
    <mergeCell ref="G35:G39"/>
    <mergeCell ref="O35:O39"/>
    <mergeCell ref="A50:A53"/>
    <mergeCell ref="D50:D53"/>
    <mergeCell ref="C50:C53"/>
    <mergeCell ref="E50:E53"/>
    <mergeCell ref="H50:H53"/>
    <mergeCell ref="B50:B53"/>
    <mergeCell ref="A46:A49"/>
    <mergeCell ref="K50:K53"/>
    <mergeCell ref="I20:I22"/>
    <mergeCell ref="H23:H24"/>
    <mergeCell ref="I23:I24"/>
    <mergeCell ref="E28:E30"/>
    <mergeCell ref="G29:G30"/>
    <mergeCell ref="F20:F22"/>
    <mergeCell ref="E20:E22"/>
    <mergeCell ref="B20:B22"/>
    <mergeCell ref="C20:C22"/>
    <mergeCell ref="A25:A27"/>
    <mergeCell ref="A28:A30"/>
    <mergeCell ref="A33:A34"/>
    <mergeCell ref="B33:B34"/>
    <mergeCell ref="J28:J30"/>
    <mergeCell ref="K28:K30"/>
    <mergeCell ref="J31:J32"/>
    <mergeCell ref="A13:A15"/>
    <mergeCell ref="B13:B15"/>
    <mergeCell ref="A35:A39"/>
    <mergeCell ref="B35:B39"/>
    <mergeCell ref="C35:C39"/>
    <mergeCell ref="D13:D15"/>
    <mergeCell ref="C13:C15"/>
    <mergeCell ref="P13:P15"/>
    <mergeCell ref="P16:P17"/>
    <mergeCell ref="O16:O17"/>
    <mergeCell ref="L16:L17"/>
    <mergeCell ref="M31:M32"/>
    <mergeCell ref="M28:M30"/>
    <mergeCell ref="N28:N30"/>
    <mergeCell ref="P28:P30"/>
    <mergeCell ref="N31:N32"/>
    <mergeCell ref="P31:P32"/>
    <mergeCell ref="O28:O30"/>
    <mergeCell ref="M33:M34"/>
    <mergeCell ref="K25:K27"/>
    <mergeCell ref="I25:I27"/>
    <mergeCell ref="J25:J27"/>
    <mergeCell ref="G25:G26"/>
    <mergeCell ref="H25:H27"/>
    <mergeCell ref="A11:A12"/>
    <mergeCell ref="B11:B12"/>
    <mergeCell ref="D11:D12"/>
    <mergeCell ref="C11:C12"/>
    <mergeCell ref="B1:E4"/>
    <mergeCell ref="F1:G2"/>
    <mergeCell ref="F3:G4"/>
    <mergeCell ref="H3:H4"/>
    <mergeCell ref="O23:O24"/>
    <mergeCell ref="M23:M24"/>
    <mergeCell ref="M16:M17"/>
    <mergeCell ref="A16:A17"/>
    <mergeCell ref="D16:D17"/>
    <mergeCell ref="E16:E17"/>
    <mergeCell ref="K23:K24"/>
    <mergeCell ref="J23:J24"/>
    <mergeCell ref="G23:G24"/>
    <mergeCell ref="B23:B24"/>
    <mergeCell ref="C23:C24"/>
    <mergeCell ref="D23:D24"/>
    <mergeCell ref="E23:E24"/>
    <mergeCell ref="J20:J22"/>
    <mergeCell ref="K20:K22"/>
    <mergeCell ref="H20:H22"/>
    <mergeCell ref="B28:B30"/>
    <mergeCell ref="C28:C30"/>
    <mergeCell ref="P23:P24"/>
    <mergeCell ref="N23:N24"/>
    <mergeCell ref="Z23:Z24"/>
    <mergeCell ref="AA23:AA24"/>
    <mergeCell ref="AB23:AB24"/>
    <mergeCell ref="Y23:Y24"/>
    <mergeCell ref="T23:T24"/>
    <mergeCell ref="U23:U24"/>
    <mergeCell ref="V23:V24"/>
    <mergeCell ref="X28:X30"/>
    <mergeCell ref="AB25:AB27"/>
    <mergeCell ref="T25:T27"/>
    <mergeCell ref="V28:V30"/>
    <mergeCell ref="V25:V27"/>
    <mergeCell ref="T28:T30"/>
    <mergeCell ref="W28:W30"/>
    <mergeCell ref="U28:U30"/>
    <mergeCell ref="AA28:AA30"/>
    <mergeCell ref="Z28:Z30"/>
    <mergeCell ref="AJ25:AJ27"/>
    <mergeCell ref="AJ23:AJ24"/>
    <mergeCell ref="AJ20:AJ22"/>
    <mergeCell ref="AF20:AF22"/>
    <mergeCell ref="AF23:AF24"/>
    <mergeCell ref="AE23:AE24"/>
    <mergeCell ref="AE25:AE27"/>
    <mergeCell ref="AH23:AH24"/>
    <mergeCell ref="AH25:AH27"/>
    <mergeCell ref="AE20:AE22"/>
    <mergeCell ref="AD20:AD22"/>
    <mergeCell ref="AD25:AD27"/>
    <mergeCell ref="AD23:AD24"/>
    <mergeCell ref="W23:W24"/>
    <mergeCell ref="X23:X24"/>
    <mergeCell ref="AH20:AH22"/>
    <mergeCell ref="AI25:AI27"/>
    <mergeCell ref="AI23:AI24"/>
    <mergeCell ref="AF25:AF27"/>
    <mergeCell ref="AI20:AI22"/>
    <mergeCell ref="AA20:AA22"/>
    <mergeCell ref="AH11:AH12"/>
    <mergeCell ref="AI11:AI12"/>
    <mergeCell ref="F11:F12"/>
    <mergeCell ref="L11:L12"/>
    <mergeCell ref="K11:K12"/>
    <mergeCell ref="I11:I12"/>
    <mergeCell ref="J11:J12"/>
    <mergeCell ref="AL11:AL12"/>
    <mergeCell ref="AK11:AK12"/>
    <mergeCell ref="M11:AE11"/>
    <mergeCell ref="AK10:AS10"/>
    <mergeCell ref="AN11:AS11"/>
    <mergeCell ref="AK6:AM6"/>
    <mergeCell ref="BE11:BE12"/>
    <mergeCell ref="BF11:BF12"/>
    <mergeCell ref="BG11:BG12"/>
    <mergeCell ref="BH11:BH12"/>
    <mergeCell ref="BI11:BI12"/>
    <mergeCell ref="BB10:BI10"/>
    <mergeCell ref="AM11:AM12"/>
    <mergeCell ref="AT10:AZ10"/>
    <mergeCell ref="AX11:AX12"/>
    <mergeCell ref="AY11:AY12"/>
    <mergeCell ref="AZ11:AZ12"/>
    <mergeCell ref="AT11:AT12"/>
    <mergeCell ref="AU11:AU12"/>
    <mergeCell ref="AV11:AV12"/>
    <mergeCell ref="AW11:AW12"/>
    <mergeCell ref="BD11:BD12"/>
    <mergeCell ref="BA11:BA12"/>
    <mergeCell ref="BC11:BC12"/>
    <mergeCell ref="BB11:BB12"/>
    <mergeCell ref="R35:R39"/>
    <mergeCell ref="S35:S39"/>
    <mergeCell ref="N35:N39"/>
    <mergeCell ref="I35:I39"/>
    <mergeCell ref="J35:J39"/>
    <mergeCell ref="D35:D39"/>
    <mergeCell ref="E35:E39"/>
    <mergeCell ref="F35:F36"/>
    <mergeCell ref="F37:F39"/>
    <mergeCell ref="U35:U39"/>
    <mergeCell ref="X40:X43"/>
    <mergeCell ref="Y40:Y43"/>
    <mergeCell ref="Z40:Z43"/>
    <mergeCell ref="AA40:AA43"/>
    <mergeCell ref="AB40:AB43"/>
    <mergeCell ref="AE31:AE32"/>
    <mergeCell ref="AE28:AE30"/>
    <mergeCell ref="AD28:AD30"/>
    <mergeCell ref="AD33:AD34"/>
    <mergeCell ref="AD31:AD32"/>
    <mergeCell ref="AC33:AC34"/>
    <mergeCell ref="X33:X34"/>
    <mergeCell ref="AC31:AC32"/>
    <mergeCell ref="AB31:AB32"/>
    <mergeCell ref="X31:X32"/>
    <mergeCell ref="AB33:AB34"/>
    <mergeCell ref="Z31:Z32"/>
    <mergeCell ref="Y31:Y32"/>
    <mergeCell ref="U31:U32"/>
    <mergeCell ref="V31:V32"/>
    <mergeCell ref="W31:W32"/>
    <mergeCell ref="Y33:Y34"/>
    <mergeCell ref="Z33:Z34"/>
    <mergeCell ref="AI31:AI32"/>
    <mergeCell ref="AH31:AH32"/>
    <mergeCell ref="AG29:AG30"/>
    <mergeCell ref="AH33:AH34"/>
    <mergeCell ref="AI33:AI34"/>
    <mergeCell ref="AE33:AE34"/>
    <mergeCell ref="AF33:AF34"/>
    <mergeCell ref="I28:I30"/>
    <mergeCell ref="H28:H30"/>
    <mergeCell ref="I33:I34"/>
    <mergeCell ref="R33:R34"/>
    <mergeCell ref="S33:S34"/>
    <mergeCell ref="S31:S32"/>
    <mergeCell ref="R31:R32"/>
    <mergeCell ref="Q31:Q32"/>
    <mergeCell ref="T31:T32"/>
    <mergeCell ref="AA33:AA34"/>
    <mergeCell ref="AA31:AA32"/>
    <mergeCell ref="V33:V34"/>
    <mergeCell ref="W33:W34"/>
    <mergeCell ref="T33:T34"/>
    <mergeCell ref="U33:U34"/>
    <mergeCell ref="B31:B32"/>
    <mergeCell ref="E33:E34"/>
    <mergeCell ref="AJ33:AJ34"/>
    <mergeCell ref="AJ28:AJ30"/>
    <mergeCell ref="AJ31:AJ32"/>
    <mergeCell ref="AQ29:AQ30"/>
    <mergeCell ref="AR29:AR30"/>
    <mergeCell ref="AP29:AP30"/>
    <mergeCell ref="AL29:AL30"/>
    <mergeCell ref="AM29:AM30"/>
    <mergeCell ref="AN29:AN30"/>
    <mergeCell ref="AO29:AO30"/>
    <mergeCell ref="AK29:AK30"/>
    <mergeCell ref="AF31:AF32"/>
    <mergeCell ref="AF28:AF30"/>
    <mergeCell ref="F33:F34"/>
    <mergeCell ref="F28:F30"/>
    <mergeCell ref="H31:H32"/>
    <mergeCell ref="H33:H34"/>
    <mergeCell ref="F31:F32"/>
    <mergeCell ref="C31:C32"/>
    <mergeCell ref="D31:D32"/>
    <mergeCell ref="C33:C34"/>
    <mergeCell ref="E31:E32"/>
    <mergeCell ref="AX29:AX30"/>
    <mergeCell ref="AY29:AY30"/>
    <mergeCell ref="AZ29:AZ30"/>
    <mergeCell ref="AS29:AS30"/>
    <mergeCell ref="AT29:AT30"/>
    <mergeCell ref="AU29:AU30"/>
    <mergeCell ref="AV29:AV30"/>
    <mergeCell ref="AW29:AW30"/>
    <mergeCell ref="AH28:AH30"/>
    <mergeCell ref="AI28:AI30"/>
  </mergeCells>
  <conditionalFormatting sqref="K13 K16 K45 AU16:AU17 AU25:AU29 AU31:AU32 AU45">
    <cfRule type="cellIs" dxfId="329" priority="1" operator="equal">
      <formula>"Muy Alta"</formula>
    </cfRule>
  </conditionalFormatting>
  <conditionalFormatting sqref="K13 K16 K45 AU16:AU17 AU25:AU29 AU31:AU32 AU45">
    <cfRule type="cellIs" dxfId="328" priority="2" operator="equal">
      <formula>"Alta"</formula>
    </cfRule>
  </conditionalFormatting>
  <conditionalFormatting sqref="K13 K16 K45 AU16:AU17 AU25:AU29 AU31:AU32 AU45">
    <cfRule type="cellIs" dxfId="327" priority="3" operator="equal">
      <formula>"Media"</formula>
    </cfRule>
  </conditionalFormatting>
  <conditionalFormatting sqref="K13 K16 K45 AU16:AU17 AU25:AU29 AU31:AU32 AU45">
    <cfRule type="cellIs" dxfId="326" priority="4" operator="equal">
      <formula>"Baja"</formula>
    </cfRule>
  </conditionalFormatting>
  <conditionalFormatting sqref="K13 K16 K45 AU16:AU17 AU25:AU29 AU31:AU32 AU45">
    <cfRule type="cellIs" dxfId="325" priority="5" operator="equal">
      <formula>"Muy Baja"</formula>
    </cfRule>
  </conditionalFormatting>
  <conditionalFormatting sqref="AH13 AH45 AW16:AW17 AW25:AW29 AW31:AW32 AW45">
    <cfRule type="cellIs" dxfId="324" priority="6" operator="equal">
      <formula>"Catastrófico"</formula>
    </cfRule>
  </conditionalFormatting>
  <conditionalFormatting sqref="AH13 AH45 AW16:AW17 AW25:AW29 AW31:AW32 AW45">
    <cfRule type="cellIs" dxfId="323" priority="7" operator="equal">
      <formula>"Mayor"</formula>
    </cfRule>
  </conditionalFormatting>
  <conditionalFormatting sqref="AH13 AH45 AW16:AW17 AW25:AW29 AW31:AW32 AW45">
    <cfRule type="cellIs" dxfId="322" priority="8" operator="equal">
      <formula>"Moderado"</formula>
    </cfRule>
  </conditionalFormatting>
  <conditionalFormatting sqref="AH13 AH45 AW16:AW17 AW25:AW29 AW31:AW32 AW45">
    <cfRule type="cellIs" dxfId="321" priority="9" operator="equal">
      <formula>"Menor"</formula>
    </cfRule>
  </conditionalFormatting>
  <conditionalFormatting sqref="AH13 AH45 AW16:AW17 AW25:AW29 AW31:AW32 AW45">
    <cfRule type="cellIs" dxfId="320" priority="10" operator="equal">
      <formula>"Leve"</formula>
    </cfRule>
  </conditionalFormatting>
  <conditionalFormatting sqref="AJ13 AJ45 AY16:AY17 AY25:AY29 AY31:AY32 AY45">
    <cfRule type="cellIs" dxfId="319" priority="11" operator="equal">
      <formula>"Extremo"</formula>
    </cfRule>
  </conditionalFormatting>
  <conditionalFormatting sqref="AJ13 AJ45 AY16:AY17 AY25:AY29 AY31:AY32 AY45">
    <cfRule type="cellIs" dxfId="318" priority="12" operator="equal">
      <formula>"Alto"</formula>
    </cfRule>
  </conditionalFormatting>
  <conditionalFormatting sqref="AJ13 AJ45 AY16:AY17 AY25:AY29 AY31:AY32 AY45">
    <cfRule type="cellIs" dxfId="317" priority="13" operator="equal">
      <formula>"Moderado"</formula>
    </cfRule>
  </conditionalFormatting>
  <conditionalFormatting sqref="AJ13 AJ45 AY16:AY17 AY25:AY29 AY31:AY32 AY45">
    <cfRule type="cellIs" dxfId="316" priority="14" operator="equal">
      <formula>"Bajo"</formula>
    </cfRule>
  </conditionalFormatting>
  <conditionalFormatting sqref="AU13:AU15">
    <cfRule type="cellIs" dxfId="315" priority="15" operator="equal">
      <formula>"Muy Alta"</formula>
    </cfRule>
  </conditionalFormatting>
  <conditionalFormatting sqref="AU13:AU15">
    <cfRule type="cellIs" dxfId="314" priority="16" operator="equal">
      <formula>"Alta"</formula>
    </cfRule>
  </conditionalFormatting>
  <conditionalFormatting sqref="AU13:AU15">
    <cfRule type="cellIs" dxfId="313" priority="17" operator="equal">
      <formula>"Media"</formula>
    </cfRule>
  </conditionalFormatting>
  <conditionalFormatting sqref="AU13:AU15">
    <cfRule type="cellIs" dxfId="312" priority="18" operator="equal">
      <formula>"Baja"</formula>
    </cfRule>
  </conditionalFormatting>
  <conditionalFormatting sqref="AU13:AU15">
    <cfRule type="cellIs" dxfId="311" priority="19" operator="equal">
      <formula>"Muy Baja"</formula>
    </cfRule>
  </conditionalFormatting>
  <conditionalFormatting sqref="AW13:AW15">
    <cfRule type="cellIs" dxfId="310" priority="20" operator="equal">
      <formula>"Catastrófico"</formula>
    </cfRule>
  </conditionalFormatting>
  <conditionalFormatting sqref="AW13:AW15">
    <cfRule type="cellIs" dxfId="309" priority="21" operator="equal">
      <formula>"Mayor"</formula>
    </cfRule>
  </conditionalFormatting>
  <conditionalFormatting sqref="AW13:AW15">
    <cfRule type="cellIs" dxfId="308" priority="22" operator="equal">
      <formula>"Moderado"</formula>
    </cfRule>
  </conditionalFormatting>
  <conditionalFormatting sqref="AW13:AW15">
    <cfRule type="cellIs" dxfId="307" priority="23" operator="equal">
      <formula>"Menor"</formula>
    </cfRule>
  </conditionalFormatting>
  <conditionalFormatting sqref="AW13:AW15">
    <cfRule type="cellIs" dxfId="306" priority="24" operator="equal">
      <formula>"Leve"</formula>
    </cfRule>
  </conditionalFormatting>
  <conditionalFormatting sqref="AY13:AY15">
    <cfRule type="cellIs" dxfId="305" priority="25" operator="equal">
      <formula>"Extremo"</formula>
    </cfRule>
  </conditionalFormatting>
  <conditionalFormatting sqref="AY13:AY15">
    <cfRule type="cellIs" dxfId="304" priority="26" operator="equal">
      <formula>"Alto"</formula>
    </cfRule>
  </conditionalFormatting>
  <conditionalFormatting sqref="AY13:AY15">
    <cfRule type="cellIs" dxfId="303" priority="27" operator="equal">
      <formula>"Moderado"</formula>
    </cfRule>
  </conditionalFormatting>
  <conditionalFormatting sqref="AY13:AY15">
    <cfRule type="cellIs" dxfId="302" priority="28" operator="equal">
      <formula>"Bajo"</formula>
    </cfRule>
  </conditionalFormatting>
  <conditionalFormatting sqref="K31">
    <cfRule type="cellIs" dxfId="301" priority="29" operator="equal">
      <formula>"Muy Alta"</formula>
    </cfRule>
  </conditionalFormatting>
  <conditionalFormatting sqref="K31">
    <cfRule type="cellIs" dxfId="300" priority="30" operator="equal">
      <formula>"Alta"</formula>
    </cfRule>
  </conditionalFormatting>
  <conditionalFormatting sqref="K31">
    <cfRule type="cellIs" dxfId="299" priority="31" operator="equal">
      <formula>"Media"</formula>
    </cfRule>
  </conditionalFormatting>
  <conditionalFormatting sqref="K31">
    <cfRule type="cellIs" dxfId="298" priority="32" operator="equal">
      <formula>"Baja"</formula>
    </cfRule>
  </conditionalFormatting>
  <conditionalFormatting sqref="K31">
    <cfRule type="cellIs" dxfId="297" priority="33" operator="equal">
      <formula>"Muy Baja"</formula>
    </cfRule>
  </conditionalFormatting>
  <conditionalFormatting sqref="AJ16">
    <cfRule type="cellIs" dxfId="296" priority="34" operator="equal">
      <formula>"Extremo"</formula>
    </cfRule>
  </conditionalFormatting>
  <conditionalFormatting sqref="AJ16">
    <cfRule type="cellIs" dxfId="295" priority="35" operator="equal">
      <formula>"Alto"</formula>
    </cfRule>
  </conditionalFormatting>
  <conditionalFormatting sqref="AJ16">
    <cfRule type="cellIs" dxfId="294" priority="36" operator="equal">
      <formula>"Moderado"</formula>
    </cfRule>
  </conditionalFormatting>
  <conditionalFormatting sqref="AJ16">
    <cfRule type="cellIs" dxfId="293" priority="37" operator="equal">
      <formula>"Bajo"</formula>
    </cfRule>
  </conditionalFormatting>
  <conditionalFormatting sqref="K18">
    <cfRule type="cellIs" dxfId="292" priority="38" operator="equal">
      <formula>"Muy Alta"</formula>
    </cfRule>
  </conditionalFormatting>
  <conditionalFormatting sqref="K18">
    <cfRule type="cellIs" dxfId="291" priority="39" operator="equal">
      <formula>"Alta"</formula>
    </cfRule>
  </conditionalFormatting>
  <conditionalFormatting sqref="K18">
    <cfRule type="cellIs" dxfId="290" priority="40" operator="equal">
      <formula>"Media"</formula>
    </cfRule>
  </conditionalFormatting>
  <conditionalFormatting sqref="K18">
    <cfRule type="cellIs" dxfId="289" priority="41" operator="equal">
      <formula>"Baja"</formula>
    </cfRule>
  </conditionalFormatting>
  <conditionalFormatting sqref="K18">
    <cfRule type="cellIs" dxfId="288" priority="42" operator="equal">
      <formula>"Muy Baja"</formula>
    </cfRule>
  </conditionalFormatting>
  <conditionalFormatting sqref="AJ18">
    <cfRule type="cellIs" dxfId="287" priority="43" operator="equal">
      <formula>"Extremo"</formula>
    </cfRule>
  </conditionalFormatting>
  <conditionalFormatting sqref="AJ18">
    <cfRule type="cellIs" dxfId="286" priority="44" operator="equal">
      <formula>"Alto"</formula>
    </cfRule>
  </conditionalFormatting>
  <conditionalFormatting sqref="AJ18">
    <cfRule type="cellIs" dxfId="285" priority="45" operator="equal">
      <formula>"Moderado"</formula>
    </cfRule>
  </conditionalFormatting>
  <conditionalFormatting sqref="AJ18">
    <cfRule type="cellIs" dxfId="284" priority="46" operator="equal">
      <formula>"Bajo"</formula>
    </cfRule>
  </conditionalFormatting>
  <conditionalFormatting sqref="K19">
    <cfRule type="cellIs" dxfId="283" priority="47" operator="equal">
      <formula>"Muy Alta"</formula>
    </cfRule>
  </conditionalFormatting>
  <conditionalFormatting sqref="K19">
    <cfRule type="cellIs" dxfId="282" priority="48" operator="equal">
      <formula>"Alta"</formula>
    </cfRule>
  </conditionalFormatting>
  <conditionalFormatting sqref="K19">
    <cfRule type="cellIs" dxfId="281" priority="49" operator="equal">
      <formula>"Media"</formula>
    </cfRule>
  </conditionalFormatting>
  <conditionalFormatting sqref="K19">
    <cfRule type="cellIs" dxfId="280" priority="50" operator="equal">
      <formula>"Baja"</formula>
    </cfRule>
  </conditionalFormatting>
  <conditionalFormatting sqref="K19">
    <cfRule type="cellIs" dxfId="279" priority="51" operator="equal">
      <formula>"Muy Baja"</formula>
    </cfRule>
  </conditionalFormatting>
  <conditionalFormatting sqref="AJ19">
    <cfRule type="cellIs" dxfId="278" priority="52" operator="equal">
      <formula>"Extremo"</formula>
    </cfRule>
  </conditionalFormatting>
  <conditionalFormatting sqref="AJ19">
    <cfRule type="cellIs" dxfId="277" priority="53" operator="equal">
      <formula>"Alto"</formula>
    </cfRule>
  </conditionalFormatting>
  <conditionalFormatting sqref="AJ19">
    <cfRule type="cellIs" dxfId="276" priority="54" operator="equal">
      <formula>"Moderado"</formula>
    </cfRule>
  </conditionalFormatting>
  <conditionalFormatting sqref="AJ19">
    <cfRule type="cellIs" dxfId="275" priority="55" operator="equal">
      <formula>"Bajo"</formula>
    </cfRule>
  </conditionalFormatting>
  <conditionalFormatting sqref="K20">
    <cfRule type="cellIs" dxfId="274" priority="56" operator="equal">
      <formula>"Muy Alta"</formula>
    </cfRule>
  </conditionalFormatting>
  <conditionalFormatting sqref="K20">
    <cfRule type="cellIs" dxfId="273" priority="57" operator="equal">
      <formula>"Alta"</formula>
    </cfRule>
  </conditionalFormatting>
  <conditionalFormatting sqref="K20">
    <cfRule type="cellIs" dxfId="272" priority="58" operator="equal">
      <formula>"Media"</formula>
    </cfRule>
  </conditionalFormatting>
  <conditionalFormatting sqref="K20">
    <cfRule type="cellIs" dxfId="271" priority="59" operator="equal">
      <formula>"Baja"</formula>
    </cfRule>
  </conditionalFormatting>
  <conditionalFormatting sqref="K20">
    <cfRule type="cellIs" dxfId="270" priority="60" operator="equal">
      <formula>"Muy Baja"</formula>
    </cfRule>
  </conditionalFormatting>
  <conditionalFormatting sqref="AJ20">
    <cfRule type="cellIs" dxfId="269" priority="61" operator="equal">
      <formula>"Extremo"</formula>
    </cfRule>
  </conditionalFormatting>
  <conditionalFormatting sqref="AJ20">
    <cfRule type="cellIs" dxfId="268" priority="62" operator="equal">
      <formula>"Alto"</formula>
    </cfRule>
  </conditionalFormatting>
  <conditionalFormatting sqref="AJ20">
    <cfRule type="cellIs" dxfId="267" priority="63" operator="equal">
      <formula>"Moderado"</formula>
    </cfRule>
  </conditionalFormatting>
  <conditionalFormatting sqref="AJ20">
    <cfRule type="cellIs" dxfId="266" priority="64" operator="equal">
      <formula>"Bajo"</formula>
    </cfRule>
  </conditionalFormatting>
  <conditionalFormatting sqref="K23">
    <cfRule type="cellIs" dxfId="265" priority="65" operator="equal">
      <formula>"Muy Alta"</formula>
    </cfRule>
  </conditionalFormatting>
  <conditionalFormatting sqref="K23">
    <cfRule type="cellIs" dxfId="264" priority="66" operator="equal">
      <formula>"Alta"</formula>
    </cfRule>
  </conditionalFormatting>
  <conditionalFormatting sqref="K23">
    <cfRule type="cellIs" dxfId="263" priority="67" operator="equal">
      <formula>"Media"</formula>
    </cfRule>
  </conditionalFormatting>
  <conditionalFormatting sqref="K23">
    <cfRule type="cellIs" dxfId="262" priority="68" operator="equal">
      <formula>"Baja"</formula>
    </cfRule>
  </conditionalFormatting>
  <conditionalFormatting sqref="K23">
    <cfRule type="cellIs" dxfId="261" priority="69" operator="equal">
      <formula>"Muy Baja"</formula>
    </cfRule>
  </conditionalFormatting>
  <conditionalFormatting sqref="AJ23">
    <cfRule type="cellIs" dxfId="260" priority="70" operator="equal">
      <formula>"Extremo"</formula>
    </cfRule>
  </conditionalFormatting>
  <conditionalFormatting sqref="AJ23">
    <cfRule type="cellIs" dxfId="259" priority="71" operator="equal">
      <formula>"Alto"</formula>
    </cfRule>
  </conditionalFormatting>
  <conditionalFormatting sqref="AJ23">
    <cfRule type="cellIs" dxfId="258" priority="72" operator="equal">
      <formula>"Moderado"</formula>
    </cfRule>
  </conditionalFormatting>
  <conditionalFormatting sqref="AJ23">
    <cfRule type="cellIs" dxfId="257" priority="73" operator="equal">
      <formula>"Bajo"</formula>
    </cfRule>
  </conditionalFormatting>
  <conditionalFormatting sqref="K25">
    <cfRule type="cellIs" dxfId="256" priority="74" operator="equal">
      <formula>"Muy Alta"</formula>
    </cfRule>
  </conditionalFormatting>
  <conditionalFormatting sqref="K25">
    <cfRule type="cellIs" dxfId="255" priority="75" operator="equal">
      <formula>"Alta"</formula>
    </cfRule>
  </conditionalFormatting>
  <conditionalFormatting sqref="K25">
    <cfRule type="cellIs" dxfId="254" priority="76" operator="equal">
      <formula>"Media"</formula>
    </cfRule>
  </conditionalFormatting>
  <conditionalFormatting sqref="K25">
    <cfRule type="cellIs" dxfId="253" priority="77" operator="equal">
      <formula>"Baja"</formula>
    </cfRule>
  </conditionalFormatting>
  <conditionalFormatting sqref="K25">
    <cfRule type="cellIs" dxfId="252" priority="78" operator="equal">
      <formula>"Muy Baja"</formula>
    </cfRule>
  </conditionalFormatting>
  <conditionalFormatting sqref="AJ25">
    <cfRule type="cellIs" dxfId="251" priority="79" operator="equal">
      <formula>"Extremo"</formula>
    </cfRule>
  </conditionalFormatting>
  <conditionalFormatting sqref="AJ25">
    <cfRule type="cellIs" dxfId="250" priority="80" operator="equal">
      <formula>"Alto"</formula>
    </cfRule>
  </conditionalFormatting>
  <conditionalFormatting sqref="AJ25">
    <cfRule type="cellIs" dxfId="249" priority="81" operator="equal">
      <formula>"Moderado"</formula>
    </cfRule>
  </conditionalFormatting>
  <conditionalFormatting sqref="AJ25">
    <cfRule type="cellIs" dxfId="248" priority="82" operator="equal">
      <formula>"Bajo"</formula>
    </cfRule>
  </conditionalFormatting>
  <conditionalFormatting sqref="K28">
    <cfRule type="cellIs" dxfId="247" priority="83" operator="equal">
      <formula>"Muy Alta"</formula>
    </cfRule>
  </conditionalFormatting>
  <conditionalFormatting sqref="K28">
    <cfRule type="cellIs" dxfId="246" priority="84" operator="equal">
      <formula>"Alta"</formula>
    </cfRule>
  </conditionalFormatting>
  <conditionalFormatting sqref="K28">
    <cfRule type="cellIs" dxfId="245" priority="85" operator="equal">
      <formula>"Media"</formula>
    </cfRule>
  </conditionalFormatting>
  <conditionalFormatting sqref="K28">
    <cfRule type="cellIs" dxfId="244" priority="86" operator="equal">
      <formula>"Baja"</formula>
    </cfRule>
  </conditionalFormatting>
  <conditionalFormatting sqref="K28">
    <cfRule type="cellIs" dxfId="243" priority="87" operator="equal">
      <formula>"Muy Baja"</formula>
    </cfRule>
  </conditionalFormatting>
  <conditionalFormatting sqref="AJ28">
    <cfRule type="cellIs" dxfId="242" priority="88" operator="equal">
      <formula>"Extremo"</formula>
    </cfRule>
  </conditionalFormatting>
  <conditionalFormatting sqref="AJ28">
    <cfRule type="cellIs" dxfId="241" priority="89" operator="equal">
      <formula>"Alto"</formula>
    </cfRule>
  </conditionalFormatting>
  <conditionalFormatting sqref="AJ28">
    <cfRule type="cellIs" dxfId="240" priority="90" operator="equal">
      <formula>"Moderado"</formula>
    </cfRule>
  </conditionalFormatting>
  <conditionalFormatting sqref="AJ28">
    <cfRule type="cellIs" dxfId="239" priority="91" operator="equal">
      <formula>"Bajo"</formula>
    </cfRule>
  </conditionalFormatting>
  <conditionalFormatting sqref="AJ31">
    <cfRule type="cellIs" dxfId="238" priority="92" operator="equal">
      <formula>"Extremo"</formula>
    </cfRule>
  </conditionalFormatting>
  <conditionalFormatting sqref="AJ31">
    <cfRule type="cellIs" dxfId="237" priority="93" operator="equal">
      <formula>"Alto"</formula>
    </cfRule>
  </conditionalFormatting>
  <conditionalFormatting sqref="AJ31">
    <cfRule type="cellIs" dxfId="236" priority="94" operator="equal">
      <formula>"Moderado"</formula>
    </cfRule>
  </conditionalFormatting>
  <conditionalFormatting sqref="AJ31">
    <cfRule type="cellIs" dxfId="235" priority="95" operator="equal">
      <formula>"Bajo"</formula>
    </cfRule>
  </conditionalFormatting>
  <conditionalFormatting sqref="AG13:AG29 AG31:AG34 AG45">
    <cfRule type="containsText" dxfId="234" priority="96" operator="containsText" text="❌">
      <formula>NOT(ISERROR(SEARCH(("❌"),(AG13))))</formula>
    </cfRule>
  </conditionalFormatting>
  <conditionalFormatting sqref="AH16 AH18:AH20 AH23 AH25 AH28 AH31">
    <cfRule type="cellIs" dxfId="233" priority="97" operator="equal">
      <formula>"Catastrófico"</formula>
    </cfRule>
  </conditionalFormatting>
  <conditionalFormatting sqref="AH16 AH18:AH20 AH23 AH25 AH28 AH31">
    <cfRule type="cellIs" dxfId="232" priority="98" operator="equal">
      <formula>"Mayor"</formula>
    </cfRule>
  </conditionalFormatting>
  <conditionalFormatting sqref="AH16 AH18:AH20 AH23 AH25 AH28 AH31">
    <cfRule type="cellIs" dxfId="231" priority="99" operator="equal">
      <formula>"Moderado"</formula>
    </cfRule>
  </conditionalFormatting>
  <conditionalFormatting sqref="AH16 AH18:AH20 AH23 AH25 AH28 AH31">
    <cfRule type="cellIs" dxfId="230" priority="100" operator="equal">
      <formula>"Menor"</formula>
    </cfRule>
  </conditionalFormatting>
  <conditionalFormatting sqref="AH16 AH18:AH20 AH23 AH25 AH28 AH31">
    <cfRule type="cellIs" dxfId="229" priority="101" operator="equal">
      <formula>"Leve"</formula>
    </cfRule>
  </conditionalFormatting>
  <conditionalFormatting sqref="AU18">
    <cfRule type="cellIs" dxfId="228" priority="102" operator="equal">
      <formula>"Muy Alta"</formula>
    </cfRule>
  </conditionalFormatting>
  <conditionalFormatting sqref="AU18">
    <cfRule type="cellIs" dxfId="227" priority="103" operator="equal">
      <formula>"Alta"</formula>
    </cfRule>
  </conditionalFormatting>
  <conditionalFormatting sqref="AU18">
    <cfRule type="cellIs" dxfId="226" priority="104" operator="equal">
      <formula>"Media"</formula>
    </cfRule>
  </conditionalFormatting>
  <conditionalFormatting sqref="AU18">
    <cfRule type="cellIs" dxfId="225" priority="105" operator="equal">
      <formula>"Baja"</formula>
    </cfRule>
  </conditionalFormatting>
  <conditionalFormatting sqref="AU18">
    <cfRule type="cellIs" dxfId="224" priority="106" operator="equal">
      <formula>"Muy Baja"</formula>
    </cfRule>
  </conditionalFormatting>
  <conditionalFormatting sqref="AW18">
    <cfRule type="cellIs" dxfId="223" priority="107" operator="equal">
      <formula>"Catastrófico"</formula>
    </cfRule>
  </conditionalFormatting>
  <conditionalFormatting sqref="AW18">
    <cfRule type="cellIs" dxfId="222" priority="108" operator="equal">
      <formula>"Mayor"</formula>
    </cfRule>
  </conditionalFormatting>
  <conditionalFormatting sqref="AW18">
    <cfRule type="cellIs" dxfId="221" priority="109" operator="equal">
      <formula>"Moderado"</formula>
    </cfRule>
  </conditionalFormatting>
  <conditionalFormatting sqref="AW18">
    <cfRule type="cellIs" dxfId="220" priority="110" operator="equal">
      <formula>"Menor"</formula>
    </cfRule>
  </conditionalFormatting>
  <conditionalFormatting sqref="AW18">
    <cfRule type="cellIs" dxfId="219" priority="111" operator="equal">
      <formula>"Leve"</formula>
    </cfRule>
  </conditionalFormatting>
  <conditionalFormatting sqref="AY18">
    <cfRule type="cellIs" dxfId="218" priority="112" operator="equal">
      <formula>"Extremo"</formula>
    </cfRule>
  </conditionalFormatting>
  <conditionalFormatting sqref="AY18">
    <cfRule type="cellIs" dxfId="217" priority="113" operator="equal">
      <formula>"Alto"</formula>
    </cfRule>
  </conditionalFormatting>
  <conditionalFormatting sqref="AY18">
    <cfRule type="cellIs" dxfId="216" priority="114" operator="equal">
      <formula>"Moderado"</formula>
    </cfRule>
  </conditionalFormatting>
  <conditionalFormatting sqref="AY18">
    <cfRule type="cellIs" dxfId="215" priority="115" operator="equal">
      <formula>"Bajo"</formula>
    </cfRule>
  </conditionalFormatting>
  <conditionalFormatting sqref="AU19">
    <cfRule type="cellIs" dxfId="214" priority="116" operator="equal">
      <formula>"Muy Alta"</formula>
    </cfRule>
  </conditionalFormatting>
  <conditionalFormatting sqref="AU19">
    <cfRule type="cellIs" dxfId="213" priority="117" operator="equal">
      <formula>"Alta"</formula>
    </cfRule>
  </conditionalFormatting>
  <conditionalFormatting sqref="AU19">
    <cfRule type="cellIs" dxfId="212" priority="118" operator="equal">
      <formula>"Media"</formula>
    </cfRule>
  </conditionalFormatting>
  <conditionalFormatting sqref="AU19">
    <cfRule type="cellIs" dxfId="211" priority="119" operator="equal">
      <formula>"Baja"</formula>
    </cfRule>
  </conditionalFormatting>
  <conditionalFormatting sqref="AU19">
    <cfRule type="cellIs" dxfId="210" priority="120" operator="equal">
      <formula>"Muy Baja"</formula>
    </cfRule>
  </conditionalFormatting>
  <conditionalFormatting sqref="AW19">
    <cfRule type="cellIs" dxfId="209" priority="121" operator="equal">
      <formula>"Catastrófico"</formula>
    </cfRule>
  </conditionalFormatting>
  <conditionalFormatting sqref="AW19">
    <cfRule type="cellIs" dxfId="208" priority="122" operator="equal">
      <formula>"Mayor"</formula>
    </cfRule>
  </conditionalFormatting>
  <conditionalFormatting sqref="AW19">
    <cfRule type="cellIs" dxfId="207" priority="123" operator="equal">
      <formula>"Moderado"</formula>
    </cfRule>
  </conditionalFormatting>
  <conditionalFormatting sqref="AW19">
    <cfRule type="cellIs" dxfId="206" priority="124" operator="equal">
      <formula>"Menor"</formula>
    </cfRule>
  </conditionalFormatting>
  <conditionalFormatting sqref="AW19">
    <cfRule type="cellIs" dxfId="205" priority="125" operator="equal">
      <formula>"Leve"</formula>
    </cfRule>
  </conditionalFormatting>
  <conditionalFormatting sqref="AY19">
    <cfRule type="cellIs" dxfId="204" priority="126" operator="equal">
      <formula>"Extremo"</formula>
    </cfRule>
  </conditionalFormatting>
  <conditionalFormatting sqref="AY19">
    <cfRule type="cellIs" dxfId="203" priority="127" operator="equal">
      <formula>"Alto"</formula>
    </cfRule>
  </conditionalFormatting>
  <conditionalFormatting sqref="AY19">
    <cfRule type="cellIs" dxfId="202" priority="128" operator="equal">
      <formula>"Moderado"</formula>
    </cfRule>
  </conditionalFormatting>
  <conditionalFormatting sqref="AY19">
    <cfRule type="cellIs" dxfId="201" priority="129" operator="equal">
      <formula>"Bajo"</formula>
    </cfRule>
  </conditionalFormatting>
  <conditionalFormatting sqref="AU20:AU22">
    <cfRule type="cellIs" dxfId="200" priority="130" operator="equal">
      <formula>"Muy Alta"</formula>
    </cfRule>
  </conditionalFormatting>
  <conditionalFormatting sqref="AU20:AU22">
    <cfRule type="cellIs" dxfId="199" priority="131" operator="equal">
      <formula>"Alta"</formula>
    </cfRule>
  </conditionalFormatting>
  <conditionalFormatting sqref="AU20:AU22">
    <cfRule type="cellIs" dxfId="198" priority="132" operator="equal">
      <formula>"Media"</formula>
    </cfRule>
  </conditionalFormatting>
  <conditionalFormatting sqref="AU20:AU22">
    <cfRule type="cellIs" dxfId="197" priority="133" operator="equal">
      <formula>"Baja"</formula>
    </cfRule>
  </conditionalFormatting>
  <conditionalFormatting sqref="AU20:AU22">
    <cfRule type="cellIs" dxfId="196" priority="134" operator="equal">
      <formula>"Muy Baja"</formula>
    </cfRule>
  </conditionalFormatting>
  <conditionalFormatting sqref="AW20:AW22">
    <cfRule type="cellIs" dxfId="195" priority="135" operator="equal">
      <formula>"Catastrófico"</formula>
    </cfRule>
  </conditionalFormatting>
  <conditionalFormatting sqref="AW20:AW22">
    <cfRule type="cellIs" dxfId="194" priority="136" operator="equal">
      <formula>"Mayor"</formula>
    </cfRule>
  </conditionalFormatting>
  <conditionalFormatting sqref="AW20:AW22">
    <cfRule type="cellIs" dxfId="193" priority="137" operator="equal">
      <formula>"Moderado"</formula>
    </cfRule>
  </conditionalFormatting>
  <conditionalFormatting sqref="AW20:AW22">
    <cfRule type="cellIs" dxfId="192" priority="138" operator="equal">
      <formula>"Menor"</formula>
    </cfRule>
  </conditionalFormatting>
  <conditionalFormatting sqref="AW20:AW22">
    <cfRule type="cellIs" dxfId="191" priority="139" operator="equal">
      <formula>"Leve"</formula>
    </cfRule>
  </conditionalFormatting>
  <conditionalFormatting sqref="AY20:AY22">
    <cfRule type="cellIs" dxfId="190" priority="140" operator="equal">
      <formula>"Extremo"</formula>
    </cfRule>
  </conditionalFormatting>
  <conditionalFormatting sqref="AY20:AY22">
    <cfRule type="cellIs" dxfId="189" priority="141" operator="equal">
      <formula>"Alto"</formula>
    </cfRule>
  </conditionalFormatting>
  <conditionalFormatting sqref="AY20:AY22">
    <cfRule type="cellIs" dxfId="188" priority="142" operator="equal">
      <formula>"Moderado"</formula>
    </cfRule>
  </conditionalFormatting>
  <conditionalFormatting sqref="AY20:AY22">
    <cfRule type="cellIs" dxfId="187" priority="143" operator="equal">
      <formula>"Bajo"</formula>
    </cfRule>
  </conditionalFormatting>
  <conditionalFormatting sqref="AU23:AU24">
    <cfRule type="cellIs" dxfId="186" priority="144" operator="equal">
      <formula>"Muy Alta"</formula>
    </cfRule>
  </conditionalFormatting>
  <conditionalFormatting sqref="AU23:AU24">
    <cfRule type="cellIs" dxfId="185" priority="145" operator="equal">
      <formula>"Alta"</formula>
    </cfRule>
  </conditionalFormatting>
  <conditionalFormatting sqref="AU23:AU24">
    <cfRule type="cellIs" dxfId="184" priority="146" operator="equal">
      <formula>"Media"</formula>
    </cfRule>
  </conditionalFormatting>
  <conditionalFormatting sqref="AU23:AU24">
    <cfRule type="cellIs" dxfId="183" priority="147" operator="equal">
      <formula>"Baja"</formula>
    </cfRule>
  </conditionalFormatting>
  <conditionalFormatting sqref="AU23:AU24">
    <cfRule type="cellIs" dxfId="182" priority="148" operator="equal">
      <formula>"Muy Baja"</formula>
    </cfRule>
  </conditionalFormatting>
  <conditionalFormatting sqref="AW23:AW24">
    <cfRule type="cellIs" dxfId="181" priority="149" operator="equal">
      <formula>"Catastrófico"</formula>
    </cfRule>
  </conditionalFormatting>
  <conditionalFormatting sqref="AW23:AW24">
    <cfRule type="cellIs" dxfId="180" priority="150" operator="equal">
      <formula>"Mayor"</formula>
    </cfRule>
  </conditionalFormatting>
  <conditionalFormatting sqref="AW23:AW24">
    <cfRule type="cellIs" dxfId="179" priority="151" operator="equal">
      <formula>"Moderado"</formula>
    </cfRule>
  </conditionalFormatting>
  <conditionalFormatting sqref="AW23:AW24">
    <cfRule type="cellIs" dxfId="178" priority="152" operator="equal">
      <formula>"Menor"</formula>
    </cfRule>
  </conditionalFormatting>
  <conditionalFormatting sqref="AW23:AW24">
    <cfRule type="cellIs" dxfId="177" priority="153" operator="equal">
      <formula>"Leve"</formula>
    </cfRule>
  </conditionalFormatting>
  <conditionalFormatting sqref="AY23:AY24">
    <cfRule type="cellIs" dxfId="176" priority="154" operator="equal">
      <formula>"Extremo"</formula>
    </cfRule>
  </conditionalFormatting>
  <conditionalFormatting sqref="AY23:AY24">
    <cfRule type="cellIs" dxfId="175" priority="155" operator="equal">
      <formula>"Alto"</formula>
    </cfRule>
  </conditionalFormatting>
  <conditionalFormatting sqref="AY23:AY24">
    <cfRule type="cellIs" dxfId="174" priority="156" operator="equal">
      <formula>"Moderado"</formula>
    </cfRule>
  </conditionalFormatting>
  <conditionalFormatting sqref="AY23:AY24">
    <cfRule type="cellIs" dxfId="173" priority="157" operator="equal">
      <formula>"Bajo"</formula>
    </cfRule>
  </conditionalFormatting>
  <conditionalFormatting sqref="AU33:AU34">
    <cfRule type="cellIs" dxfId="172" priority="158" operator="equal">
      <formula>"Muy Alta"</formula>
    </cfRule>
  </conditionalFormatting>
  <conditionalFormatting sqref="AU33:AU34">
    <cfRule type="cellIs" dxfId="171" priority="159" operator="equal">
      <formula>"Alta"</formula>
    </cfRule>
  </conditionalFormatting>
  <conditionalFormatting sqref="AU33:AU34">
    <cfRule type="cellIs" dxfId="170" priority="160" operator="equal">
      <formula>"Media"</formula>
    </cfRule>
  </conditionalFormatting>
  <conditionalFormatting sqref="AU33:AU34">
    <cfRule type="cellIs" dxfId="169" priority="161" operator="equal">
      <formula>"Baja"</formula>
    </cfRule>
  </conditionalFormatting>
  <conditionalFormatting sqref="AU33:AU34">
    <cfRule type="cellIs" dxfId="168" priority="162" operator="equal">
      <formula>"Muy Baja"</formula>
    </cfRule>
  </conditionalFormatting>
  <conditionalFormatting sqref="AW33:AW34">
    <cfRule type="cellIs" dxfId="167" priority="163" operator="equal">
      <formula>"Catastrófico"</formula>
    </cfRule>
  </conditionalFormatting>
  <conditionalFormatting sqref="AW33:AW34">
    <cfRule type="cellIs" dxfId="166" priority="164" operator="equal">
      <formula>"Mayor"</formula>
    </cfRule>
  </conditionalFormatting>
  <conditionalFormatting sqref="AW33:AW34">
    <cfRule type="cellIs" dxfId="165" priority="165" operator="equal">
      <formula>"Moderado"</formula>
    </cfRule>
  </conditionalFormatting>
  <conditionalFormatting sqref="AW33:AW34">
    <cfRule type="cellIs" dxfId="164" priority="166" operator="equal">
      <formula>"Menor"</formula>
    </cfRule>
  </conditionalFormatting>
  <conditionalFormatting sqref="AW33:AW34">
    <cfRule type="cellIs" dxfId="163" priority="167" operator="equal">
      <formula>"Leve"</formula>
    </cfRule>
  </conditionalFormatting>
  <conditionalFormatting sqref="AY33:AY34">
    <cfRule type="cellIs" dxfId="162" priority="168" operator="equal">
      <formula>"Extremo"</formula>
    </cfRule>
  </conditionalFormatting>
  <conditionalFormatting sqref="AY33:AY34">
    <cfRule type="cellIs" dxfId="161" priority="169" operator="equal">
      <formula>"Alto"</formula>
    </cfRule>
  </conditionalFormatting>
  <conditionalFormatting sqref="AY33:AY34">
    <cfRule type="cellIs" dxfId="160" priority="170" operator="equal">
      <formula>"Moderado"</formula>
    </cfRule>
  </conditionalFormatting>
  <conditionalFormatting sqref="AY33:AY34">
    <cfRule type="cellIs" dxfId="159" priority="171" operator="equal">
      <formula>"Bajo"</formula>
    </cfRule>
  </conditionalFormatting>
  <conditionalFormatting sqref="K33">
    <cfRule type="cellIs" dxfId="158" priority="172" operator="equal">
      <formula>"Muy Alta"</formula>
    </cfRule>
  </conditionalFormatting>
  <conditionalFormatting sqref="K33">
    <cfRule type="cellIs" dxfId="157" priority="173" operator="equal">
      <formula>"Alta"</formula>
    </cfRule>
  </conditionalFormatting>
  <conditionalFormatting sqref="K33">
    <cfRule type="cellIs" dxfId="156" priority="174" operator="equal">
      <formula>"Media"</formula>
    </cfRule>
  </conditionalFormatting>
  <conditionalFormatting sqref="K33">
    <cfRule type="cellIs" dxfId="155" priority="175" operator="equal">
      <formula>"Baja"</formula>
    </cfRule>
  </conditionalFormatting>
  <conditionalFormatting sqref="K33">
    <cfRule type="cellIs" dxfId="154" priority="176" operator="equal">
      <formula>"Muy Baja"</formula>
    </cfRule>
  </conditionalFormatting>
  <conditionalFormatting sqref="AJ33">
    <cfRule type="cellIs" dxfId="153" priority="177" operator="equal">
      <formula>"Extremo"</formula>
    </cfRule>
  </conditionalFormatting>
  <conditionalFormatting sqref="AJ33">
    <cfRule type="cellIs" dxfId="152" priority="178" operator="equal">
      <formula>"Alto"</formula>
    </cfRule>
  </conditionalFormatting>
  <conditionalFormatting sqref="AJ33">
    <cfRule type="cellIs" dxfId="151" priority="179" operator="equal">
      <formula>"Moderado"</formula>
    </cfRule>
  </conditionalFormatting>
  <conditionalFormatting sqref="AJ33">
    <cfRule type="cellIs" dxfId="150" priority="180" operator="equal">
      <formula>"Bajo"</formula>
    </cfRule>
  </conditionalFormatting>
  <conditionalFormatting sqref="AH33">
    <cfRule type="cellIs" dxfId="149" priority="181" operator="equal">
      <formula>"Catastrófico"</formula>
    </cfRule>
  </conditionalFormatting>
  <conditionalFormatting sqref="AH33">
    <cfRule type="cellIs" dxfId="148" priority="182" operator="equal">
      <formula>"Mayor"</formula>
    </cfRule>
  </conditionalFormatting>
  <conditionalFormatting sqref="AH33">
    <cfRule type="cellIs" dxfId="147" priority="183" operator="equal">
      <formula>"Moderado"</formula>
    </cfRule>
  </conditionalFormatting>
  <conditionalFormatting sqref="AH33">
    <cfRule type="cellIs" dxfId="146" priority="184" operator="equal">
      <formula>"Menor"</formula>
    </cfRule>
  </conditionalFormatting>
  <conditionalFormatting sqref="AH33">
    <cfRule type="cellIs" dxfId="145" priority="185" operator="equal">
      <formula>"Leve"</formula>
    </cfRule>
  </conditionalFormatting>
  <conditionalFormatting sqref="AU35:AU39">
    <cfRule type="cellIs" dxfId="144" priority="186" operator="equal">
      <formula>"Muy Alta"</formula>
    </cfRule>
  </conditionalFormatting>
  <conditionalFormatting sqref="AU35:AU39">
    <cfRule type="cellIs" dxfId="143" priority="187" operator="equal">
      <formula>"Alta"</formula>
    </cfRule>
  </conditionalFormatting>
  <conditionalFormatting sqref="AU35:AU39">
    <cfRule type="cellIs" dxfId="142" priority="188" operator="equal">
      <formula>"Media"</formula>
    </cfRule>
  </conditionalFormatting>
  <conditionalFormatting sqref="AU35:AU39">
    <cfRule type="cellIs" dxfId="141" priority="189" operator="equal">
      <formula>"Baja"</formula>
    </cfRule>
  </conditionalFormatting>
  <conditionalFormatting sqref="AU35:AU39">
    <cfRule type="cellIs" dxfId="140" priority="190" operator="equal">
      <formula>"Muy Baja"</formula>
    </cfRule>
  </conditionalFormatting>
  <conditionalFormatting sqref="AW35:AW39">
    <cfRule type="cellIs" dxfId="139" priority="191" operator="equal">
      <formula>"Catastrófico"</formula>
    </cfRule>
  </conditionalFormatting>
  <conditionalFormatting sqref="AW35:AW39">
    <cfRule type="cellIs" dxfId="138" priority="192" operator="equal">
      <formula>"Mayor"</formula>
    </cfRule>
  </conditionalFormatting>
  <conditionalFormatting sqref="AW35:AW39">
    <cfRule type="cellIs" dxfId="137" priority="193" operator="equal">
      <formula>"Moderado"</formula>
    </cfRule>
  </conditionalFormatting>
  <conditionalFormatting sqref="AW35:AW39">
    <cfRule type="cellIs" dxfId="136" priority="194" operator="equal">
      <formula>"Menor"</formula>
    </cfRule>
  </conditionalFormatting>
  <conditionalFormatting sqref="AW35:AW39">
    <cfRule type="cellIs" dxfId="135" priority="195" operator="equal">
      <formula>"Leve"</formula>
    </cfRule>
  </conditionalFormatting>
  <conditionalFormatting sqref="AY35:AY39">
    <cfRule type="cellIs" dxfId="134" priority="196" operator="equal">
      <formula>"Extremo"</formula>
    </cfRule>
  </conditionalFormatting>
  <conditionalFormatting sqref="AY35:AY39">
    <cfRule type="cellIs" dxfId="133" priority="197" operator="equal">
      <formula>"Alto"</formula>
    </cfRule>
  </conditionalFormatting>
  <conditionalFormatting sqref="AY35:AY39">
    <cfRule type="cellIs" dxfId="132" priority="198" operator="equal">
      <formula>"Moderado"</formula>
    </cfRule>
  </conditionalFormatting>
  <conditionalFormatting sqref="AY35:AY39">
    <cfRule type="cellIs" dxfId="131" priority="199" operator="equal">
      <formula>"Bajo"</formula>
    </cfRule>
  </conditionalFormatting>
  <conditionalFormatting sqref="K35:K38">
    <cfRule type="cellIs" dxfId="130" priority="200" operator="equal">
      <formula>"Muy Alta"</formula>
    </cfRule>
  </conditionalFormatting>
  <conditionalFormatting sqref="K35:K38">
    <cfRule type="cellIs" dxfId="129" priority="201" operator="equal">
      <formula>"Alta"</formula>
    </cfRule>
  </conditionalFormatting>
  <conditionalFormatting sqref="K35:K38">
    <cfRule type="cellIs" dxfId="128" priority="202" operator="equal">
      <formula>"Media"</formula>
    </cfRule>
  </conditionalFormatting>
  <conditionalFormatting sqref="K35:K38">
    <cfRule type="cellIs" dxfId="127" priority="203" operator="equal">
      <formula>"Baja"</formula>
    </cfRule>
  </conditionalFormatting>
  <conditionalFormatting sqref="K35:K38">
    <cfRule type="cellIs" dxfId="126" priority="204" operator="equal">
      <formula>"Muy Baja"</formula>
    </cfRule>
  </conditionalFormatting>
  <conditionalFormatting sqref="AJ35:AJ38">
    <cfRule type="cellIs" dxfId="125" priority="205" operator="equal">
      <formula>"Extremo"</formula>
    </cfRule>
  </conditionalFormatting>
  <conditionalFormatting sqref="AJ35:AJ38">
    <cfRule type="cellIs" dxfId="124" priority="206" operator="equal">
      <formula>"Alto"</formula>
    </cfRule>
  </conditionalFormatting>
  <conditionalFormatting sqref="AJ35:AJ38">
    <cfRule type="cellIs" dxfId="123" priority="207" operator="equal">
      <formula>"Moderado"</formula>
    </cfRule>
  </conditionalFormatting>
  <conditionalFormatting sqref="AJ35:AJ38">
    <cfRule type="cellIs" dxfId="122" priority="208" operator="equal">
      <formula>"Bajo"</formula>
    </cfRule>
  </conditionalFormatting>
  <conditionalFormatting sqref="AG35">
    <cfRule type="containsText" dxfId="121" priority="209" operator="containsText" text="❌">
      <formula>NOT(ISERROR(SEARCH(("❌"),(AG35))))</formula>
    </cfRule>
  </conditionalFormatting>
  <conditionalFormatting sqref="AH35:AH38">
    <cfRule type="cellIs" dxfId="120" priority="210" operator="equal">
      <formula>"Catastrófico"</formula>
    </cfRule>
  </conditionalFormatting>
  <conditionalFormatting sqref="AH35:AH38">
    <cfRule type="cellIs" dxfId="119" priority="211" operator="equal">
      <formula>"Mayor"</formula>
    </cfRule>
  </conditionalFormatting>
  <conditionalFormatting sqref="AH35:AH38">
    <cfRule type="cellIs" dxfId="118" priority="212" operator="equal">
      <formula>"Moderado"</formula>
    </cfRule>
  </conditionalFormatting>
  <conditionalFormatting sqref="AH35:AH38">
    <cfRule type="cellIs" dxfId="117" priority="213" operator="equal">
      <formula>"Menor"</formula>
    </cfRule>
  </conditionalFormatting>
  <conditionalFormatting sqref="AH35:AH38">
    <cfRule type="cellIs" dxfId="116" priority="214" operator="equal">
      <formula>"Leve"</formula>
    </cfRule>
  </conditionalFormatting>
  <conditionalFormatting sqref="AU40:AU43">
    <cfRule type="cellIs" dxfId="115" priority="215" operator="equal">
      <formula>"Muy Alta"</formula>
    </cfRule>
  </conditionalFormatting>
  <conditionalFormatting sqref="AU40:AU43">
    <cfRule type="cellIs" dxfId="114" priority="216" operator="equal">
      <formula>"Alta"</formula>
    </cfRule>
  </conditionalFormatting>
  <conditionalFormatting sqref="AU40:AU43">
    <cfRule type="cellIs" dxfId="113" priority="217" operator="equal">
      <formula>"Media"</formula>
    </cfRule>
  </conditionalFormatting>
  <conditionalFormatting sqref="AU40:AU43">
    <cfRule type="cellIs" dxfId="112" priority="218" operator="equal">
      <formula>"Baja"</formula>
    </cfRule>
  </conditionalFormatting>
  <conditionalFormatting sqref="AU40:AU43">
    <cfRule type="cellIs" dxfId="111" priority="219" operator="equal">
      <formula>"Muy Baja"</formula>
    </cfRule>
  </conditionalFormatting>
  <conditionalFormatting sqref="AW40:AW43">
    <cfRule type="cellIs" dxfId="110" priority="220" operator="equal">
      <formula>"Catastrófico"</formula>
    </cfRule>
  </conditionalFormatting>
  <conditionalFormatting sqref="AW40:AW43">
    <cfRule type="cellIs" dxfId="109" priority="221" operator="equal">
      <formula>"Mayor"</formula>
    </cfRule>
  </conditionalFormatting>
  <conditionalFormatting sqref="AW40:AW43">
    <cfRule type="cellIs" dxfId="108" priority="222" operator="equal">
      <formula>"Moderado"</formula>
    </cfRule>
  </conditionalFormatting>
  <conditionalFormatting sqref="AW40:AW43">
    <cfRule type="cellIs" dxfId="107" priority="223" operator="equal">
      <formula>"Menor"</formula>
    </cfRule>
  </conditionalFormatting>
  <conditionalFormatting sqref="AW40:AW43">
    <cfRule type="cellIs" dxfId="106" priority="224" operator="equal">
      <formula>"Leve"</formula>
    </cfRule>
  </conditionalFormatting>
  <conditionalFormatting sqref="AY40:AY43">
    <cfRule type="cellIs" dxfId="105" priority="225" operator="equal">
      <formula>"Extremo"</formula>
    </cfRule>
  </conditionalFormatting>
  <conditionalFormatting sqref="AY40:AY43">
    <cfRule type="cellIs" dxfId="104" priority="226" operator="equal">
      <formula>"Alto"</formula>
    </cfRule>
  </conditionalFormatting>
  <conditionalFormatting sqref="AY40:AY43">
    <cfRule type="cellIs" dxfId="103" priority="227" operator="equal">
      <formula>"Moderado"</formula>
    </cfRule>
  </conditionalFormatting>
  <conditionalFormatting sqref="AY40:AY43">
    <cfRule type="cellIs" dxfId="102" priority="228" operator="equal">
      <formula>"Bajo"</formula>
    </cfRule>
  </conditionalFormatting>
  <conditionalFormatting sqref="K40:K42">
    <cfRule type="cellIs" dxfId="101" priority="229" operator="equal">
      <formula>"Muy Alta"</formula>
    </cfRule>
  </conditionalFormatting>
  <conditionalFormatting sqref="K40:K42">
    <cfRule type="cellIs" dxfId="100" priority="230" operator="equal">
      <formula>"Alta"</formula>
    </cfRule>
  </conditionalFormatting>
  <conditionalFormatting sqref="K40:K42">
    <cfRule type="cellIs" dxfId="99" priority="231" operator="equal">
      <formula>"Media"</formula>
    </cfRule>
  </conditionalFormatting>
  <conditionalFormatting sqref="K40:K42">
    <cfRule type="cellIs" dxfId="98" priority="232" operator="equal">
      <formula>"Baja"</formula>
    </cfRule>
  </conditionalFormatting>
  <conditionalFormatting sqref="K40:K42">
    <cfRule type="cellIs" dxfId="97" priority="233" operator="equal">
      <formula>"Muy Baja"</formula>
    </cfRule>
  </conditionalFormatting>
  <conditionalFormatting sqref="AJ40:AJ42">
    <cfRule type="cellIs" dxfId="96" priority="234" operator="equal">
      <formula>"Extremo"</formula>
    </cfRule>
  </conditionalFormatting>
  <conditionalFormatting sqref="AJ40:AJ42">
    <cfRule type="cellIs" dxfId="95" priority="235" operator="equal">
      <formula>"Alto"</formula>
    </cfRule>
  </conditionalFormatting>
  <conditionalFormatting sqref="AJ40:AJ42">
    <cfRule type="cellIs" dxfId="94" priority="236" operator="equal">
      <formula>"Moderado"</formula>
    </cfRule>
  </conditionalFormatting>
  <conditionalFormatting sqref="AJ40:AJ42">
    <cfRule type="cellIs" dxfId="93" priority="237" operator="equal">
      <formula>"Bajo"</formula>
    </cfRule>
  </conditionalFormatting>
  <conditionalFormatting sqref="AG40:AG43">
    <cfRule type="containsText" dxfId="92" priority="238" operator="containsText" text="❌">
      <formula>NOT(ISERROR(SEARCH(("❌"),(AG40))))</formula>
    </cfRule>
  </conditionalFormatting>
  <conditionalFormatting sqref="AH40:AH42">
    <cfRule type="cellIs" dxfId="91" priority="239" operator="equal">
      <formula>"Catastrófico"</formula>
    </cfRule>
  </conditionalFormatting>
  <conditionalFormatting sqref="AH40:AH42">
    <cfRule type="cellIs" dxfId="90" priority="240" operator="equal">
      <formula>"Mayor"</formula>
    </cfRule>
  </conditionalFormatting>
  <conditionalFormatting sqref="AH40:AH42">
    <cfRule type="cellIs" dxfId="89" priority="241" operator="equal">
      <formula>"Moderado"</formula>
    </cfRule>
  </conditionalFormatting>
  <conditionalFormatting sqref="AH40:AH42">
    <cfRule type="cellIs" dxfId="88" priority="242" operator="equal">
      <formula>"Menor"</formula>
    </cfRule>
  </conditionalFormatting>
  <conditionalFormatting sqref="AH40:AH42">
    <cfRule type="cellIs" dxfId="87" priority="243" operator="equal">
      <formula>"Leve"</formula>
    </cfRule>
  </conditionalFormatting>
  <conditionalFormatting sqref="AU44">
    <cfRule type="cellIs" dxfId="86" priority="244" operator="equal">
      <formula>"Muy Alta"</formula>
    </cfRule>
  </conditionalFormatting>
  <conditionalFormatting sqref="AU44">
    <cfRule type="cellIs" dxfId="85" priority="245" operator="equal">
      <formula>"Alta"</formula>
    </cfRule>
  </conditionalFormatting>
  <conditionalFormatting sqref="AU44">
    <cfRule type="cellIs" dxfId="84" priority="246" operator="equal">
      <formula>"Media"</formula>
    </cfRule>
  </conditionalFormatting>
  <conditionalFormatting sqref="AU44">
    <cfRule type="cellIs" dxfId="83" priority="247" operator="equal">
      <formula>"Baja"</formula>
    </cfRule>
  </conditionalFormatting>
  <conditionalFormatting sqref="AU44">
    <cfRule type="cellIs" dxfId="82" priority="248" operator="equal">
      <formula>"Muy Baja"</formula>
    </cfRule>
  </conditionalFormatting>
  <conditionalFormatting sqref="AW44">
    <cfRule type="cellIs" dxfId="81" priority="249" operator="equal">
      <formula>"Catastrófico"</formula>
    </cfRule>
  </conditionalFormatting>
  <conditionalFormatting sqref="AW44">
    <cfRule type="cellIs" dxfId="80" priority="250" operator="equal">
      <formula>"Mayor"</formula>
    </cfRule>
  </conditionalFormatting>
  <conditionalFormatting sqref="AW44">
    <cfRule type="cellIs" dxfId="79" priority="251" operator="equal">
      <formula>"Moderado"</formula>
    </cfRule>
  </conditionalFormatting>
  <conditionalFormatting sqref="AW44">
    <cfRule type="cellIs" dxfId="78" priority="252" operator="equal">
      <formula>"Menor"</formula>
    </cfRule>
  </conditionalFormatting>
  <conditionalFormatting sqref="AW44">
    <cfRule type="cellIs" dxfId="77" priority="253" operator="equal">
      <formula>"Leve"</formula>
    </cfRule>
  </conditionalFormatting>
  <conditionalFormatting sqref="AY44">
    <cfRule type="cellIs" dxfId="76" priority="254" operator="equal">
      <formula>"Extremo"</formula>
    </cfRule>
  </conditionalFormatting>
  <conditionalFormatting sqref="AY44">
    <cfRule type="cellIs" dxfId="75" priority="255" operator="equal">
      <formula>"Alto"</formula>
    </cfRule>
  </conditionalFormatting>
  <conditionalFormatting sqref="AY44">
    <cfRule type="cellIs" dxfId="74" priority="256" operator="equal">
      <formula>"Moderado"</formula>
    </cfRule>
  </conditionalFormatting>
  <conditionalFormatting sqref="AY44">
    <cfRule type="cellIs" dxfId="73" priority="257" operator="equal">
      <formula>"Bajo"</formula>
    </cfRule>
  </conditionalFormatting>
  <conditionalFormatting sqref="K44">
    <cfRule type="cellIs" dxfId="72" priority="258" operator="equal">
      <formula>"Muy Alta"</formula>
    </cfRule>
  </conditionalFormatting>
  <conditionalFormatting sqref="K44">
    <cfRule type="cellIs" dxfId="71" priority="259" operator="equal">
      <formula>"Alta"</formula>
    </cfRule>
  </conditionalFormatting>
  <conditionalFormatting sqref="K44">
    <cfRule type="cellIs" dxfId="70" priority="260" operator="equal">
      <formula>"Media"</formula>
    </cfRule>
  </conditionalFormatting>
  <conditionalFormatting sqref="K44">
    <cfRule type="cellIs" dxfId="69" priority="261" operator="equal">
      <formula>"Baja"</formula>
    </cfRule>
  </conditionalFormatting>
  <conditionalFormatting sqref="K44">
    <cfRule type="cellIs" dxfId="68" priority="262" operator="equal">
      <formula>"Muy Baja"</formula>
    </cfRule>
  </conditionalFormatting>
  <conditionalFormatting sqref="AJ44">
    <cfRule type="cellIs" dxfId="67" priority="263" operator="equal">
      <formula>"Extremo"</formula>
    </cfRule>
  </conditionalFormatting>
  <conditionalFormatting sqref="AJ44">
    <cfRule type="cellIs" dxfId="66" priority="264" operator="equal">
      <formula>"Alto"</formula>
    </cfRule>
  </conditionalFormatting>
  <conditionalFormatting sqref="AJ44">
    <cfRule type="cellIs" dxfId="65" priority="265" operator="equal">
      <formula>"Moderado"</formula>
    </cfRule>
  </conditionalFormatting>
  <conditionalFormatting sqref="AJ44">
    <cfRule type="cellIs" dxfId="64" priority="266" operator="equal">
      <formula>"Bajo"</formula>
    </cfRule>
  </conditionalFormatting>
  <conditionalFormatting sqref="AG44">
    <cfRule type="containsText" dxfId="63" priority="267" operator="containsText" text="❌">
      <formula>NOT(ISERROR(SEARCH(("❌"),(AG44))))</formula>
    </cfRule>
  </conditionalFormatting>
  <conditionalFormatting sqref="AH44">
    <cfRule type="cellIs" dxfId="62" priority="268" operator="equal">
      <formula>"Catastrófico"</formula>
    </cfRule>
  </conditionalFormatting>
  <conditionalFormatting sqref="AH44">
    <cfRule type="cellIs" dxfId="61" priority="269" operator="equal">
      <formula>"Mayor"</formula>
    </cfRule>
  </conditionalFormatting>
  <conditionalFormatting sqref="AH44">
    <cfRule type="cellIs" dxfId="60" priority="270" operator="equal">
      <formula>"Moderado"</formula>
    </cfRule>
  </conditionalFormatting>
  <conditionalFormatting sqref="AH44">
    <cfRule type="cellIs" dxfId="59" priority="271" operator="equal">
      <formula>"Menor"</formula>
    </cfRule>
  </conditionalFormatting>
  <conditionalFormatting sqref="AH44">
    <cfRule type="cellIs" dxfId="58" priority="272" operator="equal">
      <formula>"Leve"</formula>
    </cfRule>
  </conditionalFormatting>
  <conditionalFormatting sqref="K46">
    <cfRule type="cellIs" dxfId="57" priority="273" operator="equal">
      <formula>"Muy Alta"</formula>
    </cfRule>
  </conditionalFormatting>
  <conditionalFormatting sqref="K46">
    <cfRule type="cellIs" dxfId="56" priority="274" operator="equal">
      <formula>"Alta"</formula>
    </cfRule>
  </conditionalFormatting>
  <conditionalFormatting sqref="K46">
    <cfRule type="cellIs" dxfId="55" priority="275" operator="equal">
      <formula>"Media"</formula>
    </cfRule>
  </conditionalFormatting>
  <conditionalFormatting sqref="K46">
    <cfRule type="cellIs" dxfId="54" priority="276" operator="equal">
      <formula>"Baja"</formula>
    </cfRule>
  </conditionalFormatting>
  <conditionalFormatting sqref="K46">
    <cfRule type="cellIs" dxfId="53" priority="277" operator="equal">
      <formula>"Muy Baja"</formula>
    </cfRule>
  </conditionalFormatting>
  <conditionalFormatting sqref="AH46">
    <cfRule type="cellIs" dxfId="52" priority="278" operator="equal">
      <formula>"Catastrófico"</formula>
    </cfRule>
  </conditionalFormatting>
  <conditionalFormatting sqref="AH46">
    <cfRule type="cellIs" dxfId="51" priority="279" operator="equal">
      <formula>"Mayor"</formula>
    </cfRule>
  </conditionalFormatting>
  <conditionalFormatting sqref="AH46">
    <cfRule type="cellIs" dxfId="50" priority="280" operator="equal">
      <formula>"Moderado"</formula>
    </cfRule>
  </conditionalFormatting>
  <conditionalFormatting sqref="AH46">
    <cfRule type="cellIs" dxfId="49" priority="281" operator="equal">
      <formula>"Menor"</formula>
    </cfRule>
  </conditionalFormatting>
  <conditionalFormatting sqref="AH46">
    <cfRule type="cellIs" dxfId="48" priority="282" operator="equal">
      <formula>"Leve"</formula>
    </cfRule>
  </conditionalFormatting>
  <conditionalFormatting sqref="AJ46">
    <cfRule type="cellIs" dxfId="47" priority="283" operator="equal">
      <formula>"Extremo"</formula>
    </cfRule>
  </conditionalFormatting>
  <conditionalFormatting sqref="AJ46">
    <cfRule type="cellIs" dxfId="46" priority="284" operator="equal">
      <formula>"Alto"</formula>
    </cfRule>
  </conditionalFormatting>
  <conditionalFormatting sqref="AJ46">
    <cfRule type="cellIs" dxfId="45" priority="285" operator="equal">
      <formula>"Moderado"</formula>
    </cfRule>
  </conditionalFormatting>
  <conditionalFormatting sqref="AJ46">
    <cfRule type="cellIs" dxfId="44" priority="286" operator="equal">
      <formula>"Bajo"</formula>
    </cfRule>
  </conditionalFormatting>
  <conditionalFormatting sqref="AU46:AU49">
    <cfRule type="cellIs" dxfId="43" priority="287" operator="equal">
      <formula>"Muy Alta"</formula>
    </cfRule>
  </conditionalFormatting>
  <conditionalFormatting sqref="AU46:AU49">
    <cfRule type="cellIs" dxfId="42" priority="288" operator="equal">
      <formula>"Alta"</formula>
    </cfRule>
  </conditionalFormatting>
  <conditionalFormatting sqref="AU46:AU49">
    <cfRule type="cellIs" dxfId="41" priority="289" operator="equal">
      <formula>"Media"</formula>
    </cfRule>
  </conditionalFormatting>
  <conditionalFormatting sqref="AU46:AU49">
    <cfRule type="cellIs" dxfId="40" priority="290" operator="equal">
      <formula>"Baja"</formula>
    </cfRule>
  </conditionalFormatting>
  <conditionalFormatting sqref="AU46:AU49">
    <cfRule type="cellIs" dxfId="39" priority="291" operator="equal">
      <formula>"Muy Baja"</formula>
    </cfRule>
  </conditionalFormatting>
  <conditionalFormatting sqref="AW46:AW49">
    <cfRule type="cellIs" dxfId="38" priority="292" operator="equal">
      <formula>"Catastrófico"</formula>
    </cfRule>
  </conditionalFormatting>
  <conditionalFormatting sqref="AW46:AW49">
    <cfRule type="cellIs" dxfId="37" priority="293" operator="equal">
      <formula>"Mayor"</formula>
    </cfRule>
  </conditionalFormatting>
  <conditionalFormatting sqref="AW46:AW49">
    <cfRule type="cellIs" dxfId="36" priority="294" operator="equal">
      <formula>"Moderado"</formula>
    </cfRule>
  </conditionalFormatting>
  <conditionalFormatting sqref="AW46:AW49">
    <cfRule type="cellIs" dxfId="35" priority="295" operator="equal">
      <formula>"Menor"</formula>
    </cfRule>
  </conditionalFormatting>
  <conditionalFormatting sqref="AW46:AW49">
    <cfRule type="cellIs" dxfId="34" priority="296" operator="equal">
      <formula>"Leve"</formula>
    </cfRule>
  </conditionalFormatting>
  <conditionalFormatting sqref="AY46:AY49">
    <cfRule type="cellIs" dxfId="33" priority="297" operator="equal">
      <formula>"Extremo"</formula>
    </cfRule>
  </conditionalFormatting>
  <conditionalFormatting sqref="AY46:AY49">
    <cfRule type="cellIs" dxfId="32" priority="298" operator="equal">
      <formula>"Alto"</formula>
    </cfRule>
  </conditionalFormatting>
  <conditionalFormatting sqref="AY46:AY49">
    <cfRule type="cellIs" dxfId="31" priority="299" operator="equal">
      <formula>"Moderado"</formula>
    </cfRule>
  </conditionalFormatting>
  <conditionalFormatting sqref="AY46:AY49">
    <cfRule type="cellIs" dxfId="30" priority="300" operator="equal">
      <formula>"Bajo"</formula>
    </cfRule>
  </conditionalFormatting>
  <conditionalFormatting sqref="AG46:AG49">
    <cfRule type="containsText" dxfId="29" priority="301" operator="containsText" text="❌">
      <formula>NOT(ISERROR(SEARCH(("❌"),(AG46))))</formula>
    </cfRule>
  </conditionalFormatting>
  <conditionalFormatting sqref="K50">
    <cfRule type="cellIs" dxfId="28" priority="302" operator="equal">
      <formula>"Muy Alta"</formula>
    </cfRule>
  </conditionalFormatting>
  <conditionalFormatting sqref="K50">
    <cfRule type="cellIs" dxfId="27" priority="303" operator="equal">
      <formula>"Alta"</formula>
    </cfRule>
  </conditionalFormatting>
  <conditionalFormatting sqref="K50">
    <cfRule type="cellIs" dxfId="26" priority="304" operator="equal">
      <formula>"Media"</formula>
    </cfRule>
  </conditionalFormatting>
  <conditionalFormatting sqref="K50">
    <cfRule type="cellIs" dxfId="25" priority="305" operator="equal">
      <formula>"Baja"</formula>
    </cfRule>
  </conditionalFormatting>
  <conditionalFormatting sqref="K50">
    <cfRule type="cellIs" dxfId="24" priority="306" operator="equal">
      <formula>"Muy Baja"</formula>
    </cfRule>
  </conditionalFormatting>
  <conditionalFormatting sqref="AJ50">
    <cfRule type="cellIs" dxfId="23" priority="307" operator="equal">
      <formula>"Extremo"</formula>
    </cfRule>
  </conditionalFormatting>
  <conditionalFormatting sqref="AJ50">
    <cfRule type="cellIs" dxfId="22" priority="308" operator="equal">
      <formula>"Alto"</formula>
    </cfRule>
  </conditionalFormatting>
  <conditionalFormatting sqref="AJ50">
    <cfRule type="cellIs" dxfId="21" priority="309" operator="equal">
      <formula>"Moderado"</formula>
    </cfRule>
  </conditionalFormatting>
  <conditionalFormatting sqref="AJ50">
    <cfRule type="cellIs" dxfId="20" priority="310" operator="equal">
      <formula>"Bajo"</formula>
    </cfRule>
  </conditionalFormatting>
  <conditionalFormatting sqref="AG50:AG53">
    <cfRule type="containsText" dxfId="19" priority="311" operator="containsText" text="❌">
      <formula>NOT(ISERROR(SEARCH(("❌"),(AG50))))</formula>
    </cfRule>
  </conditionalFormatting>
  <conditionalFormatting sqref="AH50">
    <cfRule type="cellIs" dxfId="18" priority="312" operator="equal">
      <formula>"Catastrófico"</formula>
    </cfRule>
  </conditionalFormatting>
  <conditionalFormatting sqref="AH50">
    <cfRule type="cellIs" dxfId="17" priority="313" operator="equal">
      <formula>"Mayor"</formula>
    </cfRule>
  </conditionalFormatting>
  <conditionalFormatting sqref="AH50">
    <cfRule type="cellIs" dxfId="16" priority="314" operator="equal">
      <formula>"Moderado"</formula>
    </cfRule>
  </conditionalFormatting>
  <conditionalFormatting sqref="AH50">
    <cfRule type="cellIs" dxfId="15" priority="315" operator="equal">
      <formula>"Menor"</formula>
    </cfRule>
  </conditionalFormatting>
  <conditionalFormatting sqref="AH50">
    <cfRule type="cellIs" dxfId="14" priority="316" operator="equal">
      <formula>"Leve"</formula>
    </cfRule>
  </conditionalFormatting>
  <conditionalFormatting sqref="AU50:AU53">
    <cfRule type="cellIs" dxfId="13" priority="317" operator="equal">
      <formula>"Muy Alta"</formula>
    </cfRule>
  </conditionalFormatting>
  <conditionalFormatting sqref="AU50:AU53">
    <cfRule type="cellIs" dxfId="12" priority="318" operator="equal">
      <formula>"Alta"</formula>
    </cfRule>
  </conditionalFormatting>
  <conditionalFormatting sqref="AU50:AU53">
    <cfRule type="cellIs" dxfId="11" priority="319" operator="equal">
      <formula>"Media"</formula>
    </cfRule>
  </conditionalFormatting>
  <conditionalFormatting sqref="AU50:AU53">
    <cfRule type="cellIs" dxfId="10" priority="320" operator="equal">
      <formula>"Baja"</formula>
    </cfRule>
  </conditionalFormatting>
  <conditionalFormatting sqref="AU50:AU53">
    <cfRule type="cellIs" dxfId="9" priority="321" operator="equal">
      <formula>"Muy Baja"</formula>
    </cfRule>
  </conditionalFormatting>
  <conditionalFormatting sqref="AW50:AW53">
    <cfRule type="cellIs" dxfId="8" priority="322" operator="equal">
      <formula>"Catastrófico"</formula>
    </cfRule>
  </conditionalFormatting>
  <conditionalFormatting sqref="AW50:AW53">
    <cfRule type="cellIs" dxfId="7" priority="323" operator="equal">
      <formula>"Mayor"</formula>
    </cfRule>
  </conditionalFormatting>
  <conditionalFormatting sqref="AW50:AW53">
    <cfRule type="cellIs" dxfId="6" priority="324" operator="equal">
      <formula>"Moderado"</formula>
    </cfRule>
  </conditionalFormatting>
  <conditionalFormatting sqref="AW50:AW53">
    <cfRule type="cellIs" dxfId="5" priority="325" operator="equal">
      <formula>"Menor"</formula>
    </cfRule>
  </conditionalFormatting>
  <conditionalFormatting sqref="AW50:AW53">
    <cfRule type="cellIs" dxfId="4" priority="326" operator="equal">
      <formula>"Leve"</formula>
    </cfRule>
  </conditionalFormatting>
  <conditionalFormatting sqref="AY50:AY53">
    <cfRule type="cellIs" dxfId="3" priority="327" operator="equal">
      <formula>"Extremo"</formula>
    </cfRule>
  </conditionalFormatting>
  <conditionalFormatting sqref="AY50:AY53">
    <cfRule type="cellIs" dxfId="2" priority="328" operator="equal">
      <formula>"Alto"</formula>
    </cfRule>
  </conditionalFormatting>
  <conditionalFormatting sqref="AY50:AY53">
    <cfRule type="cellIs" dxfId="1" priority="329" operator="equal">
      <formula>"Moderado"</formula>
    </cfRule>
  </conditionalFormatting>
  <conditionalFormatting sqref="AY50:AY53">
    <cfRule type="cellIs" dxfId="0" priority="330" operator="equal">
      <formula>"Bajo"</formula>
    </cfRule>
  </conditionalFormatting>
  <dataValidations count="1">
    <dataValidation type="list" allowBlank="1" showErrorMessage="1" sqref="M13:AE13 M16:AE16 M18:AE20 M23:AE23 M25:AE25 M28:AE28 M31:AE31 M33:AE33 M35:AE35 M40:AE40 M44:AE46 M50:AE50" xr:uid="{00000000-0002-0000-0100-000000000000}">
      <formula1>"si,no"</formula1>
    </dataValidation>
  </dataValidations>
  <pageMargins left="0.7" right="0.7" top="0.75" bottom="0.75" header="0" footer="0"/>
  <pageSetup orientation="portrait"/>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K246"/>
  <sheetViews>
    <sheetView workbookViewId="0"/>
  </sheetViews>
  <sheetFormatPr baseColWidth="10" defaultColWidth="14.42578125" defaultRowHeight="15" customHeight="1" x14ac:dyDescent="0.25"/>
  <cols>
    <col min="1" max="37" width="31.85546875" customWidth="1"/>
  </cols>
  <sheetData>
    <row r="1" spans="1:37" ht="18" customHeight="1" x14ac:dyDescent="0.25">
      <c r="A1" s="83"/>
      <c r="B1" s="84"/>
      <c r="C1" s="84"/>
      <c r="D1" s="84"/>
      <c r="E1" s="84"/>
      <c r="F1" s="84"/>
      <c r="G1" s="85"/>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row>
    <row r="2" spans="1:37" ht="18" customHeight="1" x14ac:dyDescent="0.25">
      <c r="A2" s="83"/>
      <c r="B2" s="84"/>
      <c r="C2" s="84"/>
      <c r="D2" s="84"/>
      <c r="E2" s="84"/>
      <c r="F2" s="84"/>
      <c r="G2" s="85"/>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row>
    <row r="3" spans="1:37" ht="18" customHeight="1" x14ac:dyDescent="0.25">
      <c r="A3" s="84"/>
      <c r="B3" s="84"/>
      <c r="C3" s="84"/>
      <c r="D3" s="84"/>
      <c r="E3" s="84"/>
      <c r="F3" s="84"/>
      <c r="G3" s="85"/>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row>
    <row r="4" spans="1:37" ht="18" customHeight="1" x14ac:dyDescent="0.25">
      <c r="A4" s="84"/>
      <c r="B4" s="84"/>
      <c r="C4" s="84"/>
      <c r="D4" s="84"/>
      <c r="E4" s="84"/>
      <c r="F4" s="84"/>
      <c r="G4" s="85"/>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row>
    <row r="5" spans="1:37" ht="18" customHeight="1" x14ac:dyDescent="0.25">
      <c r="A5" s="350"/>
      <c r="B5" s="248"/>
      <c r="C5" s="248"/>
      <c r="D5" s="248"/>
      <c r="E5" s="249"/>
      <c r="F5" s="351" t="s">
        <v>0</v>
      </c>
      <c r="G5" s="334"/>
      <c r="H5" s="334"/>
      <c r="I5" s="334"/>
      <c r="J5" s="334"/>
      <c r="K5" s="334"/>
      <c r="L5" s="334"/>
      <c r="M5" s="334"/>
      <c r="N5" s="334"/>
      <c r="O5" s="334"/>
      <c r="P5" s="340"/>
      <c r="Q5" s="87" t="s">
        <v>414</v>
      </c>
      <c r="R5" s="86"/>
      <c r="S5" s="86"/>
      <c r="T5" s="86"/>
      <c r="U5" s="86"/>
      <c r="V5" s="86"/>
      <c r="W5" s="86"/>
      <c r="X5" s="86"/>
      <c r="Y5" s="86"/>
      <c r="Z5" s="86"/>
      <c r="AA5" s="86"/>
      <c r="AB5" s="86"/>
      <c r="AC5" s="86"/>
      <c r="AD5" s="86"/>
      <c r="AE5" s="86"/>
      <c r="AF5" s="86"/>
      <c r="AG5" s="86"/>
      <c r="AH5" s="86"/>
      <c r="AI5" s="86"/>
      <c r="AJ5" s="86"/>
      <c r="AK5" s="86"/>
    </row>
    <row r="6" spans="1:37" ht="18" customHeight="1" x14ac:dyDescent="0.25">
      <c r="A6" s="342"/>
      <c r="B6" s="240"/>
      <c r="C6" s="240"/>
      <c r="D6" s="240"/>
      <c r="E6" s="345"/>
      <c r="F6" s="336"/>
      <c r="G6" s="337"/>
      <c r="H6" s="337"/>
      <c r="I6" s="337"/>
      <c r="J6" s="337"/>
      <c r="K6" s="337"/>
      <c r="L6" s="337"/>
      <c r="M6" s="337"/>
      <c r="N6" s="337"/>
      <c r="O6" s="337"/>
      <c r="P6" s="341"/>
      <c r="Q6" s="87" t="s">
        <v>415</v>
      </c>
      <c r="R6" s="88"/>
      <c r="S6" s="88"/>
      <c r="T6" s="88"/>
      <c r="U6" s="88"/>
      <c r="V6" s="88"/>
      <c r="W6" s="88"/>
      <c r="X6" s="88"/>
      <c r="Y6" s="88"/>
      <c r="Z6" s="88"/>
      <c r="AA6" s="88"/>
      <c r="AB6" s="88"/>
      <c r="AC6" s="88"/>
      <c r="AD6" s="88"/>
      <c r="AE6" s="88"/>
      <c r="AF6" s="88"/>
      <c r="AG6" s="88"/>
      <c r="AH6" s="89"/>
      <c r="AI6" s="89"/>
      <c r="AJ6" s="89"/>
      <c r="AK6" s="89"/>
    </row>
    <row r="7" spans="1:37" ht="18" customHeight="1" x14ac:dyDescent="0.25">
      <c r="A7" s="342"/>
      <c r="B7" s="240"/>
      <c r="C7" s="240"/>
      <c r="D7" s="240"/>
      <c r="E7" s="345"/>
      <c r="F7" s="352" t="s">
        <v>416</v>
      </c>
      <c r="G7" s="260"/>
      <c r="H7" s="260"/>
      <c r="I7" s="260"/>
      <c r="J7" s="260"/>
      <c r="K7" s="260"/>
      <c r="L7" s="260"/>
      <c r="M7" s="260"/>
      <c r="N7" s="260"/>
      <c r="O7" s="260"/>
      <c r="P7" s="349"/>
      <c r="Q7" s="347" t="s">
        <v>417</v>
      </c>
      <c r="R7" s="84"/>
      <c r="S7" s="84"/>
      <c r="T7" s="84"/>
      <c r="U7" s="84"/>
      <c r="V7" s="84"/>
      <c r="W7" s="84"/>
      <c r="X7" s="84"/>
      <c r="Y7" s="84"/>
      <c r="Z7" s="84"/>
      <c r="AA7" s="84"/>
      <c r="AB7" s="84"/>
      <c r="AC7" s="84"/>
      <c r="AD7" s="84"/>
      <c r="AE7" s="84"/>
      <c r="AF7" s="84"/>
      <c r="AG7" s="84"/>
      <c r="AH7" s="84"/>
      <c r="AI7" s="84"/>
      <c r="AJ7" s="84"/>
      <c r="AK7" s="84"/>
    </row>
    <row r="8" spans="1:37" ht="18" customHeight="1" x14ac:dyDescent="0.25">
      <c r="A8" s="331"/>
      <c r="B8" s="251"/>
      <c r="C8" s="251"/>
      <c r="D8" s="251"/>
      <c r="E8" s="252"/>
      <c r="F8" s="348" t="s">
        <v>418</v>
      </c>
      <c r="G8" s="260"/>
      <c r="H8" s="260"/>
      <c r="I8" s="260"/>
      <c r="J8" s="260"/>
      <c r="K8" s="260"/>
      <c r="L8" s="260"/>
      <c r="M8" s="260"/>
      <c r="N8" s="260"/>
      <c r="O8" s="260"/>
      <c r="P8" s="349"/>
      <c r="Q8" s="336"/>
      <c r="R8" s="84"/>
      <c r="S8" s="84"/>
      <c r="T8" s="84"/>
      <c r="U8" s="84"/>
      <c r="V8" s="84"/>
      <c r="W8" s="84"/>
      <c r="X8" s="84"/>
      <c r="Y8" s="84"/>
      <c r="Z8" s="84"/>
      <c r="AA8" s="84"/>
      <c r="AB8" s="84"/>
      <c r="AC8" s="84"/>
      <c r="AD8" s="84"/>
      <c r="AE8" s="84"/>
      <c r="AF8" s="84"/>
      <c r="AG8" s="84"/>
      <c r="AH8" s="84"/>
      <c r="AI8" s="84"/>
      <c r="AJ8" s="84"/>
      <c r="AK8" s="84"/>
    </row>
    <row r="9" spans="1:37" ht="18" customHeight="1" x14ac:dyDescent="0.25">
      <c r="A9" s="328" t="s">
        <v>419</v>
      </c>
      <c r="B9" s="292"/>
      <c r="C9" s="292"/>
      <c r="D9" s="292"/>
      <c r="E9" s="292"/>
      <c r="F9" s="292"/>
      <c r="G9" s="292"/>
      <c r="H9" s="292"/>
      <c r="I9" s="292"/>
      <c r="J9" s="292"/>
      <c r="K9" s="292"/>
      <c r="L9" s="292"/>
      <c r="M9" s="292"/>
      <c r="N9" s="293"/>
      <c r="O9" s="84"/>
      <c r="P9" s="84"/>
      <c r="Q9" s="84"/>
      <c r="R9" s="84"/>
      <c r="S9" s="84"/>
      <c r="T9" s="84"/>
      <c r="U9" s="84"/>
      <c r="V9" s="84"/>
      <c r="W9" s="84"/>
      <c r="X9" s="84"/>
      <c r="Y9" s="84"/>
      <c r="Z9" s="84"/>
      <c r="AA9" s="84"/>
      <c r="AB9" s="84"/>
      <c r="AC9" s="84"/>
      <c r="AD9" s="84"/>
      <c r="AE9" s="84"/>
      <c r="AF9" s="84"/>
      <c r="AG9" s="84"/>
      <c r="AH9" s="84"/>
      <c r="AI9" s="84"/>
      <c r="AJ9" s="84"/>
      <c r="AK9" s="84"/>
    </row>
    <row r="10" spans="1:37" ht="18" customHeight="1" x14ac:dyDescent="0.25">
      <c r="A10" s="327" t="s">
        <v>420</v>
      </c>
      <c r="B10" s="292"/>
      <c r="C10" s="292"/>
      <c r="D10" s="293"/>
      <c r="E10" s="346" t="s">
        <v>421</v>
      </c>
      <c r="F10" s="260"/>
      <c r="G10" s="260"/>
      <c r="H10" s="260"/>
      <c r="I10" s="261"/>
      <c r="J10" s="90"/>
      <c r="K10" s="91"/>
      <c r="L10" s="90"/>
      <c r="M10" s="90"/>
      <c r="N10" s="90"/>
      <c r="O10" s="84"/>
      <c r="P10" s="84"/>
      <c r="Q10" s="84"/>
      <c r="R10" s="84"/>
      <c r="S10" s="84"/>
      <c r="T10" s="84"/>
      <c r="U10" s="84"/>
      <c r="V10" s="84"/>
      <c r="W10" s="84"/>
      <c r="X10" s="84"/>
      <c r="Y10" s="84"/>
      <c r="Z10" s="84"/>
      <c r="AA10" s="84"/>
      <c r="AB10" s="84"/>
      <c r="AC10" s="84"/>
      <c r="AD10" s="84"/>
      <c r="AE10" s="84"/>
      <c r="AF10" s="84"/>
      <c r="AG10" s="84"/>
      <c r="AH10" s="84"/>
      <c r="AI10" s="84"/>
      <c r="AJ10" s="84"/>
      <c r="AK10" s="84"/>
    </row>
    <row r="11" spans="1:37" ht="18" customHeight="1" x14ac:dyDescent="0.25">
      <c r="A11" s="90"/>
      <c r="B11" s="90"/>
      <c r="C11" s="90"/>
      <c r="D11" s="90"/>
      <c r="E11" s="90"/>
      <c r="F11" s="90"/>
      <c r="G11" s="90"/>
      <c r="H11" s="90"/>
      <c r="I11" s="90"/>
      <c r="J11" s="90"/>
      <c r="K11" s="91"/>
      <c r="L11" s="90"/>
      <c r="M11" s="339" t="s">
        <v>422</v>
      </c>
      <c r="N11" s="334"/>
      <c r="O11" s="334"/>
      <c r="P11" s="340"/>
      <c r="Q11" s="84"/>
      <c r="R11" s="84"/>
      <c r="S11" s="84"/>
      <c r="T11" s="84"/>
      <c r="U11" s="84"/>
      <c r="V11" s="84"/>
      <c r="W11" s="84"/>
      <c r="X11" s="84"/>
      <c r="Y11" s="84"/>
      <c r="Z11" s="84"/>
      <c r="AA11" s="84"/>
      <c r="AB11" s="84"/>
      <c r="AC11" s="84"/>
      <c r="AD11" s="84"/>
      <c r="AE11" s="84"/>
      <c r="AF11" s="84"/>
      <c r="AG11" s="84"/>
      <c r="AH11" s="84"/>
      <c r="AI11" s="84"/>
      <c r="AJ11" s="84"/>
      <c r="AK11" s="84"/>
    </row>
    <row r="12" spans="1:37" ht="18" customHeight="1" x14ac:dyDescent="0.25">
      <c r="A12" s="329" t="s">
        <v>423</v>
      </c>
      <c r="B12" s="254"/>
      <c r="C12" s="254"/>
      <c r="D12" s="330"/>
      <c r="E12" s="333" t="s">
        <v>424</v>
      </c>
      <c r="F12" s="334"/>
      <c r="G12" s="334"/>
      <c r="H12" s="334"/>
      <c r="I12" s="335"/>
      <c r="J12" s="90"/>
      <c r="K12" s="91"/>
      <c r="L12" s="90"/>
      <c r="M12" s="336"/>
      <c r="N12" s="337"/>
      <c r="O12" s="337"/>
      <c r="P12" s="341"/>
      <c r="Q12" s="84"/>
      <c r="R12" s="84"/>
      <c r="S12" s="84"/>
      <c r="T12" s="84"/>
      <c r="U12" s="84"/>
      <c r="V12" s="84"/>
      <c r="W12" s="84"/>
      <c r="X12" s="84"/>
      <c r="Y12" s="84"/>
      <c r="Z12" s="84"/>
      <c r="AA12" s="84"/>
      <c r="AB12" s="84"/>
      <c r="AC12" s="84"/>
      <c r="AD12" s="84"/>
      <c r="AE12" s="84"/>
      <c r="AF12" s="84"/>
      <c r="AG12" s="84"/>
      <c r="AH12" s="84"/>
      <c r="AI12" s="84"/>
      <c r="AJ12" s="84"/>
      <c r="AK12" s="84"/>
    </row>
    <row r="13" spans="1:37" ht="18" customHeight="1" x14ac:dyDescent="0.25">
      <c r="A13" s="331"/>
      <c r="B13" s="251"/>
      <c r="C13" s="251"/>
      <c r="D13" s="332"/>
      <c r="E13" s="336"/>
      <c r="F13" s="337"/>
      <c r="G13" s="337"/>
      <c r="H13" s="337"/>
      <c r="I13" s="338"/>
      <c r="J13" s="90"/>
      <c r="K13" s="91"/>
      <c r="L13" s="90"/>
      <c r="M13" s="90"/>
      <c r="N13" s="90"/>
      <c r="O13" s="84"/>
      <c r="P13" s="84"/>
      <c r="Q13" s="84"/>
      <c r="R13" s="84"/>
      <c r="S13" s="84"/>
      <c r="T13" s="84"/>
      <c r="U13" s="84"/>
      <c r="V13" s="84"/>
      <c r="W13" s="84"/>
      <c r="X13" s="84"/>
      <c r="Y13" s="84"/>
      <c r="Z13" s="84"/>
      <c r="AA13" s="84"/>
      <c r="AB13" s="84"/>
      <c r="AC13" s="84"/>
      <c r="AD13" s="84"/>
      <c r="AE13" s="84"/>
      <c r="AF13" s="84"/>
      <c r="AG13" s="84"/>
      <c r="AH13" s="84"/>
      <c r="AI13" s="84"/>
      <c r="AJ13" s="84"/>
      <c r="AK13" s="84"/>
    </row>
    <row r="14" spans="1:37" ht="18" customHeight="1" x14ac:dyDescent="0.25">
      <c r="A14" s="90"/>
      <c r="B14" s="90"/>
      <c r="C14" s="90"/>
      <c r="D14" s="90"/>
      <c r="E14" s="90"/>
      <c r="F14" s="90"/>
      <c r="G14" s="90"/>
      <c r="H14" s="90"/>
      <c r="I14" s="90"/>
      <c r="J14" s="90"/>
      <c r="K14" s="91"/>
      <c r="L14" s="90"/>
      <c r="M14" s="339">
        <v>2021</v>
      </c>
      <c r="N14" s="334"/>
      <c r="O14" s="334"/>
      <c r="P14" s="340"/>
      <c r="Q14" s="84"/>
      <c r="R14" s="84"/>
      <c r="S14" s="84"/>
      <c r="T14" s="84"/>
      <c r="U14" s="84"/>
      <c r="V14" s="84"/>
      <c r="W14" s="84"/>
      <c r="X14" s="84"/>
      <c r="Y14" s="84"/>
      <c r="Z14" s="84"/>
      <c r="AA14" s="84"/>
      <c r="AB14" s="84"/>
      <c r="AC14" s="84"/>
      <c r="AD14" s="84"/>
      <c r="AE14" s="84"/>
      <c r="AF14" s="84"/>
      <c r="AG14" s="84"/>
      <c r="AH14" s="84"/>
      <c r="AI14" s="84"/>
      <c r="AJ14" s="84"/>
      <c r="AK14" s="84"/>
    </row>
    <row r="15" spans="1:37" ht="18" customHeight="1" x14ac:dyDescent="0.25">
      <c r="A15" s="329" t="s">
        <v>425</v>
      </c>
      <c r="B15" s="254"/>
      <c r="C15" s="254"/>
      <c r="D15" s="330"/>
      <c r="E15" s="333" t="s">
        <v>426</v>
      </c>
      <c r="F15" s="334"/>
      <c r="G15" s="334"/>
      <c r="H15" s="334"/>
      <c r="I15" s="335"/>
      <c r="J15" s="90"/>
      <c r="K15" s="91"/>
      <c r="L15" s="90"/>
      <c r="M15" s="336"/>
      <c r="N15" s="337"/>
      <c r="O15" s="337"/>
      <c r="P15" s="341"/>
      <c r="Q15" s="86"/>
      <c r="R15" s="86"/>
      <c r="S15" s="86"/>
      <c r="T15" s="86"/>
      <c r="U15" s="86"/>
      <c r="V15" s="86"/>
      <c r="W15" s="86"/>
      <c r="X15" s="86"/>
      <c r="Y15" s="86"/>
      <c r="Z15" s="86"/>
      <c r="AA15" s="86"/>
      <c r="AB15" s="86"/>
      <c r="AC15" s="86"/>
      <c r="AD15" s="86"/>
      <c r="AE15" s="86"/>
      <c r="AF15" s="86"/>
      <c r="AG15" s="86"/>
      <c r="AH15" s="86"/>
      <c r="AI15" s="86"/>
      <c r="AJ15" s="86"/>
      <c r="AK15" s="86"/>
    </row>
    <row r="16" spans="1:37" ht="18" customHeight="1" x14ac:dyDescent="0.25">
      <c r="A16" s="342"/>
      <c r="B16" s="240"/>
      <c r="C16" s="240"/>
      <c r="D16" s="343"/>
      <c r="E16" s="344"/>
      <c r="F16" s="240"/>
      <c r="G16" s="240"/>
      <c r="H16" s="240"/>
      <c r="I16" s="345"/>
      <c r="J16" s="90"/>
      <c r="K16" s="91"/>
      <c r="L16" s="90"/>
      <c r="M16" s="90"/>
      <c r="N16" s="90"/>
      <c r="O16" s="84"/>
      <c r="P16" s="84"/>
      <c r="Q16" s="86"/>
      <c r="R16" s="86"/>
      <c r="S16" s="86"/>
      <c r="T16" s="86"/>
      <c r="U16" s="86"/>
      <c r="V16" s="86"/>
      <c r="W16" s="86"/>
      <c r="X16" s="86"/>
      <c r="Y16" s="86"/>
      <c r="Z16" s="86"/>
      <c r="AA16" s="86"/>
      <c r="AB16" s="86"/>
      <c r="AC16" s="86"/>
      <c r="AD16" s="86"/>
      <c r="AE16" s="86"/>
      <c r="AF16" s="86"/>
      <c r="AG16" s="86"/>
      <c r="AH16" s="86"/>
      <c r="AI16" s="86"/>
      <c r="AJ16" s="86"/>
      <c r="AK16" s="86"/>
    </row>
    <row r="17" spans="1:37" ht="18" customHeight="1" x14ac:dyDescent="0.25">
      <c r="A17" s="331"/>
      <c r="B17" s="251"/>
      <c r="C17" s="251"/>
      <c r="D17" s="332"/>
      <c r="E17" s="336"/>
      <c r="F17" s="337"/>
      <c r="G17" s="337"/>
      <c r="H17" s="337"/>
      <c r="I17" s="338"/>
      <c r="J17" s="90"/>
      <c r="K17" s="91"/>
      <c r="L17" s="90"/>
      <c r="M17" s="92"/>
      <c r="N17" s="92"/>
      <c r="O17" s="84"/>
      <c r="P17" s="84"/>
      <c r="Q17" s="86"/>
      <c r="R17" s="86"/>
      <c r="S17" s="86"/>
      <c r="T17" s="86"/>
      <c r="U17" s="86"/>
      <c r="V17" s="86"/>
      <c r="W17" s="86"/>
      <c r="X17" s="86"/>
      <c r="Y17" s="86"/>
      <c r="Z17" s="86"/>
      <c r="AA17" s="86"/>
      <c r="AB17" s="86"/>
      <c r="AC17" s="86"/>
      <c r="AD17" s="86"/>
      <c r="AE17" s="86"/>
      <c r="AF17" s="86"/>
      <c r="AG17" s="86"/>
      <c r="AH17" s="86"/>
      <c r="AI17" s="86"/>
      <c r="AJ17" s="86"/>
      <c r="AK17" s="86"/>
    </row>
    <row r="18" spans="1:37" ht="18" customHeight="1" x14ac:dyDescent="0.25">
      <c r="A18" s="90"/>
      <c r="B18" s="90"/>
      <c r="C18" s="90"/>
      <c r="D18" s="90"/>
      <c r="E18" s="90"/>
      <c r="F18" s="90"/>
      <c r="G18" s="90"/>
      <c r="H18" s="90"/>
      <c r="I18" s="90"/>
      <c r="J18" s="90"/>
      <c r="K18" s="91"/>
      <c r="L18" s="90"/>
      <c r="M18" s="92"/>
      <c r="N18" s="92"/>
      <c r="O18" s="84"/>
      <c r="P18" s="84"/>
      <c r="Q18" s="86"/>
      <c r="R18" s="86"/>
      <c r="S18" s="86"/>
      <c r="T18" s="86"/>
      <c r="U18" s="86"/>
      <c r="V18" s="86"/>
      <c r="W18" s="86"/>
      <c r="X18" s="86"/>
      <c r="Y18" s="86"/>
      <c r="Z18" s="86"/>
      <c r="AA18" s="86"/>
      <c r="AB18" s="86"/>
      <c r="AC18" s="86"/>
      <c r="AD18" s="86"/>
      <c r="AE18" s="86"/>
      <c r="AF18" s="86"/>
      <c r="AG18" s="86"/>
      <c r="AH18" s="86"/>
      <c r="AI18" s="86"/>
      <c r="AJ18" s="86"/>
      <c r="AK18" s="86"/>
    </row>
    <row r="19" spans="1:37" ht="18" customHeight="1" x14ac:dyDescent="0.25">
      <c r="A19" s="93" t="s">
        <v>427</v>
      </c>
      <c r="B19" s="93"/>
      <c r="C19" s="93"/>
      <c r="D19" s="93"/>
      <c r="E19" s="94" t="s">
        <v>428</v>
      </c>
      <c r="F19" s="94"/>
      <c r="G19" s="94"/>
      <c r="H19" s="94"/>
      <c r="I19" s="94"/>
      <c r="J19" s="90"/>
      <c r="K19" s="91"/>
      <c r="L19" s="90"/>
      <c r="M19" s="92"/>
      <c r="N19" s="92"/>
      <c r="O19" s="84"/>
      <c r="P19" s="84"/>
      <c r="Q19" s="86"/>
      <c r="R19" s="86"/>
      <c r="S19" s="86"/>
      <c r="T19" s="86"/>
      <c r="U19" s="86"/>
      <c r="V19" s="86"/>
      <c r="W19" s="86"/>
      <c r="X19" s="86"/>
      <c r="Y19" s="86"/>
      <c r="Z19" s="86"/>
      <c r="AA19" s="86"/>
      <c r="AB19" s="86"/>
      <c r="AC19" s="86"/>
      <c r="AD19" s="86"/>
      <c r="AE19" s="86"/>
      <c r="AF19" s="86"/>
      <c r="AG19" s="86"/>
      <c r="AH19" s="86"/>
      <c r="AI19" s="86"/>
      <c r="AJ19" s="86"/>
      <c r="AK19" s="86"/>
    </row>
    <row r="20" spans="1:37" ht="18" customHeight="1" x14ac:dyDescent="0.25">
      <c r="A20" s="93"/>
      <c r="B20" s="93"/>
      <c r="C20" s="93"/>
      <c r="D20" s="93"/>
      <c r="E20" s="94"/>
      <c r="F20" s="94"/>
      <c r="G20" s="94"/>
      <c r="H20" s="94"/>
      <c r="I20" s="94"/>
      <c r="J20" s="90"/>
      <c r="K20" s="91"/>
      <c r="L20" s="90"/>
      <c r="M20" s="90"/>
      <c r="N20" s="90"/>
      <c r="O20" s="84"/>
      <c r="P20" s="84"/>
      <c r="Q20" s="86"/>
      <c r="R20" s="86"/>
      <c r="S20" s="86"/>
      <c r="T20" s="86"/>
      <c r="U20" s="86"/>
      <c r="V20" s="86"/>
      <c r="W20" s="86"/>
      <c r="X20" s="86"/>
      <c r="Y20" s="86"/>
      <c r="Z20" s="86"/>
      <c r="AA20" s="86"/>
      <c r="AB20" s="86"/>
      <c r="AC20" s="86"/>
      <c r="AD20" s="86"/>
      <c r="AE20" s="86"/>
      <c r="AF20" s="86"/>
      <c r="AG20" s="86"/>
      <c r="AH20" s="86"/>
      <c r="AI20" s="86"/>
      <c r="AJ20" s="86"/>
      <c r="AK20" s="86"/>
    </row>
    <row r="21" spans="1:37" ht="18" customHeight="1" x14ac:dyDescent="0.25">
      <c r="A21" s="328" t="s">
        <v>419</v>
      </c>
      <c r="B21" s="292"/>
      <c r="C21" s="292"/>
      <c r="D21" s="292"/>
      <c r="E21" s="292"/>
      <c r="F21" s="292"/>
      <c r="G21" s="292"/>
      <c r="H21" s="292"/>
      <c r="I21" s="292"/>
      <c r="J21" s="292"/>
      <c r="K21" s="292"/>
      <c r="L21" s="292"/>
      <c r="M21" s="292"/>
      <c r="N21" s="293"/>
      <c r="O21" s="84"/>
      <c r="P21" s="84"/>
      <c r="Q21" s="86"/>
      <c r="R21" s="86"/>
      <c r="S21" s="86"/>
      <c r="T21" s="86"/>
      <c r="U21" s="86"/>
      <c r="V21" s="86"/>
      <c r="W21" s="86"/>
      <c r="X21" s="86"/>
      <c r="Y21" s="86"/>
      <c r="Z21" s="86"/>
      <c r="AA21" s="86"/>
      <c r="AB21" s="86"/>
      <c r="AC21" s="86"/>
      <c r="AD21" s="86"/>
      <c r="AE21" s="86"/>
      <c r="AF21" s="86"/>
      <c r="AG21" s="86"/>
      <c r="AH21" s="86"/>
      <c r="AI21" s="86"/>
      <c r="AJ21" s="86"/>
      <c r="AK21" s="86"/>
    </row>
    <row r="22" spans="1:37" ht="18" customHeight="1" x14ac:dyDescent="0.25">
      <c r="A22" s="322" t="s">
        <v>429</v>
      </c>
      <c r="B22" s="292"/>
      <c r="C22" s="292"/>
      <c r="D22" s="292"/>
      <c r="E22" s="292"/>
      <c r="F22" s="292"/>
      <c r="G22" s="292"/>
      <c r="H22" s="292"/>
      <c r="I22" s="292"/>
      <c r="J22" s="292"/>
      <c r="K22" s="292"/>
      <c r="L22" s="292"/>
      <c r="M22" s="292"/>
      <c r="N22" s="292"/>
      <c r="O22" s="292"/>
      <c r="P22" s="292"/>
      <c r="Q22" s="293"/>
      <c r="R22" s="86"/>
      <c r="S22" s="86"/>
      <c r="T22" s="86"/>
      <c r="U22" s="86"/>
      <c r="V22" s="86"/>
      <c r="W22" s="86"/>
      <c r="X22" s="86"/>
      <c r="Y22" s="86"/>
      <c r="Z22" s="86"/>
      <c r="AA22" s="86"/>
      <c r="AB22" s="86"/>
      <c r="AC22" s="86"/>
      <c r="AD22" s="86"/>
      <c r="AE22" s="86"/>
      <c r="AF22" s="86"/>
      <c r="AG22" s="86"/>
      <c r="AH22" s="86"/>
      <c r="AI22" s="86"/>
      <c r="AJ22" s="86"/>
      <c r="AK22" s="86"/>
    </row>
    <row r="23" spans="1:37" ht="18" customHeight="1" x14ac:dyDescent="0.25">
      <c r="A23" s="323" t="s">
        <v>430</v>
      </c>
      <c r="B23" s="324"/>
      <c r="C23" s="324"/>
      <c r="D23" s="324"/>
      <c r="E23" s="324"/>
      <c r="F23" s="324"/>
      <c r="G23" s="324"/>
      <c r="H23" s="324"/>
      <c r="I23" s="324"/>
      <c r="J23" s="324"/>
      <c r="K23" s="324"/>
      <c r="L23" s="324"/>
      <c r="M23" s="324"/>
      <c r="N23" s="324"/>
      <c r="O23" s="324"/>
      <c r="P23" s="324"/>
      <c r="Q23" s="325"/>
      <c r="R23" s="86"/>
      <c r="S23" s="86"/>
      <c r="T23" s="86"/>
      <c r="U23" s="86"/>
      <c r="V23" s="86"/>
      <c r="W23" s="86"/>
      <c r="X23" s="86"/>
      <c r="Y23" s="86"/>
      <c r="Z23" s="86"/>
      <c r="AA23" s="86"/>
      <c r="AB23" s="86"/>
      <c r="AC23" s="86"/>
      <c r="AD23" s="86"/>
      <c r="AE23" s="86"/>
      <c r="AF23" s="86"/>
      <c r="AG23" s="86"/>
      <c r="AH23" s="86"/>
      <c r="AI23" s="86"/>
      <c r="AJ23" s="86"/>
      <c r="AK23" s="86"/>
    </row>
    <row r="24" spans="1:37" ht="18" customHeight="1" x14ac:dyDescent="0.25">
      <c r="A24" s="326" t="s">
        <v>431</v>
      </c>
      <c r="B24" s="260"/>
      <c r="C24" s="260"/>
      <c r="D24" s="260"/>
      <c r="E24" s="261"/>
      <c r="F24" s="326" t="s">
        <v>432</v>
      </c>
      <c r="G24" s="260"/>
      <c r="H24" s="260"/>
      <c r="I24" s="260"/>
      <c r="J24" s="260"/>
      <c r="K24" s="260"/>
      <c r="L24" s="260"/>
      <c r="M24" s="261"/>
      <c r="N24" s="326" t="s">
        <v>433</v>
      </c>
      <c r="O24" s="260"/>
      <c r="P24" s="260"/>
      <c r="Q24" s="260"/>
      <c r="R24" s="86"/>
      <c r="S24" s="86"/>
      <c r="T24" s="86"/>
      <c r="U24" s="86"/>
      <c r="V24" s="86"/>
      <c r="W24" s="86"/>
      <c r="X24" s="86"/>
      <c r="Y24" s="86"/>
      <c r="Z24" s="86"/>
      <c r="AA24" s="86"/>
      <c r="AB24" s="86"/>
      <c r="AC24" s="86"/>
      <c r="AD24" s="86"/>
      <c r="AE24" s="86"/>
      <c r="AF24" s="86"/>
      <c r="AG24" s="86"/>
      <c r="AH24" s="86"/>
      <c r="AI24" s="86"/>
      <c r="AJ24" s="86"/>
      <c r="AK24" s="86"/>
    </row>
    <row r="25" spans="1:37" ht="18" customHeight="1" x14ac:dyDescent="0.25">
      <c r="A25" s="95" t="s">
        <v>434</v>
      </c>
      <c r="B25" s="95" t="s">
        <v>435</v>
      </c>
      <c r="C25" s="96" t="s">
        <v>436</v>
      </c>
      <c r="D25" s="97" t="s">
        <v>437</v>
      </c>
      <c r="E25" s="96" t="s">
        <v>438</v>
      </c>
      <c r="F25" s="97" t="s">
        <v>439</v>
      </c>
      <c r="G25" s="96" t="s">
        <v>440</v>
      </c>
      <c r="H25" s="97" t="s">
        <v>441</v>
      </c>
      <c r="I25" s="96" t="s">
        <v>442</v>
      </c>
      <c r="J25" s="98" t="s">
        <v>443</v>
      </c>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row>
    <row r="26" spans="1:37" ht="18" customHeight="1" x14ac:dyDescent="0.25">
      <c r="A26" s="99">
        <v>15310</v>
      </c>
      <c r="B26" s="100" t="s">
        <v>444</v>
      </c>
      <c r="C26" s="101" t="s">
        <v>445</v>
      </c>
      <c r="D26" s="102" t="s">
        <v>446</v>
      </c>
      <c r="E26" s="103" t="s">
        <v>447</v>
      </c>
      <c r="F26" s="103" t="s">
        <v>448</v>
      </c>
      <c r="G26" s="102" t="s">
        <v>449</v>
      </c>
      <c r="H26" s="104" t="s">
        <v>450</v>
      </c>
      <c r="I26" s="105" t="s">
        <v>451</v>
      </c>
      <c r="J26" s="106" t="s">
        <v>452</v>
      </c>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row>
    <row r="27" spans="1:37" ht="18" customHeight="1" x14ac:dyDescent="0.25">
      <c r="A27" s="99">
        <v>15225</v>
      </c>
      <c r="B27" s="100" t="s">
        <v>453</v>
      </c>
      <c r="C27" s="101" t="s">
        <v>445</v>
      </c>
      <c r="D27" s="102" t="s">
        <v>454</v>
      </c>
      <c r="E27" s="103" t="s">
        <v>455</v>
      </c>
      <c r="F27" s="103" t="s">
        <v>456</v>
      </c>
      <c r="G27" s="102" t="s">
        <v>457</v>
      </c>
      <c r="H27" s="104" t="s">
        <v>458</v>
      </c>
      <c r="I27" s="105">
        <v>44593</v>
      </c>
      <c r="J27" s="106">
        <v>44895</v>
      </c>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row>
    <row r="28" spans="1:37" ht="18" customHeight="1" x14ac:dyDescent="0.25">
      <c r="A28" s="107">
        <v>15297</v>
      </c>
      <c r="B28" s="108" t="s">
        <v>459</v>
      </c>
      <c r="C28" s="109" t="s">
        <v>445</v>
      </c>
      <c r="D28" s="110" t="s">
        <v>460</v>
      </c>
      <c r="E28" s="111" t="s">
        <v>461</v>
      </c>
      <c r="F28" s="112" t="s">
        <v>462</v>
      </c>
      <c r="G28" s="110" t="s">
        <v>463</v>
      </c>
      <c r="H28" s="104" t="s">
        <v>458</v>
      </c>
      <c r="I28" s="105">
        <v>44593</v>
      </c>
      <c r="J28" s="105">
        <v>44681</v>
      </c>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row>
    <row r="29" spans="1:37" ht="18" customHeight="1" x14ac:dyDescent="0.25">
      <c r="A29" s="107">
        <v>15299</v>
      </c>
      <c r="B29" s="108" t="s">
        <v>464</v>
      </c>
      <c r="C29" s="113" t="s">
        <v>445</v>
      </c>
      <c r="D29" s="110" t="s">
        <v>460</v>
      </c>
      <c r="E29" s="111" t="s">
        <v>461</v>
      </c>
      <c r="F29" s="112" t="s">
        <v>462</v>
      </c>
      <c r="G29" s="110" t="s">
        <v>463</v>
      </c>
      <c r="H29" s="104" t="s">
        <v>458</v>
      </c>
      <c r="I29" s="105">
        <v>44593</v>
      </c>
      <c r="J29" s="105">
        <v>44681</v>
      </c>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row>
    <row r="30" spans="1:37" ht="18" customHeight="1" x14ac:dyDescent="0.25">
      <c r="A30" s="107">
        <v>15301</v>
      </c>
      <c r="B30" s="108" t="s">
        <v>465</v>
      </c>
      <c r="C30" s="113" t="s">
        <v>445</v>
      </c>
      <c r="D30" s="110" t="s">
        <v>460</v>
      </c>
      <c r="E30" s="111" t="s">
        <v>461</v>
      </c>
      <c r="F30" s="112" t="s">
        <v>462</v>
      </c>
      <c r="G30" s="110" t="s">
        <v>463</v>
      </c>
      <c r="H30" s="104" t="s">
        <v>458</v>
      </c>
      <c r="I30" s="105">
        <v>44593</v>
      </c>
      <c r="J30" s="105">
        <v>44681</v>
      </c>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row>
    <row r="31" spans="1:37" ht="18" customHeight="1" x14ac:dyDescent="0.25">
      <c r="A31" s="107">
        <v>15303</v>
      </c>
      <c r="B31" s="108" t="s">
        <v>466</v>
      </c>
      <c r="C31" s="109" t="s">
        <v>445</v>
      </c>
      <c r="D31" s="110" t="s">
        <v>460</v>
      </c>
      <c r="E31" s="111" t="s">
        <v>461</v>
      </c>
      <c r="F31" s="112" t="s">
        <v>462</v>
      </c>
      <c r="G31" s="110" t="s">
        <v>463</v>
      </c>
      <c r="H31" s="104" t="s">
        <v>458</v>
      </c>
      <c r="I31" s="105">
        <v>44593</v>
      </c>
      <c r="J31" s="105">
        <v>44681</v>
      </c>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row>
    <row r="32" spans="1:37" ht="18" customHeight="1" x14ac:dyDescent="0.25">
      <c r="A32" s="107">
        <v>15307</v>
      </c>
      <c r="B32" s="108" t="s">
        <v>467</v>
      </c>
      <c r="C32" s="109" t="s">
        <v>445</v>
      </c>
      <c r="D32" s="110" t="s">
        <v>460</v>
      </c>
      <c r="E32" s="111" t="s">
        <v>461</v>
      </c>
      <c r="F32" s="112" t="s">
        <v>462</v>
      </c>
      <c r="G32" s="110" t="s">
        <v>463</v>
      </c>
      <c r="H32" s="104" t="s">
        <v>458</v>
      </c>
      <c r="I32" s="105">
        <v>44593</v>
      </c>
      <c r="J32" s="105">
        <v>44681</v>
      </c>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row>
    <row r="33" spans="1:37" ht="18" customHeight="1" x14ac:dyDescent="0.25">
      <c r="A33" s="107">
        <v>15309</v>
      </c>
      <c r="B33" s="108" t="s">
        <v>468</v>
      </c>
      <c r="C33" s="109" t="s">
        <v>445</v>
      </c>
      <c r="D33" s="110" t="s">
        <v>460</v>
      </c>
      <c r="E33" s="111" t="s">
        <v>461</v>
      </c>
      <c r="F33" s="112" t="s">
        <v>462</v>
      </c>
      <c r="G33" s="110" t="s">
        <v>463</v>
      </c>
      <c r="H33" s="104" t="s">
        <v>458</v>
      </c>
      <c r="I33" s="105">
        <v>44593</v>
      </c>
      <c r="J33" s="105">
        <v>44681</v>
      </c>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row>
    <row r="34" spans="1:37" ht="18" customHeight="1" x14ac:dyDescent="0.25">
      <c r="A34" s="114">
        <v>16814</v>
      </c>
      <c r="B34" s="115" t="s">
        <v>469</v>
      </c>
      <c r="C34" s="113" t="s">
        <v>445</v>
      </c>
      <c r="D34" s="116" t="s">
        <v>454</v>
      </c>
      <c r="E34" s="117" t="s">
        <v>455</v>
      </c>
      <c r="F34" s="117" t="s">
        <v>456</v>
      </c>
      <c r="G34" s="116" t="s">
        <v>457</v>
      </c>
      <c r="H34" s="104" t="s">
        <v>458</v>
      </c>
      <c r="I34" s="118">
        <v>44593</v>
      </c>
      <c r="J34" s="118">
        <v>44895</v>
      </c>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row>
    <row r="35" spans="1:37" ht="18" customHeight="1" x14ac:dyDescent="0.25">
      <c r="A35" s="107">
        <v>17178</v>
      </c>
      <c r="B35" s="108" t="s">
        <v>470</v>
      </c>
      <c r="C35" s="109" t="s">
        <v>445</v>
      </c>
      <c r="D35" s="110" t="s">
        <v>460</v>
      </c>
      <c r="E35" s="111" t="s">
        <v>461</v>
      </c>
      <c r="F35" s="112" t="s">
        <v>462</v>
      </c>
      <c r="G35" s="110" t="s">
        <v>463</v>
      </c>
      <c r="H35" s="104" t="s">
        <v>458</v>
      </c>
      <c r="I35" s="105">
        <v>44593</v>
      </c>
      <c r="J35" s="105">
        <v>44681</v>
      </c>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row>
    <row r="36" spans="1:37" ht="18" customHeight="1" x14ac:dyDescent="0.25">
      <c r="A36" s="107">
        <v>17179</v>
      </c>
      <c r="B36" s="108" t="s">
        <v>471</v>
      </c>
      <c r="C36" s="109" t="s">
        <v>445</v>
      </c>
      <c r="D36" s="110" t="s">
        <v>460</v>
      </c>
      <c r="E36" s="111" t="s">
        <v>461</v>
      </c>
      <c r="F36" s="112" t="s">
        <v>462</v>
      </c>
      <c r="G36" s="110" t="s">
        <v>463</v>
      </c>
      <c r="H36" s="104" t="s">
        <v>458</v>
      </c>
      <c r="I36" s="105">
        <v>44593</v>
      </c>
      <c r="J36" s="105">
        <v>44681</v>
      </c>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row>
    <row r="37" spans="1:37" ht="18" customHeight="1" x14ac:dyDescent="0.25">
      <c r="A37" s="119">
        <v>17182</v>
      </c>
      <c r="B37" s="120" t="s">
        <v>472</v>
      </c>
      <c r="C37" s="121" t="s">
        <v>445</v>
      </c>
      <c r="D37" s="122" t="s">
        <v>460</v>
      </c>
      <c r="E37" s="123" t="s">
        <v>461</v>
      </c>
      <c r="F37" s="124" t="s">
        <v>462</v>
      </c>
      <c r="G37" s="122" t="s">
        <v>463</v>
      </c>
      <c r="H37" s="104" t="s">
        <v>458</v>
      </c>
      <c r="I37" s="125">
        <v>44593</v>
      </c>
      <c r="J37" s="125">
        <v>44681</v>
      </c>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row>
    <row r="38" spans="1:37" ht="18" customHeight="1" x14ac:dyDescent="0.25">
      <c r="A38" s="99">
        <v>17304</v>
      </c>
      <c r="B38" s="126" t="s">
        <v>473</v>
      </c>
      <c r="C38" s="101" t="s">
        <v>445</v>
      </c>
      <c r="D38" s="102" t="s">
        <v>460</v>
      </c>
      <c r="E38" s="127" t="s">
        <v>461</v>
      </c>
      <c r="F38" s="127" t="s">
        <v>462</v>
      </c>
      <c r="G38" s="102" t="s">
        <v>463</v>
      </c>
      <c r="H38" s="104" t="s">
        <v>458</v>
      </c>
      <c r="I38" s="106">
        <v>44593</v>
      </c>
      <c r="J38" s="106">
        <v>44681</v>
      </c>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row>
    <row r="39" spans="1:37" ht="18" customHeight="1" x14ac:dyDescent="0.25">
      <c r="A39" s="107">
        <v>17305</v>
      </c>
      <c r="B39" s="128" t="s">
        <v>474</v>
      </c>
      <c r="C39" s="109" t="s">
        <v>445</v>
      </c>
      <c r="D39" s="110" t="s">
        <v>454</v>
      </c>
      <c r="E39" s="112" t="s">
        <v>455</v>
      </c>
      <c r="F39" s="112" t="s">
        <v>456</v>
      </c>
      <c r="G39" s="110" t="s">
        <v>457</v>
      </c>
      <c r="H39" s="104" t="s">
        <v>458</v>
      </c>
      <c r="I39" s="105">
        <v>44593</v>
      </c>
      <c r="J39" s="105">
        <v>44895</v>
      </c>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row>
    <row r="40" spans="1:37" ht="18" customHeight="1" x14ac:dyDescent="0.25">
      <c r="A40" s="107">
        <v>46716</v>
      </c>
      <c r="B40" s="128" t="s">
        <v>475</v>
      </c>
      <c r="C40" s="109" t="s">
        <v>476</v>
      </c>
      <c r="D40" s="110" t="s">
        <v>477</v>
      </c>
      <c r="E40" s="112" t="s">
        <v>478</v>
      </c>
      <c r="F40" s="112" t="s">
        <v>479</v>
      </c>
      <c r="G40" s="110" t="s">
        <v>457</v>
      </c>
      <c r="H40" s="104" t="s">
        <v>458</v>
      </c>
      <c r="I40" s="105">
        <v>44593</v>
      </c>
      <c r="J40" s="105">
        <v>44681</v>
      </c>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row>
    <row r="41" spans="1:37" ht="18" customHeight="1" x14ac:dyDescent="0.25">
      <c r="A41" s="107">
        <v>57675</v>
      </c>
      <c r="B41" s="128" t="s">
        <v>480</v>
      </c>
      <c r="C41" s="109" t="s">
        <v>445</v>
      </c>
      <c r="D41" s="110" t="s">
        <v>460</v>
      </c>
      <c r="E41" s="112" t="s">
        <v>481</v>
      </c>
      <c r="F41" s="112" t="s">
        <v>462</v>
      </c>
      <c r="G41" s="110" t="s">
        <v>463</v>
      </c>
      <c r="H41" s="104" t="s">
        <v>458</v>
      </c>
      <c r="I41" s="105">
        <v>44593</v>
      </c>
      <c r="J41" s="105">
        <v>44681</v>
      </c>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row>
    <row r="42" spans="1:37" ht="18" customHeight="1" x14ac:dyDescent="0.25">
      <c r="A42" s="107">
        <v>58663</v>
      </c>
      <c r="B42" s="128" t="s">
        <v>482</v>
      </c>
      <c r="C42" s="109" t="s">
        <v>445</v>
      </c>
      <c r="D42" s="110" t="s">
        <v>460</v>
      </c>
      <c r="E42" s="112" t="s">
        <v>481</v>
      </c>
      <c r="F42" s="112" t="s">
        <v>462</v>
      </c>
      <c r="G42" s="110" t="s">
        <v>463</v>
      </c>
      <c r="H42" s="104" t="s">
        <v>458</v>
      </c>
      <c r="I42" s="105">
        <v>44593</v>
      </c>
      <c r="J42" s="105">
        <v>44681</v>
      </c>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row>
    <row r="43" spans="1:37" ht="18" customHeight="1" x14ac:dyDescent="0.25">
      <c r="A43" s="107">
        <v>59024</v>
      </c>
      <c r="B43" s="129" t="s">
        <v>483</v>
      </c>
      <c r="C43" s="109" t="s">
        <v>445</v>
      </c>
      <c r="D43" s="110" t="s">
        <v>454</v>
      </c>
      <c r="E43" s="112" t="s">
        <v>455</v>
      </c>
      <c r="F43" s="112" t="s">
        <v>456</v>
      </c>
      <c r="G43" s="110" t="s">
        <v>457</v>
      </c>
      <c r="H43" s="104" t="s">
        <v>458</v>
      </c>
      <c r="I43" s="105">
        <v>44593</v>
      </c>
      <c r="J43" s="105">
        <v>44895</v>
      </c>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row>
    <row r="44" spans="1:37" ht="18" customHeight="1" x14ac:dyDescent="0.25">
      <c r="A44" s="107">
        <v>59285</v>
      </c>
      <c r="B44" s="128" t="s">
        <v>484</v>
      </c>
      <c r="C44" s="109" t="s">
        <v>445</v>
      </c>
      <c r="D44" s="110" t="s">
        <v>460</v>
      </c>
      <c r="E44" s="112" t="s">
        <v>461</v>
      </c>
      <c r="F44" s="112" t="s">
        <v>462</v>
      </c>
      <c r="G44" s="110" t="s">
        <v>463</v>
      </c>
      <c r="H44" s="104" t="s">
        <v>458</v>
      </c>
      <c r="I44" s="105">
        <v>44593</v>
      </c>
      <c r="J44" s="105">
        <v>44681</v>
      </c>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row>
    <row r="45" spans="1:37" ht="18" customHeight="1" x14ac:dyDescent="0.25">
      <c r="A45" s="107">
        <v>60918</v>
      </c>
      <c r="B45" s="128" t="s">
        <v>485</v>
      </c>
      <c r="C45" s="109" t="s">
        <v>445</v>
      </c>
      <c r="D45" s="110" t="s">
        <v>460</v>
      </c>
      <c r="E45" s="112" t="s">
        <v>461</v>
      </c>
      <c r="F45" s="112" t="s">
        <v>462</v>
      </c>
      <c r="G45" s="110" t="s">
        <v>463</v>
      </c>
      <c r="H45" s="104" t="s">
        <v>458</v>
      </c>
      <c r="I45" s="105">
        <v>44593</v>
      </c>
      <c r="J45" s="105">
        <v>44681</v>
      </c>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row>
    <row r="46" spans="1:37" ht="18" customHeight="1" x14ac:dyDescent="0.25">
      <c r="A46" s="130">
        <v>60923</v>
      </c>
      <c r="B46" s="131" t="s">
        <v>486</v>
      </c>
      <c r="C46" s="132" t="s">
        <v>445</v>
      </c>
      <c r="D46" s="133" t="s">
        <v>460</v>
      </c>
      <c r="E46" s="134" t="s">
        <v>461</v>
      </c>
      <c r="F46" s="134" t="s">
        <v>462</v>
      </c>
      <c r="G46" s="133" t="s">
        <v>463</v>
      </c>
      <c r="H46" s="104" t="s">
        <v>458</v>
      </c>
      <c r="I46" s="135">
        <v>44593</v>
      </c>
      <c r="J46" s="135">
        <v>44681</v>
      </c>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row>
    <row r="47" spans="1:37" ht="18" customHeight="1" x14ac:dyDescent="0.25">
      <c r="A47" s="86"/>
      <c r="B47" s="86"/>
      <c r="C47" s="86"/>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row>
    <row r="48" spans="1:37" ht="18" customHeight="1" x14ac:dyDescent="0.25">
      <c r="A48" s="86"/>
      <c r="B48" s="86"/>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row>
    <row r="49" spans="1:37" ht="18" customHeight="1" x14ac:dyDescent="0.25">
      <c r="A49" s="86"/>
      <c r="B49" s="86"/>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row>
    <row r="50" spans="1:37" ht="18" customHeight="1" x14ac:dyDescent="0.25">
      <c r="A50" s="86"/>
      <c r="B50" s="86"/>
      <c r="C50" s="86"/>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row>
    <row r="51" spans="1:37" ht="18" customHeight="1" x14ac:dyDescent="0.25">
      <c r="A51" s="86"/>
      <c r="B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row>
    <row r="52" spans="1:37" ht="18" customHeight="1" x14ac:dyDescent="0.25">
      <c r="A52" s="86"/>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row>
    <row r="53" spans="1:37" ht="18" customHeight="1" x14ac:dyDescent="0.25">
      <c r="A53" s="86"/>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row>
    <row r="54" spans="1:37" ht="18" customHeight="1" x14ac:dyDescent="0.25">
      <c r="A54" s="86"/>
      <c r="B54" s="86"/>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row>
    <row r="55" spans="1:37" ht="18" customHeight="1" x14ac:dyDescent="0.25">
      <c r="A55" s="86"/>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row>
    <row r="56" spans="1:37" ht="18" customHeight="1" x14ac:dyDescent="0.25">
      <c r="A56" s="86"/>
      <c r="B56" s="86"/>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row>
    <row r="57" spans="1:37" ht="18" customHeight="1" x14ac:dyDescent="0.25">
      <c r="A57" s="86"/>
      <c r="B57" s="86"/>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row>
    <row r="58" spans="1:37" ht="18" customHeight="1" x14ac:dyDescent="0.25">
      <c r="A58" s="86"/>
      <c r="B58" s="86"/>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row>
    <row r="59" spans="1:37" ht="18" customHeight="1" x14ac:dyDescent="0.25">
      <c r="A59" s="86"/>
      <c r="B59" s="86"/>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row>
    <row r="60" spans="1:37" ht="18" customHeight="1" x14ac:dyDescent="0.25">
      <c r="A60" s="86"/>
      <c r="B60" s="86"/>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row>
    <row r="61" spans="1:37" ht="18" customHeight="1" x14ac:dyDescent="0.25">
      <c r="A61" s="86"/>
      <c r="B61" s="86"/>
      <c r="C61" s="86"/>
      <c r="D61" s="86"/>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row>
    <row r="62" spans="1:37" ht="18" customHeight="1" x14ac:dyDescent="0.25">
      <c r="A62" s="86"/>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row>
    <row r="63" spans="1:37" ht="18" customHeight="1" x14ac:dyDescent="0.25">
      <c r="A63" s="86"/>
      <c r="B63" s="86"/>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row>
    <row r="64" spans="1:37" ht="18" customHeight="1" x14ac:dyDescent="0.25">
      <c r="A64" s="86"/>
      <c r="B64" s="86"/>
      <c r="C64" s="86"/>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row>
    <row r="65" spans="1:37" ht="18" customHeight="1" x14ac:dyDescent="0.25">
      <c r="A65" s="86"/>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row>
    <row r="66" spans="1:37" ht="18" customHeight="1" x14ac:dyDescent="0.25">
      <c r="A66" s="86"/>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6"/>
      <c r="AJ66" s="86"/>
      <c r="AK66" s="86"/>
    </row>
    <row r="67" spans="1:37" ht="18" customHeight="1" x14ac:dyDescent="0.25">
      <c r="A67" s="86"/>
      <c r="B67" s="86"/>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86"/>
      <c r="AI67" s="86"/>
      <c r="AJ67" s="86"/>
      <c r="AK67" s="86"/>
    </row>
    <row r="68" spans="1:37" ht="18" customHeight="1" x14ac:dyDescent="0.25">
      <c r="A68" s="86"/>
      <c r="B68" s="86"/>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row>
    <row r="69" spans="1:37" ht="18" customHeight="1" x14ac:dyDescent="0.25">
      <c r="A69" s="86"/>
      <c r="B69" s="86"/>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c r="AI69" s="86"/>
      <c r="AJ69" s="86"/>
      <c r="AK69" s="86"/>
    </row>
    <row r="70" spans="1:37" ht="18" customHeight="1" x14ac:dyDescent="0.25">
      <c r="A70" s="86"/>
      <c r="B70" s="86"/>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c r="AE70" s="86"/>
      <c r="AF70" s="86"/>
      <c r="AG70" s="86"/>
      <c r="AH70" s="86"/>
      <c r="AI70" s="86"/>
      <c r="AJ70" s="86"/>
      <c r="AK70" s="86"/>
    </row>
    <row r="71" spans="1:37" ht="18" customHeight="1" x14ac:dyDescent="0.25">
      <c r="A71" s="86"/>
      <c r="B71" s="86"/>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c r="AE71" s="86"/>
      <c r="AF71" s="86"/>
      <c r="AG71" s="86"/>
      <c r="AH71" s="86"/>
      <c r="AI71" s="86"/>
      <c r="AJ71" s="86"/>
      <c r="AK71" s="86"/>
    </row>
    <row r="72" spans="1:37" ht="18" customHeight="1" x14ac:dyDescent="0.25">
      <c r="A72" s="86"/>
      <c r="B72" s="86"/>
      <c r="C72" s="86"/>
      <c r="D72" s="86"/>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6"/>
    </row>
    <row r="73" spans="1:37" ht="18" customHeight="1" x14ac:dyDescent="0.25">
      <c r="A73" s="86"/>
      <c r="B73" s="86"/>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6"/>
      <c r="AK73" s="86"/>
    </row>
    <row r="74" spans="1:37" ht="18" customHeight="1" x14ac:dyDescent="0.25">
      <c r="A74" s="86"/>
      <c r="B74" s="86"/>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c r="AG74" s="86"/>
      <c r="AH74" s="86"/>
      <c r="AI74" s="86"/>
      <c r="AJ74" s="86"/>
      <c r="AK74" s="86"/>
    </row>
    <row r="75" spans="1:37" ht="18" customHeight="1" x14ac:dyDescent="0.25">
      <c r="A75" s="86"/>
      <c r="B75" s="86"/>
      <c r="C75" s="86"/>
      <c r="D75" s="86"/>
      <c r="E75" s="86"/>
      <c r="F75" s="86"/>
      <c r="G75" s="86"/>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c r="AG75" s="86"/>
      <c r="AH75" s="86"/>
      <c r="AI75" s="86"/>
      <c r="AJ75" s="86"/>
      <c r="AK75" s="86"/>
    </row>
    <row r="76" spans="1:37" ht="18" customHeight="1" x14ac:dyDescent="0.25">
      <c r="A76" s="86"/>
      <c r="B76" s="86"/>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c r="AG76" s="86"/>
      <c r="AH76" s="86"/>
      <c r="AI76" s="86"/>
      <c r="AJ76" s="86"/>
      <c r="AK76" s="86"/>
    </row>
    <row r="77" spans="1:37" ht="18" customHeight="1" x14ac:dyDescent="0.25">
      <c r="A77" s="86"/>
      <c r="B77" s="86"/>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row>
    <row r="78" spans="1:37" ht="18" customHeight="1" x14ac:dyDescent="0.25">
      <c r="A78" s="86"/>
      <c r="B78" s="86"/>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c r="AG78" s="86"/>
      <c r="AH78" s="86"/>
      <c r="AI78" s="86"/>
      <c r="AJ78" s="86"/>
      <c r="AK78" s="86"/>
    </row>
    <row r="79" spans="1:37" ht="18" customHeight="1" x14ac:dyDescent="0.25">
      <c r="A79" s="86"/>
      <c r="B79" s="86"/>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row>
    <row r="80" spans="1:37" ht="18" customHeight="1" x14ac:dyDescent="0.25">
      <c r="A80" s="86"/>
      <c r="B80" s="86"/>
      <c r="C80" s="86"/>
      <c r="D80" s="86"/>
      <c r="E80" s="86"/>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row>
    <row r="81" spans="1:37" ht="18" customHeight="1" x14ac:dyDescent="0.25">
      <c r="A81" s="86"/>
      <c r="B81" s="86"/>
      <c r="C81" s="86"/>
      <c r="D81" s="86"/>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6"/>
      <c r="AI81" s="86"/>
      <c r="AJ81" s="86"/>
      <c r="AK81" s="86"/>
    </row>
    <row r="82" spans="1:37" ht="18" customHeight="1" x14ac:dyDescent="0.25">
      <c r="A82" s="86"/>
      <c r="B82" s="86"/>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6"/>
      <c r="AI82" s="86"/>
      <c r="AJ82" s="86"/>
      <c r="AK82" s="86"/>
    </row>
    <row r="83" spans="1:37" ht="18" customHeight="1" x14ac:dyDescent="0.25">
      <c r="A83" s="86"/>
      <c r="B83" s="86"/>
      <c r="C83" s="86"/>
      <c r="D83" s="86"/>
      <c r="E83" s="86"/>
      <c r="F83" s="86"/>
      <c r="G83" s="86"/>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c r="AI83" s="86"/>
      <c r="AJ83" s="86"/>
      <c r="AK83" s="86"/>
    </row>
    <row r="84" spans="1:37" ht="18" customHeight="1" x14ac:dyDescent="0.25">
      <c r="A84" s="86"/>
      <c r="B84" s="86"/>
      <c r="C84" s="86"/>
      <c r="D84" s="86"/>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row>
    <row r="85" spans="1:37" ht="18" customHeight="1" x14ac:dyDescent="0.25">
      <c r="A85" s="86"/>
      <c r="B85" s="86"/>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row>
    <row r="86" spans="1:37" ht="18" customHeight="1" x14ac:dyDescent="0.25">
      <c r="A86" s="86"/>
      <c r="B86" s="86"/>
      <c r="C86" s="86"/>
      <c r="D86" s="86"/>
      <c r="E86" s="86"/>
      <c r="F86" s="86"/>
      <c r="G86" s="86"/>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row>
    <row r="87" spans="1:37" ht="18" customHeight="1" x14ac:dyDescent="0.25">
      <c r="A87" s="86"/>
      <c r="B87" s="86"/>
      <c r="C87" s="86"/>
      <c r="D87" s="86"/>
      <c r="E87" s="86"/>
      <c r="F87" s="86"/>
      <c r="G87" s="8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row>
    <row r="88" spans="1:37" ht="18" customHeight="1" x14ac:dyDescent="0.25">
      <c r="A88" s="86"/>
      <c r="B88" s="86"/>
      <c r="C88" s="86"/>
      <c r="D88" s="86"/>
      <c r="E88" s="86"/>
      <c r="F88" s="86"/>
      <c r="G88" s="86"/>
      <c r="H88" s="86"/>
      <c r="I88" s="86"/>
      <c r="J88" s="86"/>
      <c r="K88" s="86"/>
      <c r="L88" s="86"/>
      <c r="M88" s="86"/>
      <c r="N88" s="86"/>
      <c r="O88" s="86"/>
      <c r="P88" s="86"/>
      <c r="Q88" s="86"/>
      <c r="R88" s="86"/>
      <c r="S88" s="86"/>
      <c r="T88" s="86"/>
      <c r="U88" s="86"/>
      <c r="V88" s="86"/>
      <c r="W88" s="86"/>
      <c r="X88" s="86"/>
      <c r="Y88" s="86"/>
      <c r="Z88" s="86"/>
      <c r="AA88" s="86"/>
      <c r="AB88" s="86"/>
      <c r="AC88" s="86"/>
      <c r="AD88" s="86"/>
      <c r="AE88" s="86"/>
      <c r="AF88" s="86"/>
      <c r="AG88" s="86"/>
      <c r="AH88" s="86"/>
      <c r="AI88" s="86"/>
      <c r="AJ88" s="86"/>
      <c r="AK88" s="86"/>
    </row>
    <row r="89" spans="1:37" ht="18" customHeight="1" x14ac:dyDescent="0.25">
      <c r="A89" s="86"/>
      <c r="B89" s="86"/>
      <c r="C89" s="86"/>
      <c r="D89" s="86"/>
      <c r="E89" s="86"/>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6"/>
      <c r="AH89" s="86"/>
      <c r="AI89" s="86"/>
      <c r="AJ89" s="86"/>
      <c r="AK89" s="86"/>
    </row>
    <row r="90" spans="1:37" ht="18" customHeight="1" x14ac:dyDescent="0.25">
      <c r="A90" s="86"/>
      <c r="B90" s="86"/>
      <c r="C90" s="86"/>
      <c r="D90" s="86"/>
      <c r="E90" s="86"/>
      <c r="F90" s="86"/>
      <c r="G90" s="8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86"/>
      <c r="AH90" s="86"/>
      <c r="AI90" s="86"/>
      <c r="AJ90" s="86"/>
      <c r="AK90" s="86"/>
    </row>
    <row r="91" spans="1:37" ht="18" customHeight="1" x14ac:dyDescent="0.25">
      <c r="A91" s="86"/>
      <c r="B91" s="86"/>
      <c r="C91" s="86"/>
      <c r="D91" s="86"/>
      <c r="E91" s="86"/>
      <c r="F91" s="86"/>
      <c r="G91" s="86"/>
      <c r="H91" s="86"/>
      <c r="I91" s="86"/>
      <c r="J91" s="86"/>
      <c r="K91" s="86"/>
      <c r="L91" s="86"/>
      <c r="M91" s="86"/>
      <c r="N91" s="86"/>
      <c r="O91" s="86"/>
      <c r="P91" s="86"/>
      <c r="Q91" s="86"/>
      <c r="R91" s="86"/>
      <c r="S91" s="86"/>
      <c r="T91" s="86"/>
      <c r="U91" s="86"/>
      <c r="V91" s="86"/>
      <c r="W91" s="86"/>
      <c r="X91" s="86"/>
      <c r="Y91" s="86"/>
      <c r="Z91" s="86"/>
      <c r="AA91" s="86"/>
      <c r="AB91" s="86"/>
      <c r="AC91" s="86"/>
      <c r="AD91" s="86"/>
      <c r="AE91" s="86"/>
      <c r="AF91" s="86"/>
      <c r="AG91" s="86"/>
      <c r="AH91" s="86"/>
      <c r="AI91" s="86"/>
      <c r="AJ91" s="86"/>
      <c r="AK91" s="86"/>
    </row>
    <row r="92" spans="1:37" ht="18" customHeight="1" x14ac:dyDescent="0.25">
      <c r="A92" s="86"/>
      <c r="B92" s="86"/>
      <c r="C92" s="86"/>
      <c r="D92" s="86"/>
      <c r="E92" s="86"/>
      <c r="F92" s="86"/>
      <c r="G92" s="86"/>
      <c r="H92" s="86"/>
      <c r="I92" s="86"/>
      <c r="J92" s="86"/>
      <c r="K92" s="86"/>
      <c r="L92" s="86"/>
      <c r="M92" s="86"/>
      <c r="N92" s="86"/>
      <c r="O92" s="86"/>
      <c r="P92" s="86"/>
      <c r="Q92" s="86"/>
      <c r="R92" s="86"/>
      <c r="S92" s="86"/>
      <c r="T92" s="86"/>
      <c r="U92" s="86"/>
      <c r="V92" s="86"/>
      <c r="W92" s="86"/>
      <c r="X92" s="86"/>
      <c r="Y92" s="86"/>
      <c r="Z92" s="86"/>
      <c r="AA92" s="86"/>
      <c r="AB92" s="86"/>
      <c r="AC92" s="86"/>
      <c r="AD92" s="86"/>
      <c r="AE92" s="86"/>
      <c r="AF92" s="86"/>
      <c r="AG92" s="86"/>
      <c r="AH92" s="86"/>
      <c r="AI92" s="86"/>
      <c r="AJ92" s="86"/>
      <c r="AK92" s="86"/>
    </row>
    <row r="93" spans="1:37" ht="18" customHeight="1" x14ac:dyDescent="0.25">
      <c r="A93" s="86"/>
      <c r="B93" s="86"/>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6"/>
      <c r="AH93" s="86"/>
      <c r="AI93" s="86"/>
      <c r="AJ93" s="86"/>
      <c r="AK93" s="86"/>
    </row>
    <row r="94" spans="1:37" ht="18" customHeight="1" x14ac:dyDescent="0.25">
      <c r="A94" s="86"/>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6"/>
      <c r="AH94" s="86"/>
      <c r="AI94" s="86"/>
      <c r="AJ94" s="86"/>
      <c r="AK94" s="86"/>
    </row>
    <row r="95" spans="1:37" ht="18" customHeight="1" x14ac:dyDescent="0.25">
      <c r="A95" s="86"/>
      <c r="B95" s="86"/>
      <c r="C95" s="86"/>
      <c r="D95" s="86"/>
      <c r="E95" s="86"/>
      <c r="F95" s="86"/>
      <c r="G95" s="86"/>
      <c r="H95" s="86"/>
      <c r="I95" s="86"/>
      <c r="J95" s="86"/>
      <c r="K95" s="86"/>
      <c r="L95" s="86"/>
      <c r="M95" s="86"/>
      <c r="N95" s="86"/>
      <c r="O95" s="86"/>
      <c r="P95" s="86"/>
      <c r="Q95" s="86"/>
      <c r="R95" s="86"/>
      <c r="S95" s="86"/>
      <c r="T95" s="86"/>
      <c r="U95" s="86"/>
      <c r="V95" s="86"/>
      <c r="W95" s="86"/>
      <c r="X95" s="86"/>
      <c r="Y95" s="86"/>
      <c r="Z95" s="86"/>
      <c r="AA95" s="86"/>
      <c r="AB95" s="86"/>
      <c r="AC95" s="86"/>
      <c r="AD95" s="86"/>
      <c r="AE95" s="86"/>
      <c r="AF95" s="86"/>
      <c r="AG95" s="86"/>
      <c r="AH95" s="86"/>
      <c r="AI95" s="86"/>
      <c r="AJ95" s="86"/>
      <c r="AK95" s="86"/>
    </row>
    <row r="96" spans="1:37" ht="18" customHeight="1" x14ac:dyDescent="0.25">
      <c r="A96" s="86"/>
      <c r="B96" s="86"/>
      <c r="C96" s="86"/>
      <c r="D96" s="86"/>
      <c r="E96" s="86"/>
      <c r="F96" s="86"/>
      <c r="G96" s="86"/>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c r="AG96" s="86"/>
      <c r="AH96" s="86"/>
      <c r="AI96" s="86"/>
      <c r="AJ96" s="86"/>
      <c r="AK96" s="86"/>
    </row>
    <row r="97" spans="1:37" ht="18" customHeight="1" x14ac:dyDescent="0.25">
      <c r="A97" s="86"/>
      <c r="B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6"/>
      <c r="AI97" s="86"/>
      <c r="AJ97" s="86"/>
      <c r="AK97" s="86"/>
    </row>
    <row r="98" spans="1:37" ht="18" customHeight="1" x14ac:dyDescent="0.25">
      <c r="A98" s="86"/>
      <c r="B98" s="86"/>
      <c r="C98" s="86"/>
      <c r="D98" s="86"/>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6"/>
      <c r="AI98" s="86"/>
      <c r="AJ98" s="86"/>
      <c r="AK98" s="86"/>
    </row>
    <row r="99" spans="1:37" ht="18" customHeight="1" x14ac:dyDescent="0.25">
      <c r="A99" s="86"/>
      <c r="B99" s="86"/>
      <c r="C99" s="86"/>
      <c r="D99" s="86"/>
      <c r="E99" s="86"/>
      <c r="F99" s="86"/>
      <c r="G99" s="86"/>
      <c r="H99" s="86"/>
      <c r="I99" s="86"/>
      <c r="J99" s="86"/>
      <c r="K99" s="86"/>
      <c r="L99" s="86"/>
      <c r="M99" s="86"/>
      <c r="N99" s="86"/>
      <c r="O99" s="86"/>
      <c r="P99" s="86"/>
      <c r="Q99" s="86"/>
      <c r="R99" s="86"/>
      <c r="S99" s="86"/>
      <c r="T99" s="86"/>
      <c r="U99" s="86"/>
      <c r="V99" s="86"/>
      <c r="W99" s="86"/>
      <c r="X99" s="86"/>
      <c r="Y99" s="86"/>
      <c r="Z99" s="86"/>
      <c r="AA99" s="86"/>
      <c r="AB99" s="86"/>
      <c r="AC99" s="86"/>
      <c r="AD99" s="86"/>
      <c r="AE99" s="86"/>
      <c r="AF99" s="86"/>
      <c r="AG99" s="86"/>
      <c r="AH99" s="86"/>
      <c r="AI99" s="86"/>
      <c r="AJ99" s="86"/>
      <c r="AK99" s="86"/>
    </row>
    <row r="100" spans="1:37" ht="18" customHeight="1" x14ac:dyDescent="0.25">
      <c r="A100" s="86"/>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6"/>
      <c r="AH100" s="86"/>
      <c r="AI100" s="86"/>
      <c r="AJ100" s="86"/>
      <c r="AK100" s="86"/>
    </row>
    <row r="101" spans="1:37" ht="18" customHeight="1" x14ac:dyDescent="0.25">
      <c r="A101" s="86"/>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6"/>
      <c r="AI101" s="86"/>
      <c r="AJ101" s="86"/>
      <c r="AK101" s="86"/>
    </row>
    <row r="102" spans="1:37" ht="18" customHeight="1" x14ac:dyDescent="0.25">
      <c r="A102" s="86"/>
      <c r="B102" s="86"/>
      <c r="C102" s="86"/>
      <c r="D102" s="86"/>
      <c r="E102" s="86"/>
      <c r="F102" s="86"/>
      <c r="G102" s="86"/>
      <c r="H102" s="86"/>
      <c r="I102" s="86"/>
      <c r="J102" s="86"/>
      <c r="K102" s="86"/>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row>
    <row r="103" spans="1:37" ht="18" customHeight="1" x14ac:dyDescent="0.25">
      <c r="A103" s="86"/>
      <c r="B103" s="86"/>
      <c r="C103" s="86"/>
      <c r="D103" s="86"/>
      <c r="E103" s="86"/>
      <c r="F103" s="86"/>
      <c r="G103" s="86"/>
      <c r="H103" s="86"/>
      <c r="I103" s="86"/>
      <c r="J103" s="86"/>
      <c r="K103" s="86"/>
      <c r="L103" s="86"/>
      <c r="M103" s="86"/>
      <c r="N103" s="86"/>
      <c r="O103" s="86"/>
      <c r="P103" s="86"/>
      <c r="Q103" s="86"/>
      <c r="R103" s="86"/>
      <c r="S103" s="86"/>
      <c r="T103" s="86"/>
      <c r="U103" s="86"/>
      <c r="V103" s="86"/>
      <c r="W103" s="86"/>
      <c r="X103" s="86"/>
      <c r="Y103" s="86"/>
      <c r="Z103" s="86"/>
      <c r="AA103" s="86"/>
      <c r="AB103" s="86"/>
      <c r="AC103" s="86"/>
      <c r="AD103" s="86"/>
      <c r="AE103" s="86"/>
      <c r="AF103" s="86"/>
      <c r="AG103" s="86"/>
      <c r="AH103" s="86"/>
      <c r="AI103" s="86"/>
      <c r="AJ103" s="86"/>
      <c r="AK103" s="86"/>
    </row>
    <row r="104" spans="1:37" ht="18" customHeight="1" x14ac:dyDescent="0.25">
      <c r="A104" s="86"/>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6"/>
      <c r="AH104" s="86"/>
      <c r="AI104" s="86"/>
      <c r="AJ104" s="86"/>
      <c r="AK104" s="86"/>
    </row>
    <row r="105" spans="1:37" ht="18" customHeight="1" x14ac:dyDescent="0.25">
      <c r="A105" s="86"/>
      <c r="B105" s="86"/>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c r="AG105" s="86"/>
      <c r="AH105" s="86"/>
      <c r="AI105" s="86"/>
      <c r="AJ105" s="86"/>
      <c r="AK105" s="86"/>
    </row>
    <row r="106" spans="1:37" ht="18" customHeight="1" x14ac:dyDescent="0.25">
      <c r="A106" s="86"/>
      <c r="B106" s="86"/>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86"/>
      <c r="AH106" s="86"/>
      <c r="AI106" s="86"/>
      <c r="AJ106" s="86"/>
      <c r="AK106" s="86"/>
    </row>
    <row r="107" spans="1:37" ht="18" customHeight="1" x14ac:dyDescent="0.25">
      <c r="A107" s="86"/>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c r="AA107" s="86"/>
      <c r="AB107" s="86"/>
      <c r="AC107" s="86"/>
      <c r="AD107" s="86"/>
      <c r="AE107" s="86"/>
      <c r="AF107" s="86"/>
      <c r="AG107" s="86"/>
      <c r="AH107" s="86"/>
      <c r="AI107" s="86"/>
      <c r="AJ107" s="86"/>
      <c r="AK107" s="86"/>
    </row>
    <row r="108" spans="1:37" ht="18" customHeight="1" x14ac:dyDescent="0.25">
      <c r="A108" s="86"/>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6"/>
      <c r="AG108" s="86"/>
      <c r="AH108" s="86"/>
      <c r="AI108" s="86"/>
      <c r="AJ108" s="86"/>
      <c r="AK108" s="86"/>
    </row>
    <row r="109" spans="1:37" ht="18" customHeight="1" x14ac:dyDescent="0.25">
      <c r="A109" s="86"/>
      <c r="B109" s="86"/>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86"/>
      <c r="AG109" s="86"/>
      <c r="AH109" s="86"/>
      <c r="AI109" s="86"/>
      <c r="AJ109" s="86"/>
      <c r="AK109" s="86"/>
    </row>
    <row r="110" spans="1:37" ht="18" customHeight="1" x14ac:dyDescent="0.25">
      <c r="A110" s="86"/>
      <c r="B110" s="86"/>
      <c r="C110" s="86"/>
      <c r="D110" s="86"/>
      <c r="E110" s="86"/>
      <c r="F110" s="86"/>
      <c r="G110" s="86"/>
      <c r="H110" s="86"/>
      <c r="I110" s="86"/>
      <c r="J110" s="86"/>
      <c r="K110" s="86"/>
      <c r="L110" s="86"/>
      <c r="M110" s="86"/>
      <c r="N110" s="86"/>
      <c r="O110" s="86"/>
      <c r="P110" s="86"/>
      <c r="Q110" s="86"/>
      <c r="R110" s="86"/>
      <c r="S110" s="86"/>
      <c r="T110" s="86"/>
      <c r="U110" s="86"/>
      <c r="V110" s="86"/>
      <c r="W110" s="86"/>
      <c r="X110" s="86"/>
      <c r="Y110" s="86"/>
      <c r="Z110" s="86"/>
      <c r="AA110" s="86"/>
      <c r="AB110" s="86"/>
      <c r="AC110" s="86"/>
      <c r="AD110" s="86"/>
      <c r="AE110" s="86"/>
      <c r="AF110" s="86"/>
      <c r="AG110" s="86"/>
      <c r="AH110" s="86"/>
      <c r="AI110" s="86"/>
      <c r="AJ110" s="86"/>
      <c r="AK110" s="86"/>
    </row>
    <row r="111" spans="1:37" ht="18" customHeight="1" x14ac:dyDescent="0.25">
      <c r="A111" s="86"/>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6"/>
      <c r="AG111" s="86"/>
      <c r="AH111" s="86"/>
      <c r="AI111" s="86"/>
      <c r="AJ111" s="86"/>
      <c r="AK111" s="86"/>
    </row>
    <row r="112" spans="1:37" ht="18" customHeight="1" x14ac:dyDescent="0.25">
      <c r="A112" s="86"/>
      <c r="B112" s="86"/>
      <c r="C112" s="86"/>
      <c r="D112" s="86"/>
      <c r="E112" s="86"/>
      <c r="F112" s="86"/>
      <c r="G112" s="86"/>
      <c r="H112" s="86"/>
      <c r="I112" s="86"/>
      <c r="J112" s="86"/>
      <c r="K112" s="86"/>
      <c r="L112" s="86"/>
      <c r="M112" s="86"/>
      <c r="N112" s="86"/>
      <c r="O112" s="86"/>
      <c r="P112" s="86"/>
      <c r="Q112" s="86"/>
      <c r="R112" s="86"/>
      <c r="S112" s="86"/>
      <c r="T112" s="86"/>
      <c r="U112" s="86"/>
      <c r="V112" s="86"/>
      <c r="W112" s="86"/>
      <c r="X112" s="86"/>
      <c r="Y112" s="86"/>
      <c r="Z112" s="86"/>
      <c r="AA112" s="86"/>
      <c r="AB112" s="86"/>
      <c r="AC112" s="86"/>
      <c r="AD112" s="86"/>
      <c r="AE112" s="86"/>
      <c r="AF112" s="86"/>
      <c r="AG112" s="86"/>
      <c r="AH112" s="86"/>
      <c r="AI112" s="86"/>
      <c r="AJ112" s="86"/>
      <c r="AK112" s="86"/>
    </row>
    <row r="113" spans="1:37" ht="18" customHeight="1" x14ac:dyDescent="0.25">
      <c r="A113" s="86"/>
      <c r="B113" s="86"/>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6"/>
      <c r="AI113" s="86"/>
      <c r="AJ113" s="86"/>
      <c r="AK113" s="86"/>
    </row>
    <row r="114" spans="1:37" ht="18" customHeight="1" x14ac:dyDescent="0.25">
      <c r="A114" s="86"/>
      <c r="B114" s="86"/>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6"/>
      <c r="AI114" s="86"/>
      <c r="AJ114" s="86"/>
      <c r="AK114" s="86"/>
    </row>
    <row r="115" spans="1:37" ht="18" customHeight="1" x14ac:dyDescent="0.25">
      <c r="A115" s="86"/>
      <c r="B115" s="86"/>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6"/>
      <c r="AB115" s="86"/>
      <c r="AC115" s="86"/>
      <c r="AD115" s="86"/>
      <c r="AE115" s="86"/>
      <c r="AF115" s="86"/>
      <c r="AG115" s="86"/>
      <c r="AH115" s="86"/>
      <c r="AI115" s="86"/>
      <c r="AJ115" s="86"/>
      <c r="AK115" s="86"/>
    </row>
    <row r="116" spans="1:37" ht="18" customHeight="1" x14ac:dyDescent="0.25">
      <c r="A116" s="86"/>
      <c r="B116" s="86"/>
      <c r="C116" s="86"/>
      <c r="D116" s="86"/>
      <c r="E116" s="86"/>
      <c r="F116" s="86"/>
      <c r="G116" s="86"/>
      <c r="H116" s="86"/>
      <c r="I116" s="86"/>
      <c r="J116" s="86"/>
      <c r="K116" s="86"/>
      <c r="L116" s="86"/>
      <c r="M116" s="86"/>
      <c r="N116" s="86"/>
      <c r="O116" s="86"/>
      <c r="P116" s="86"/>
      <c r="Q116" s="86"/>
      <c r="R116" s="86"/>
      <c r="S116" s="86"/>
      <c r="T116" s="86"/>
      <c r="U116" s="86"/>
      <c r="V116" s="86"/>
      <c r="W116" s="86"/>
      <c r="X116" s="86"/>
      <c r="Y116" s="86"/>
      <c r="Z116" s="86"/>
      <c r="AA116" s="86"/>
      <c r="AB116" s="86"/>
      <c r="AC116" s="86"/>
      <c r="AD116" s="86"/>
      <c r="AE116" s="86"/>
      <c r="AF116" s="86"/>
      <c r="AG116" s="86"/>
      <c r="AH116" s="86"/>
      <c r="AI116" s="86"/>
      <c r="AJ116" s="86"/>
      <c r="AK116" s="86"/>
    </row>
    <row r="117" spans="1:37" ht="18" customHeight="1" x14ac:dyDescent="0.25">
      <c r="A117" s="86"/>
      <c r="B117" s="86"/>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c r="AA117" s="86"/>
      <c r="AB117" s="86"/>
      <c r="AC117" s="86"/>
      <c r="AD117" s="86"/>
      <c r="AE117" s="86"/>
      <c r="AF117" s="86"/>
      <c r="AG117" s="86"/>
      <c r="AH117" s="86"/>
      <c r="AI117" s="86"/>
      <c r="AJ117" s="86"/>
      <c r="AK117" s="86"/>
    </row>
    <row r="118" spans="1:37" ht="18" customHeight="1" x14ac:dyDescent="0.25">
      <c r="A118" s="86"/>
      <c r="B118" s="86"/>
      <c r="C118" s="86"/>
      <c r="D118" s="86"/>
      <c r="E118" s="86"/>
      <c r="F118" s="86"/>
      <c r="G118" s="86"/>
      <c r="H118" s="86"/>
      <c r="I118" s="86"/>
      <c r="J118" s="86"/>
      <c r="K118" s="86"/>
      <c r="L118" s="86"/>
      <c r="M118" s="86"/>
      <c r="N118" s="86"/>
      <c r="O118" s="86"/>
      <c r="P118" s="86"/>
      <c r="Q118" s="86"/>
      <c r="R118" s="86"/>
      <c r="S118" s="86"/>
      <c r="T118" s="86"/>
      <c r="U118" s="86"/>
      <c r="V118" s="86"/>
      <c r="W118" s="86"/>
      <c r="X118" s="86"/>
      <c r="Y118" s="86"/>
      <c r="Z118" s="86"/>
      <c r="AA118" s="86"/>
      <c r="AB118" s="86"/>
      <c r="AC118" s="86"/>
      <c r="AD118" s="86"/>
      <c r="AE118" s="86"/>
      <c r="AF118" s="86"/>
      <c r="AG118" s="86"/>
      <c r="AH118" s="86"/>
      <c r="AI118" s="86"/>
      <c r="AJ118" s="86"/>
      <c r="AK118" s="86"/>
    </row>
    <row r="119" spans="1:37" ht="18" customHeight="1" x14ac:dyDescent="0.25">
      <c r="A119" s="86"/>
      <c r="B119" s="86"/>
      <c r="C119" s="86"/>
      <c r="D119" s="86"/>
      <c r="E119" s="86"/>
      <c r="F119" s="86"/>
      <c r="G119" s="86"/>
      <c r="H119" s="86"/>
      <c r="I119" s="86"/>
      <c r="J119" s="86"/>
      <c r="K119" s="86"/>
      <c r="L119" s="86"/>
      <c r="M119" s="86"/>
      <c r="N119" s="86"/>
      <c r="O119" s="86"/>
      <c r="P119" s="86"/>
      <c r="Q119" s="86"/>
      <c r="R119" s="86"/>
      <c r="S119" s="86"/>
      <c r="T119" s="86"/>
      <c r="U119" s="86"/>
      <c r="V119" s="86"/>
      <c r="W119" s="86"/>
      <c r="X119" s="86"/>
      <c r="Y119" s="86"/>
      <c r="Z119" s="86"/>
      <c r="AA119" s="86"/>
      <c r="AB119" s="86"/>
      <c r="AC119" s="86"/>
      <c r="AD119" s="86"/>
      <c r="AE119" s="86"/>
      <c r="AF119" s="86"/>
      <c r="AG119" s="86"/>
      <c r="AH119" s="86"/>
      <c r="AI119" s="86"/>
      <c r="AJ119" s="86"/>
      <c r="AK119" s="86"/>
    </row>
    <row r="120" spans="1:37" ht="18" customHeight="1" x14ac:dyDescent="0.25">
      <c r="A120" s="86"/>
      <c r="B120" s="86"/>
      <c r="C120" s="86"/>
      <c r="D120" s="86"/>
      <c r="E120" s="86"/>
      <c r="F120" s="86"/>
      <c r="G120" s="86"/>
      <c r="H120" s="86"/>
      <c r="I120" s="86"/>
      <c r="J120" s="86"/>
      <c r="K120" s="86"/>
      <c r="L120" s="86"/>
      <c r="M120" s="86"/>
      <c r="N120" s="86"/>
      <c r="O120" s="86"/>
      <c r="P120" s="86"/>
      <c r="Q120" s="86"/>
      <c r="R120" s="86"/>
      <c r="S120" s="86"/>
      <c r="T120" s="86"/>
      <c r="U120" s="86"/>
      <c r="V120" s="86"/>
      <c r="W120" s="86"/>
      <c r="X120" s="86"/>
      <c r="Y120" s="86"/>
      <c r="Z120" s="86"/>
      <c r="AA120" s="86"/>
      <c r="AB120" s="86"/>
      <c r="AC120" s="86"/>
      <c r="AD120" s="86"/>
      <c r="AE120" s="86"/>
      <c r="AF120" s="86"/>
      <c r="AG120" s="86"/>
      <c r="AH120" s="86"/>
      <c r="AI120" s="86"/>
      <c r="AJ120" s="86"/>
      <c r="AK120" s="86"/>
    </row>
    <row r="121" spans="1:37" ht="18" customHeight="1" x14ac:dyDescent="0.25">
      <c r="A121" s="86"/>
      <c r="B121" s="86"/>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6"/>
      <c r="AI121" s="86"/>
      <c r="AJ121" s="86"/>
      <c r="AK121" s="86"/>
    </row>
    <row r="122" spans="1:37" ht="18" customHeight="1" x14ac:dyDescent="0.25">
      <c r="A122" s="86"/>
      <c r="B122" s="86"/>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c r="AA122" s="86"/>
      <c r="AB122" s="86"/>
      <c r="AC122" s="86"/>
      <c r="AD122" s="86"/>
      <c r="AE122" s="86"/>
      <c r="AF122" s="86"/>
      <c r="AG122" s="86"/>
      <c r="AH122" s="86"/>
      <c r="AI122" s="86"/>
      <c r="AJ122" s="86"/>
      <c r="AK122" s="86"/>
    </row>
    <row r="123" spans="1:37" ht="18" customHeight="1" x14ac:dyDescent="0.25">
      <c r="A123" s="86"/>
      <c r="B123" s="86"/>
      <c r="C123" s="86"/>
      <c r="D123" s="86"/>
      <c r="E123" s="86"/>
      <c r="F123" s="86"/>
      <c r="G123" s="86"/>
      <c r="H123" s="86"/>
      <c r="I123" s="86"/>
      <c r="J123" s="86"/>
      <c r="K123" s="86"/>
      <c r="L123" s="86"/>
      <c r="M123" s="86"/>
      <c r="N123" s="86"/>
      <c r="O123" s="86"/>
      <c r="P123" s="86"/>
      <c r="Q123" s="86"/>
      <c r="R123" s="86"/>
      <c r="S123" s="86"/>
      <c r="T123" s="86"/>
      <c r="U123" s="86"/>
      <c r="V123" s="86"/>
      <c r="W123" s="86"/>
      <c r="X123" s="86"/>
      <c r="Y123" s="86"/>
      <c r="Z123" s="86"/>
      <c r="AA123" s="86"/>
      <c r="AB123" s="86"/>
      <c r="AC123" s="86"/>
      <c r="AD123" s="86"/>
      <c r="AE123" s="86"/>
      <c r="AF123" s="86"/>
      <c r="AG123" s="86"/>
      <c r="AH123" s="86"/>
      <c r="AI123" s="86"/>
      <c r="AJ123" s="86"/>
      <c r="AK123" s="86"/>
    </row>
    <row r="124" spans="1:37" ht="18" customHeight="1" x14ac:dyDescent="0.25">
      <c r="A124" s="86"/>
      <c r="B124" s="86"/>
      <c r="C124" s="86"/>
      <c r="D124" s="86"/>
      <c r="E124" s="86"/>
      <c r="F124" s="86"/>
      <c r="G124" s="86"/>
      <c r="H124" s="86"/>
      <c r="I124" s="86"/>
      <c r="J124" s="86"/>
      <c r="K124" s="86"/>
      <c r="L124" s="86"/>
      <c r="M124" s="86"/>
      <c r="N124" s="86"/>
      <c r="O124" s="86"/>
      <c r="P124" s="86"/>
      <c r="Q124" s="86"/>
      <c r="R124" s="86"/>
      <c r="S124" s="86"/>
      <c r="T124" s="86"/>
      <c r="U124" s="86"/>
      <c r="V124" s="86"/>
      <c r="W124" s="86"/>
      <c r="X124" s="86"/>
      <c r="Y124" s="86"/>
      <c r="Z124" s="86"/>
      <c r="AA124" s="86"/>
      <c r="AB124" s="86"/>
      <c r="AC124" s="86"/>
      <c r="AD124" s="86"/>
      <c r="AE124" s="86"/>
      <c r="AF124" s="86"/>
      <c r="AG124" s="86"/>
      <c r="AH124" s="86"/>
      <c r="AI124" s="86"/>
      <c r="AJ124" s="86"/>
      <c r="AK124" s="86"/>
    </row>
    <row r="125" spans="1:37" ht="18" customHeight="1" x14ac:dyDescent="0.25">
      <c r="A125" s="86"/>
      <c r="B125" s="86"/>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c r="AA125" s="86"/>
      <c r="AB125" s="86"/>
      <c r="AC125" s="86"/>
      <c r="AD125" s="86"/>
      <c r="AE125" s="86"/>
      <c r="AF125" s="86"/>
      <c r="AG125" s="86"/>
      <c r="AH125" s="86"/>
      <c r="AI125" s="86"/>
      <c r="AJ125" s="86"/>
      <c r="AK125" s="86"/>
    </row>
    <row r="126" spans="1:37" ht="18" customHeight="1" x14ac:dyDescent="0.25">
      <c r="A126" s="86"/>
      <c r="B126" s="86"/>
      <c r="C126" s="86"/>
      <c r="D126" s="86"/>
      <c r="E126" s="86"/>
      <c r="F126" s="86"/>
      <c r="G126" s="86"/>
      <c r="H126" s="86"/>
      <c r="I126" s="86"/>
      <c r="J126" s="86"/>
      <c r="K126" s="86"/>
      <c r="L126" s="86"/>
      <c r="M126" s="86"/>
      <c r="N126" s="86"/>
      <c r="O126" s="86"/>
      <c r="P126" s="86"/>
      <c r="Q126" s="86"/>
      <c r="R126" s="86"/>
      <c r="S126" s="86"/>
      <c r="T126" s="86"/>
      <c r="U126" s="86"/>
      <c r="V126" s="86"/>
      <c r="W126" s="86"/>
      <c r="X126" s="86"/>
      <c r="Y126" s="86"/>
      <c r="Z126" s="86"/>
      <c r="AA126" s="86"/>
      <c r="AB126" s="86"/>
      <c r="AC126" s="86"/>
      <c r="AD126" s="86"/>
      <c r="AE126" s="86"/>
      <c r="AF126" s="86"/>
      <c r="AG126" s="86"/>
      <c r="AH126" s="86"/>
      <c r="AI126" s="86"/>
      <c r="AJ126" s="86"/>
      <c r="AK126" s="86"/>
    </row>
    <row r="127" spans="1:37" ht="18" customHeight="1" x14ac:dyDescent="0.25">
      <c r="A127" s="86"/>
      <c r="B127" s="86"/>
      <c r="C127" s="86"/>
      <c r="D127" s="86"/>
      <c r="E127" s="86"/>
      <c r="F127" s="86"/>
      <c r="G127" s="86"/>
      <c r="H127" s="86"/>
      <c r="I127" s="86"/>
      <c r="J127" s="86"/>
      <c r="K127" s="86"/>
      <c r="L127" s="86"/>
      <c r="M127" s="86"/>
      <c r="N127" s="86"/>
      <c r="O127" s="86"/>
      <c r="P127" s="86"/>
      <c r="Q127" s="86"/>
      <c r="R127" s="86"/>
      <c r="S127" s="86"/>
      <c r="T127" s="86"/>
      <c r="U127" s="86"/>
      <c r="V127" s="86"/>
      <c r="W127" s="86"/>
      <c r="X127" s="86"/>
      <c r="Y127" s="86"/>
      <c r="Z127" s="86"/>
      <c r="AA127" s="86"/>
      <c r="AB127" s="86"/>
      <c r="AC127" s="86"/>
      <c r="AD127" s="86"/>
      <c r="AE127" s="86"/>
      <c r="AF127" s="86"/>
      <c r="AG127" s="86"/>
      <c r="AH127" s="86"/>
      <c r="AI127" s="86"/>
      <c r="AJ127" s="86"/>
      <c r="AK127" s="86"/>
    </row>
    <row r="128" spans="1:37" ht="18" customHeight="1" x14ac:dyDescent="0.25">
      <c r="A128" s="86"/>
      <c r="B128" s="86"/>
      <c r="C128" s="86"/>
      <c r="D128" s="86"/>
      <c r="E128" s="86"/>
      <c r="F128" s="86"/>
      <c r="G128" s="86"/>
      <c r="H128" s="86"/>
      <c r="I128" s="86"/>
      <c r="J128" s="86"/>
      <c r="K128" s="86"/>
      <c r="L128" s="86"/>
      <c r="M128" s="86"/>
      <c r="N128" s="86"/>
      <c r="O128" s="86"/>
      <c r="P128" s="86"/>
      <c r="Q128" s="86"/>
      <c r="R128" s="86"/>
      <c r="S128" s="86"/>
      <c r="T128" s="86"/>
      <c r="U128" s="86"/>
      <c r="V128" s="86"/>
      <c r="W128" s="86"/>
      <c r="X128" s="86"/>
      <c r="Y128" s="86"/>
      <c r="Z128" s="86"/>
      <c r="AA128" s="86"/>
      <c r="AB128" s="86"/>
      <c r="AC128" s="86"/>
      <c r="AD128" s="86"/>
      <c r="AE128" s="86"/>
      <c r="AF128" s="86"/>
      <c r="AG128" s="86"/>
      <c r="AH128" s="86"/>
      <c r="AI128" s="86"/>
      <c r="AJ128" s="86"/>
      <c r="AK128" s="86"/>
    </row>
    <row r="129" spans="1:37" ht="18" customHeight="1" x14ac:dyDescent="0.25">
      <c r="A129" s="86"/>
      <c r="B129" s="86"/>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6"/>
      <c r="AF129" s="86"/>
      <c r="AG129" s="86"/>
      <c r="AH129" s="86"/>
      <c r="AI129" s="86"/>
      <c r="AJ129" s="86"/>
      <c r="AK129" s="86"/>
    </row>
    <row r="130" spans="1:37" ht="18" customHeight="1" x14ac:dyDescent="0.25">
      <c r="A130" s="86"/>
      <c r="B130" s="86"/>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6"/>
      <c r="AF130" s="86"/>
      <c r="AG130" s="86"/>
      <c r="AH130" s="86"/>
      <c r="AI130" s="86"/>
      <c r="AJ130" s="86"/>
      <c r="AK130" s="86"/>
    </row>
    <row r="131" spans="1:37" ht="18" customHeight="1" x14ac:dyDescent="0.25">
      <c r="A131" s="86"/>
      <c r="B131" s="86"/>
      <c r="C131" s="86"/>
      <c r="D131" s="86"/>
      <c r="E131" s="86"/>
      <c r="F131" s="86"/>
      <c r="G131" s="86"/>
      <c r="H131" s="86"/>
      <c r="I131" s="86"/>
      <c r="J131" s="86"/>
      <c r="K131" s="86"/>
      <c r="L131" s="86"/>
      <c r="M131" s="86"/>
      <c r="N131" s="86"/>
      <c r="O131" s="86"/>
      <c r="P131" s="86"/>
      <c r="Q131" s="86"/>
      <c r="R131" s="86"/>
      <c r="S131" s="86"/>
      <c r="T131" s="86"/>
      <c r="U131" s="86"/>
      <c r="V131" s="86"/>
      <c r="W131" s="86"/>
      <c r="X131" s="86"/>
      <c r="Y131" s="86"/>
      <c r="Z131" s="86"/>
      <c r="AA131" s="86"/>
      <c r="AB131" s="86"/>
      <c r="AC131" s="86"/>
      <c r="AD131" s="86"/>
      <c r="AE131" s="86"/>
      <c r="AF131" s="86"/>
      <c r="AG131" s="86"/>
      <c r="AH131" s="86"/>
      <c r="AI131" s="86"/>
      <c r="AJ131" s="86"/>
      <c r="AK131" s="86"/>
    </row>
    <row r="132" spans="1:37" ht="18" customHeight="1" x14ac:dyDescent="0.25">
      <c r="A132" s="86"/>
      <c r="B132" s="86"/>
      <c r="C132" s="86"/>
      <c r="D132" s="86"/>
      <c r="E132" s="86"/>
      <c r="F132" s="86"/>
      <c r="G132" s="86"/>
      <c r="H132" s="86"/>
      <c r="I132" s="86"/>
      <c r="J132" s="86"/>
      <c r="K132" s="86"/>
      <c r="L132" s="86"/>
      <c r="M132" s="86"/>
      <c r="N132" s="86"/>
      <c r="O132" s="86"/>
      <c r="P132" s="86"/>
      <c r="Q132" s="86"/>
      <c r="R132" s="86"/>
      <c r="S132" s="86"/>
      <c r="T132" s="86"/>
      <c r="U132" s="86"/>
      <c r="V132" s="86"/>
      <c r="W132" s="86"/>
      <c r="X132" s="86"/>
      <c r="Y132" s="86"/>
      <c r="Z132" s="86"/>
      <c r="AA132" s="86"/>
      <c r="AB132" s="86"/>
      <c r="AC132" s="86"/>
      <c r="AD132" s="86"/>
      <c r="AE132" s="86"/>
      <c r="AF132" s="86"/>
      <c r="AG132" s="86"/>
      <c r="AH132" s="86"/>
      <c r="AI132" s="86"/>
      <c r="AJ132" s="86"/>
      <c r="AK132" s="86"/>
    </row>
    <row r="133" spans="1:37" ht="18" customHeight="1" x14ac:dyDescent="0.25">
      <c r="A133" s="86"/>
      <c r="B133" s="86"/>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c r="AA133" s="86"/>
      <c r="AB133" s="86"/>
      <c r="AC133" s="86"/>
      <c r="AD133" s="86"/>
      <c r="AE133" s="86"/>
      <c r="AF133" s="86"/>
      <c r="AG133" s="86"/>
      <c r="AH133" s="86"/>
      <c r="AI133" s="86"/>
      <c r="AJ133" s="86"/>
      <c r="AK133" s="86"/>
    </row>
    <row r="134" spans="1:37" ht="18" customHeight="1" x14ac:dyDescent="0.25">
      <c r="A134" s="86"/>
      <c r="B134" s="86"/>
      <c r="C134" s="86"/>
      <c r="D134" s="86"/>
      <c r="E134" s="86"/>
      <c r="F134" s="86"/>
      <c r="G134" s="86"/>
      <c r="H134" s="86"/>
      <c r="I134" s="86"/>
      <c r="J134" s="86"/>
      <c r="K134" s="86"/>
      <c r="L134" s="86"/>
      <c r="M134" s="86"/>
      <c r="N134" s="86"/>
      <c r="O134" s="86"/>
      <c r="P134" s="86"/>
      <c r="Q134" s="86"/>
      <c r="R134" s="86"/>
      <c r="S134" s="86"/>
      <c r="T134" s="86"/>
      <c r="U134" s="86"/>
      <c r="V134" s="86"/>
      <c r="W134" s="86"/>
      <c r="X134" s="86"/>
      <c r="Y134" s="86"/>
      <c r="Z134" s="86"/>
      <c r="AA134" s="86"/>
      <c r="AB134" s="86"/>
      <c r="AC134" s="86"/>
      <c r="AD134" s="86"/>
      <c r="AE134" s="86"/>
      <c r="AF134" s="86"/>
      <c r="AG134" s="86"/>
      <c r="AH134" s="86"/>
      <c r="AI134" s="86"/>
      <c r="AJ134" s="86"/>
      <c r="AK134" s="86"/>
    </row>
    <row r="135" spans="1:37" ht="18" customHeight="1" x14ac:dyDescent="0.25">
      <c r="A135" s="86"/>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6"/>
      <c r="AH135" s="86"/>
      <c r="AI135" s="86"/>
      <c r="AJ135" s="86"/>
      <c r="AK135" s="86"/>
    </row>
    <row r="136" spans="1:37" ht="18" customHeight="1" x14ac:dyDescent="0.25">
      <c r="A136" s="86"/>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6"/>
      <c r="AH136" s="86"/>
      <c r="AI136" s="86"/>
      <c r="AJ136" s="86"/>
      <c r="AK136" s="86"/>
    </row>
    <row r="137" spans="1:37" ht="18" customHeight="1" x14ac:dyDescent="0.25">
      <c r="A137" s="86"/>
      <c r="B137" s="86"/>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c r="AA137" s="86"/>
      <c r="AB137" s="86"/>
      <c r="AC137" s="86"/>
      <c r="AD137" s="86"/>
      <c r="AE137" s="86"/>
      <c r="AF137" s="86"/>
      <c r="AG137" s="86"/>
      <c r="AH137" s="86"/>
      <c r="AI137" s="86"/>
      <c r="AJ137" s="86"/>
      <c r="AK137" s="86"/>
    </row>
    <row r="138" spans="1:37" ht="18" customHeight="1" x14ac:dyDescent="0.25">
      <c r="A138" s="86"/>
      <c r="B138" s="86"/>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c r="AA138" s="86"/>
      <c r="AB138" s="86"/>
      <c r="AC138" s="86"/>
      <c r="AD138" s="86"/>
      <c r="AE138" s="86"/>
      <c r="AF138" s="86"/>
      <c r="AG138" s="86"/>
      <c r="AH138" s="86"/>
      <c r="AI138" s="86"/>
      <c r="AJ138" s="86"/>
      <c r="AK138" s="86"/>
    </row>
    <row r="139" spans="1:37" ht="18" customHeight="1" x14ac:dyDescent="0.25">
      <c r="A139" s="86"/>
      <c r="B139" s="8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c r="AA139" s="86"/>
      <c r="AB139" s="86"/>
      <c r="AC139" s="86"/>
      <c r="AD139" s="86"/>
      <c r="AE139" s="86"/>
      <c r="AF139" s="86"/>
      <c r="AG139" s="86"/>
      <c r="AH139" s="86"/>
      <c r="AI139" s="86"/>
      <c r="AJ139" s="86"/>
      <c r="AK139" s="86"/>
    </row>
    <row r="140" spans="1:37" ht="18" customHeight="1" x14ac:dyDescent="0.25">
      <c r="A140" s="86"/>
      <c r="B140" s="86"/>
      <c r="C140" s="86"/>
      <c r="D140" s="86"/>
      <c r="E140" s="86"/>
      <c r="F140" s="86"/>
      <c r="G140" s="86"/>
      <c r="H140" s="86"/>
      <c r="I140" s="86"/>
      <c r="J140" s="86"/>
      <c r="K140" s="86"/>
      <c r="L140" s="86"/>
      <c r="M140" s="86"/>
      <c r="N140" s="86"/>
      <c r="O140" s="86"/>
      <c r="P140" s="86"/>
      <c r="Q140" s="86"/>
      <c r="R140" s="86"/>
      <c r="S140" s="86"/>
      <c r="T140" s="86"/>
      <c r="U140" s="86"/>
      <c r="V140" s="86"/>
      <c r="W140" s="86"/>
      <c r="X140" s="86"/>
      <c r="Y140" s="86"/>
      <c r="Z140" s="86"/>
      <c r="AA140" s="86"/>
      <c r="AB140" s="86"/>
      <c r="AC140" s="86"/>
      <c r="AD140" s="86"/>
      <c r="AE140" s="86"/>
      <c r="AF140" s="86"/>
      <c r="AG140" s="86"/>
      <c r="AH140" s="86"/>
      <c r="AI140" s="86"/>
      <c r="AJ140" s="86"/>
      <c r="AK140" s="86"/>
    </row>
    <row r="141" spans="1:37" ht="18" customHeight="1" x14ac:dyDescent="0.25">
      <c r="A141" s="86"/>
      <c r="B141" s="86"/>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E141" s="86"/>
      <c r="AF141" s="86"/>
      <c r="AG141" s="86"/>
      <c r="AH141" s="86"/>
      <c r="AI141" s="86"/>
      <c r="AJ141" s="86"/>
      <c r="AK141" s="86"/>
    </row>
    <row r="142" spans="1:37" ht="18" customHeight="1" x14ac:dyDescent="0.25">
      <c r="A142" s="86"/>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6"/>
      <c r="AG142" s="86"/>
      <c r="AH142" s="86"/>
      <c r="AI142" s="86"/>
      <c r="AJ142" s="86"/>
      <c r="AK142" s="86"/>
    </row>
    <row r="143" spans="1:37" ht="18" customHeight="1" x14ac:dyDescent="0.25">
      <c r="A143" s="86"/>
      <c r="B143" s="86"/>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c r="AA143" s="86"/>
      <c r="AB143" s="86"/>
      <c r="AC143" s="86"/>
      <c r="AD143" s="86"/>
      <c r="AE143" s="86"/>
      <c r="AF143" s="86"/>
      <c r="AG143" s="86"/>
      <c r="AH143" s="86"/>
      <c r="AI143" s="86"/>
      <c r="AJ143" s="86"/>
      <c r="AK143" s="86"/>
    </row>
    <row r="144" spans="1:37" ht="18" customHeight="1" x14ac:dyDescent="0.25">
      <c r="A144" s="86"/>
      <c r="B144" s="86"/>
      <c r="C144" s="86"/>
      <c r="D144" s="86"/>
      <c r="E144" s="86"/>
      <c r="F144" s="86"/>
      <c r="G144" s="86"/>
      <c r="H144" s="86"/>
      <c r="I144" s="86"/>
      <c r="J144" s="86"/>
      <c r="K144" s="86"/>
      <c r="L144" s="86"/>
      <c r="M144" s="86"/>
      <c r="N144" s="86"/>
      <c r="O144" s="86"/>
      <c r="P144" s="86"/>
      <c r="Q144" s="86"/>
      <c r="R144" s="86"/>
      <c r="S144" s="86"/>
      <c r="T144" s="86"/>
      <c r="U144" s="86"/>
      <c r="V144" s="86"/>
      <c r="W144" s="86"/>
      <c r="X144" s="86"/>
      <c r="Y144" s="86"/>
      <c r="Z144" s="86"/>
      <c r="AA144" s="86"/>
      <c r="AB144" s="86"/>
      <c r="AC144" s="86"/>
      <c r="AD144" s="86"/>
      <c r="AE144" s="86"/>
      <c r="AF144" s="86"/>
      <c r="AG144" s="86"/>
      <c r="AH144" s="86"/>
      <c r="AI144" s="86"/>
      <c r="AJ144" s="86"/>
      <c r="AK144" s="86"/>
    </row>
    <row r="145" spans="1:37" ht="18" customHeight="1" x14ac:dyDescent="0.25">
      <c r="A145" s="86"/>
      <c r="B145" s="86"/>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E145" s="86"/>
      <c r="AF145" s="86"/>
      <c r="AG145" s="86"/>
      <c r="AH145" s="86"/>
      <c r="AI145" s="86"/>
      <c r="AJ145" s="86"/>
      <c r="AK145" s="86"/>
    </row>
    <row r="146" spans="1:37" ht="18" customHeight="1" x14ac:dyDescent="0.25">
      <c r="A146" s="86"/>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6"/>
      <c r="AG146" s="86"/>
      <c r="AH146" s="86"/>
      <c r="AI146" s="86"/>
      <c r="AJ146" s="86"/>
      <c r="AK146" s="86"/>
    </row>
    <row r="147" spans="1:37" ht="18" customHeight="1" x14ac:dyDescent="0.25">
      <c r="A147" s="86"/>
      <c r="B147" s="86"/>
      <c r="C147" s="86"/>
      <c r="D147" s="86"/>
      <c r="E147" s="86"/>
      <c r="F147" s="86"/>
      <c r="G147" s="86"/>
      <c r="H147" s="86"/>
      <c r="I147" s="86"/>
      <c r="J147" s="86"/>
      <c r="K147" s="86"/>
      <c r="L147" s="86"/>
      <c r="M147" s="86"/>
      <c r="N147" s="86"/>
      <c r="O147" s="86"/>
      <c r="P147" s="86"/>
      <c r="Q147" s="86"/>
      <c r="R147" s="86"/>
      <c r="S147" s="86"/>
      <c r="T147" s="86"/>
      <c r="U147" s="86"/>
      <c r="V147" s="86"/>
      <c r="W147" s="86"/>
      <c r="X147" s="86"/>
      <c r="Y147" s="86"/>
      <c r="Z147" s="86"/>
      <c r="AA147" s="86"/>
      <c r="AB147" s="86"/>
      <c r="AC147" s="86"/>
      <c r="AD147" s="86"/>
      <c r="AE147" s="86"/>
      <c r="AF147" s="86"/>
      <c r="AG147" s="86"/>
      <c r="AH147" s="86"/>
      <c r="AI147" s="86"/>
      <c r="AJ147" s="86"/>
      <c r="AK147" s="86"/>
    </row>
    <row r="148" spans="1:37" ht="18" customHeight="1" x14ac:dyDescent="0.25">
      <c r="A148" s="86"/>
      <c r="B148" s="86"/>
      <c r="C148" s="86"/>
      <c r="D148" s="86"/>
      <c r="E148" s="86"/>
      <c r="F148" s="86"/>
      <c r="G148" s="86"/>
      <c r="H148" s="86"/>
      <c r="I148" s="86"/>
      <c r="J148" s="86"/>
      <c r="K148" s="86"/>
      <c r="L148" s="86"/>
      <c r="M148" s="86"/>
      <c r="N148" s="86"/>
      <c r="O148" s="86"/>
      <c r="P148" s="86"/>
      <c r="Q148" s="86"/>
      <c r="R148" s="86"/>
      <c r="S148" s="86"/>
      <c r="T148" s="86"/>
      <c r="U148" s="86"/>
      <c r="V148" s="86"/>
      <c r="W148" s="86"/>
      <c r="X148" s="86"/>
      <c r="Y148" s="86"/>
      <c r="Z148" s="86"/>
      <c r="AA148" s="86"/>
      <c r="AB148" s="86"/>
      <c r="AC148" s="86"/>
      <c r="AD148" s="86"/>
      <c r="AE148" s="86"/>
      <c r="AF148" s="86"/>
      <c r="AG148" s="86"/>
      <c r="AH148" s="86"/>
      <c r="AI148" s="86"/>
      <c r="AJ148" s="86"/>
      <c r="AK148" s="86"/>
    </row>
    <row r="149" spans="1:37" ht="18" customHeight="1" x14ac:dyDescent="0.25">
      <c r="A149" s="86"/>
      <c r="B149" s="86"/>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6"/>
      <c r="AH149" s="86"/>
      <c r="AI149" s="86"/>
      <c r="AJ149" s="86"/>
      <c r="AK149" s="86"/>
    </row>
    <row r="150" spans="1:37" ht="18" customHeight="1" x14ac:dyDescent="0.25">
      <c r="A150" s="86"/>
      <c r="B150" s="8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c r="AA150" s="86"/>
      <c r="AB150" s="86"/>
      <c r="AC150" s="86"/>
      <c r="AD150" s="86"/>
      <c r="AE150" s="86"/>
      <c r="AF150" s="86"/>
      <c r="AG150" s="86"/>
      <c r="AH150" s="86"/>
      <c r="AI150" s="86"/>
      <c r="AJ150" s="86"/>
      <c r="AK150" s="86"/>
    </row>
    <row r="151" spans="1:37" ht="18" customHeight="1" x14ac:dyDescent="0.25">
      <c r="A151" s="86"/>
      <c r="B151" s="86"/>
      <c r="C151" s="86"/>
      <c r="D151" s="86"/>
      <c r="E151" s="86"/>
      <c r="F151" s="86"/>
      <c r="G151" s="86"/>
      <c r="H151" s="86"/>
      <c r="I151" s="86"/>
      <c r="J151" s="86"/>
      <c r="K151" s="86"/>
      <c r="L151" s="86"/>
      <c r="M151" s="86"/>
      <c r="N151" s="86"/>
      <c r="O151" s="86"/>
      <c r="P151" s="86"/>
      <c r="Q151" s="86"/>
      <c r="R151" s="86"/>
      <c r="S151" s="86"/>
      <c r="T151" s="86"/>
      <c r="U151" s="86"/>
      <c r="V151" s="86"/>
      <c r="W151" s="86"/>
      <c r="X151" s="86"/>
      <c r="Y151" s="86"/>
      <c r="Z151" s="86"/>
      <c r="AA151" s="86"/>
      <c r="AB151" s="86"/>
      <c r="AC151" s="86"/>
      <c r="AD151" s="86"/>
      <c r="AE151" s="86"/>
      <c r="AF151" s="86"/>
      <c r="AG151" s="86"/>
      <c r="AH151" s="86"/>
      <c r="AI151" s="86"/>
      <c r="AJ151" s="86"/>
      <c r="AK151" s="86"/>
    </row>
    <row r="152" spans="1:37" ht="18" customHeight="1" x14ac:dyDescent="0.25">
      <c r="A152" s="86"/>
      <c r="B152" s="86"/>
      <c r="C152" s="86"/>
      <c r="D152" s="86"/>
      <c r="E152" s="86"/>
      <c r="F152" s="86"/>
      <c r="G152" s="86"/>
      <c r="H152" s="86"/>
      <c r="I152" s="86"/>
      <c r="J152" s="86"/>
      <c r="K152" s="86"/>
      <c r="L152" s="86"/>
      <c r="M152" s="86"/>
      <c r="N152" s="86"/>
      <c r="O152" s="86"/>
      <c r="P152" s="86"/>
      <c r="Q152" s="86"/>
      <c r="R152" s="86"/>
      <c r="S152" s="86"/>
      <c r="T152" s="86"/>
      <c r="U152" s="86"/>
      <c r="V152" s="86"/>
      <c r="W152" s="86"/>
      <c r="X152" s="86"/>
      <c r="Y152" s="86"/>
      <c r="Z152" s="86"/>
      <c r="AA152" s="86"/>
      <c r="AB152" s="86"/>
      <c r="AC152" s="86"/>
      <c r="AD152" s="86"/>
      <c r="AE152" s="86"/>
      <c r="AF152" s="86"/>
      <c r="AG152" s="86"/>
      <c r="AH152" s="86"/>
      <c r="AI152" s="86"/>
      <c r="AJ152" s="86"/>
      <c r="AK152" s="86"/>
    </row>
    <row r="153" spans="1:37" ht="18" customHeight="1" x14ac:dyDescent="0.25">
      <c r="A153" s="86"/>
      <c r="B153" s="8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6"/>
      <c r="AH153" s="86"/>
      <c r="AI153" s="86"/>
      <c r="AJ153" s="86"/>
      <c r="AK153" s="86"/>
    </row>
    <row r="154" spans="1:37" ht="18" customHeight="1" x14ac:dyDescent="0.25">
      <c r="A154" s="86"/>
      <c r="B154" s="86"/>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c r="AA154" s="86"/>
      <c r="AB154" s="86"/>
      <c r="AC154" s="86"/>
      <c r="AD154" s="86"/>
      <c r="AE154" s="86"/>
      <c r="AF154" s="86"/>
      <c r="AG154" s="86"/>
      <c r="AH154" s="86"/>
      <c r="AI154" s="86"/>
      <c r="AJ154" s="86"/>
      <c r="AK154" s="86"/>
    </row>
    <row r="155" spans="1:37" ht="18" customHeight="1" x14ac:dyDescent="0.25">
      <c r="A155" s="86"/>
      <c r="B155" s="86"/>
      <c r="C155" s="86"/>
      <c r="D155" s="86"/>
      <c r="E155" s="86"/>
      <c r="F155" s="86"/>
      <c r="G155" s="86"/>
      <c r="H155" s="86"/>
      <c r="I155" s="86"/>
      <c r="J155" s="86"/>
      <c r="K155" s="86"/>
      <c r="L155" s="86"/>
      <c r="M155" s="86"/>
      <c r="N155" s="86"/>
      <c r="O155" s="86"/>
      <c r="P155" s="86"/>
      <c r="Q155" s="86"/>
      <c r="R155" s="86"/>
      <c r="S155" s="86"/>
      <c r="T155" s="86"/>
      <c r="U155" s="86"/>
      <c r="V155" s="86"/>
      <c r="W155" s="86"/>
      <c r="X155" s="86"/>
      <c r="Y155" s="86"/>
      <c r="Z155" s="86"/>
      <c r="AA155" s="86"/>
      <c r="AB155" s="86"/>
      <c r="AC155" s="86"/>
      <c r="AD155" s="86"/>
      <c r="AE155" s="86"/>
      <c r="AF155" s="86"/>
      <c r="AG155" s="86"/>
      <c r="AH155" s="86"/>
      <c r="AI155" s="86"/>
      <c r="AJ155" s="86"/>
      <c r="AK155" s="86"/>
    </row>
    <row r="156" spans="1:37" ht="18" customHeight="1" x14ac:dyDescent="0.25">
      <c r="A156" s="86"/>
      <c r="B156" s="86"/>
      <c r="C156" s="86"/>
      <c r="D156" s="86"/>
      <c r="E156" s="86"/>
      <c r="F156" s="86"/>
      <c r="G156" s="86"/>
      <c r="H156" s="86"/>
      <c r="I156" s="86"/>
      <c r="J156" s="86"/>
      <c r="K156" s="86"/>
      <c r="L156" s="86"/>
      <c r="M156" s="86"/>
      <c r="N156" s="86"/>
      <c r="O156" s="86"/>
      <c r="P156" s="86"/>
      <c r="Q156" s="86"/>
      <c r="R156" s="86"/>
      <c r="S156" s="86"/>
      <c r="T156" s="86"/>
      <c r="U156" s="86"/>
      <c r="V156" s="86"/>
      <c r="W156" s="86"/>
      <c r="X156" s="86"/>
      <c r="Y156" s="86"/>
      <c r="Z156" s="86"/>
      <c r="AA156" s="86"/>
      <c r="AB156" s="86"/>
      <c r="AC156" s="86"/>
      <c r="AD156" s="86"/>
      <c r="AE156" s="86"/>
      <c r="AF156" s="86"/>
      <c r="AG156" s="86"/>
      <c r="AH156" s="86"/>
      <c r="AI156" s="86"/>
      <c r="AJ156" s="86"/>
      <c r="AK156" s="86"/>
    </row>
    <row r="157" spans="1:37" ht="18" customHeight="1" x14ac:dyDescent="0.25">
      <c r="A157" s="86"/>
      <c r="B157" s="86"/>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c r="AA157" s="86"/>
      <c r="AB157" s="86"/>
      <c r="AC157" s="86"/>
      <c r="AD157" s="86"/>
      <c r="AE157" s="86"/>
      <c r="AF157" s="86"/>
      <c r="AG157" s="86"/>
      <c r="AH157" s="86"/>
      <c r="AI157" s="86"/>
      <c r="AJ157" s="86"/>
      <c r="AK157" s="86"/>
    </row>
    <row r="158" spans="1:37" ht="18" customHeight="1" x14ac:dyDescent="0.25">
      <c r="A158" s="86"/>
      <c r="B158" s="86"/>
      <c r="C158" s="86"/>
      <c r="D158" s="86"/>
      <c r="E158" s="86"/>
      <c r="F158" s="86"/>
      <c r="G158" s="86"/>
      <c r="H158" s="86"/>
      <c r="I158" s="86"/>
      <c r="J158" s="86"/>
      <c r="K158" s="86"/>
      <c r="L158" s="86"/>
      <c r="M158" s="86"/>
      <c r="N158" s="86"/>
      <c r="O158" s="86"/>
      <c r="P158" s="86"/>
      <c r="Q158" s="86"/>
      <c r="R158" s="86"/>
      <c r="S158" s="86"/>
      <c r="T158" s="86"/>
      <c r="U158" s="86"/>
      <c r="V158" s="86"/>
      <c r="W158" s="86"/>
      <c r="X158" s="86"/>
      <c r="Y158" s="86"/>
      <c r="Z158" s="86"/>
      <c r="AA158" s="86"/>
      <c r="AB158" s="86"/>
      <c r="AC158" s="86"/>
      <c r="AD158" s="86"/>
      <c r="AE158" s="86"/>
      <c r="AF158" s="86"/>
      <c r="AG158" s="86"/>
      <c r="AH158" s="86"/>
      <c r="AI158" s="86"/>
      <c r="AJ158" s="86"/>
      <c r="AK158" s="86"/>
    </row>
    <row r="159" spans="1:37" ht="18" customHeight="1" x14ac:dyDescent="0.25">
      <c r="A159" s="86"/>
      <c r="B159" s="86"/>
      <c r="C159" s="86"/>
      <c r="D159" s="86"/>
      <c r="E159" s="86"/>
      <c r="F159" s="86"/>
      <c r="G159" s="86"/>
      <c r="H159" s="86"/>
      <c r="I159" s="86"/>
      <c r="J159" s="86"/>
      <c r="K159" s="86"/>
      <c r="L159" s="86"/>
      <c r="M159" s="86"/>
      <c r="N159" s="86"/>
      <c r="O159" s="86"/>
      <c r="P159" s="86"/>
      <c r="Q159" s="86"/>
      <c r="R159" s="86"/>
      <c r="S159" s="86"/>
      <c r="T159" s="86"/>
      <c r="U159" s="86"/>
      <c r="V159" s="86"/>
      <c r="W159" s="86"/>
      <c r="X159" s="86"/>
      <c r="Y159" s="86"/>
      <c r="Z159" s="86"/>
      <c r="AA159" s="86"/>
      <c r="AB159" s="86"/>
      <c r="AC159" s="86"/>
      <c r="AD159" s="86"/>
      <c r="AE159" s="86"/>
      <c r="AF159" s="86"/>
      <c r="AG159" s="86"/>
      <c r="AH159" s="86"/>
      <c r="AI159" s="86"/>
      <c r="AJ159" s="86"/>
      <c r="AK159" s="86"/>
    </row>
    <row r="160" spans="1:37" ht="18" customHeight="1" x14ac:dyDescent="0.25">
      <c r="A160" s="86"/>
      <c r="B160" s="86"/>
      <c r="C160" s="86"/>
      <c r="D160" s="86"/>
      <c r="E160" s="86"/>
      <c r="F160" s="86"/>
      <c r="G160" s="86"/>
      <c r="H160" s="86"/>
      <c r="I160" s="86"/>
      <c r="J160" s="86"/>
      <c r="K160" s="86"/>
      <c r="L160" s="86"/>
      <c r="M160" s="86"/>
      <c r="N160" s="86"/>
      <c r="O160" s="86"/>
      <c r="P160" s="86"/>
      <c r="Q160" s="86"/>
      <c r="R160" s="86"/>
      <c r="S160" s="86"/>
      <c r="T160" s="86"/>
      <c r="U160" s="86"/>
      <c r="V160" s="86"/>
      <c r="W160" s="86"/>
      <c r="X160" s="86"/>
      <c r="Y160" s="86"/>
      <c r="Z160" s="86"/>
      <c r="AA160" s="86"/>
      <c r="AB160" s="86"/>
      <c r="AC160" s="86"/>
      <c r="AD160" s="86"/>
      <c r="AE160" s="86"/>
      <c r="AF160" s="86"/>
      <c r="AG160" s="86"/>
      <c r="AH160" s="86"/>
      <c r="AI160" s="86"/>
      <c r="AJ160" s="86"/>
      <c r="AK160" s="86"/>
    </row>
    <row r="161" spans="1:37" ht="18" customHeight="1" x14ac:dyDescent="0.25">
      <c r="A161" s="86"/>
      <c r="B161" s="86"/>
      <c r="C161" s="86"/>
      <c r="D161" s="86"/>
      <c r="E161" s="86"/>
      <c r="F161" s="86"/>
      <c r="G161" s="86"/>
      <c r="H161" s="86"/>
      <c r="I161" s="86"/>
      <c r="J161" s="86"/>
      <c r="K161" s="86"/>
      <c r="L161" s="86"/>
      <c r="M161" s="86"/>
      <c r="N161" s="86"/>
      <c r="O161" s="86"/>
      <c r="P161" s="86"/>
      <c r="Q161" s="86"/>
      <c r="R161" s="86"/>
      <c r="S161" s="86"/>
      <c r="T161" s="86"/>
      <c r="U161" s="86"/>
      <c r="V161" s="86"/>
      <c r="W161" s="86"/>
      <c r="X161" s="86"/>
      <c r="Y161" s="86"/>
      <c r="Z161" s="86"/>
      <c r="AA161" s="86"/>
      <c r="AB161" s="86"/>
      <c r="AC161" s="86"/>
      <c r="AD161" s="86"/>
      <c r="AE161" s="86"/>
      <c r="AF161" s="86"/>
      <c r="AG161" s="86"/>
      <c r="AH161" s="86"/>
      <c r="AI161" s="86"/>
      <c r="AJ161" s="86"/>
      <c r="AK161" s="86"/>
    </row>
    <row r="162" spans="1:37" ht="18" customHeight="1" x14ac:dyDescent="0.25">
      <c r="A162" s="86"/>
      <c r="B162" s="86"/>
      <c r="C162" s="86"/>
      <c r="D162" s="86"/>
      <c r="E162" s="86"/>
      <c r="F162" s="86"/>
      <c r="G162" s="86"/>
      <c r="H162" s="86"/>
      <c r="I162" s="86"/>
      <c r="J162" s="86"/>
      <c r="K162" s="86"/>
      <c r="L162" s="86"/>
      <c r="M162" s="86"/>
      <c r="N162" s="86"/>
      <c r="O162" s="86"/>
      <c r="P162" s="86"/>
      <c r="Q162" s="86"/>
      <c r="R162" s="86"/>
      <c r="S162" s="86"/>
      <c r="T162" s="86"/>
      <c r="U162" s="86"/>
      <c r="V162" s="86"/>
      <c r="W162" s="86"/>
      <c r="X162" s="86"/>
      <c r="Y162" s="86"/>
      <c r="Z162" s="86"/>
      <c r="AA162" s="86"/>
      <c r="AB162" s="86"/>
      <c r="AC162" s="86"/>
      <c r="AD162" s="86"/>
      <c r="AE162" s="86"/>
      <c r="AF162" s="86"/>
      <c r="AG162" s="86"/>
      <c r="AH162" s="86"/>
      <c r="AI162" s="86"/>
      <c r="AJ162" s="86"/>
      <c r="AK162" s="86"/>
    </row>
    <row r="163" spans="1:37" ht="18" customHeight="1" x14ac:dyDescent="0.25">
      <c r="A163" s="86"/>
      <c r="B163" s="86"/>
      <c r="C163" s="86"/>
      <c r="D163" s="86"/>
      <c r="E163" s="86"/>
      <c r="F163" s="86"/>
      <c r="G163" s="86"/>
      <c r="H163" s="86"/>
      <c r="I163" s="86"/>
      <c r="J163" s="86"/>
      <c r="K163" s="86"/>
      <c r="L163" s="86"/>
      <c r="M163" s="86"/>
      <c r="N163" s="86"/>
      <c r="O163" s="86"/>
      <c r="P163" s="86"/>
      <c r="Q163" s="86"/>
      <c r="R163" s="86"/>
      <c r="S163" s="86"/>
      <c r="T163" s="86"/>
      <c r="U163" s="86"/>
      <c r="V163" s="86"/>
      <c r="W163" s="86"/>
      <c r="X163" s="86"/>
      <c r="Y163" s="86"/>
      <c r="Z163" s="86"/>
      <c r="AA163" s="86"/>
      <c r="AB163" s="86"/>
      <c r="AC163" s="86"/>
      <c r="AD163" s="86"/>
      <c r="AE163" s="86"/>
      <c r="AF163" s="86"/>
      <c r="AG163" s="86"/>
      <c r="AH163" s="86"/>
      <c r="AI163" s="86"/>
      <c r="AJ163" s="86"/>
      <c r="AK163" s="86"/>
    </row>
    <row r="164" spans="1:37" ht="18" customHeight="1" x14ac:dyDescent="0.25">
      <c r="A164" s="86"/>
      <c r="B164" s="86"/>
      <c r="C164" s="86"/>
      <c r="D164" s="86"/>
      <c r="E164" s="86"/>
      <c r="F164" s="86"/>
      <c r="G164" s="86"/>
      <c r="H164" s="86"/>
      <c r="I164" s="86"/>
      <c r="J164" s="86"/>
      <c r="K164" s="86"/>
      <c r="L164" s="86"/>
      <c r="M164" s="86"/>
      <c r="N164" s="86"/>
      <c r="O164" s="86"/>
      <c r="P164" s="86"/>
      <c r="Q164" s="86"/>
      <c r="R164" s="86"/>
      <c r="S164" s="86"/>
      <c r="T164" s="86"/>
      <c r="U164" s="86"/>
      <c r="V164" s="86"/>
      <c r="W164" s="86"/>
      <c r="X164" s="86"/>
      <c r="Y164" s="86"/>
      <c r="Z164" s="86"/>
      <c r="AA164" s="86"/>
      <c r="AB164" s="86"/>
      <c r="AC164" s="86"/>
      <c r="AD164" s="86"/>
      <c r="AE164" s="86"/>
      <c r="AF164" s="86"/>
      <c r="AG164" s="86"/>
      <c r="AH164" s="86"/>
      <c r="AI164" s="86"/>
      <c r="AJ164" s="86"/>
      <c r="AK164" s="86"/>
    </row>
    <row r="165" spans="1:37" ht="18" customHeight="1" x14ac:dyDescent="0.25">
      <c r="A165" s="86"/>
      <c r="B165" s="86"/>
      <c r="C165" s="86"/>
      <c r="D165" s="86"/>
      <c r="E165" s="86"/>
      <c r="F165" s="86"/>
      <c r="G165" s="86"/>
      <c r="H165" s="86"/>
      <c r="I165" s="86"/>
      <c r="J165" s="86"/>
      <c r="K165" s="86"/>
      <c r="L165" s="86"/>
      <c r="M165" s="86"/>
      <c r="N165" s="86"/>
      <c r="O165" s="86"/>
      <c r="P165" s="86"/>
      <c r="Q165" s="86"/>
      <c r="R165" s="86"/>
      <c r="S165" s="86"/>
      <c r="T165" s="86"/>
      <c r="U165" s="86"/>
      <c r="V165" s="86"/>
      <c r="W165" s="86"/>
      <c r="X165" s="86"/>
      <c r="Y165" s="86"/>
      <c r="Z165" s="86"/>
      <c r="AA165" s="86"/>
      <c r="AB165" s="86"/>
      <c r="AC165" s="86"/>
      <c r="AD165" s="86"/>
      <c r="AE165" s="86"/>
      <c r="AF165" s="86"/>
      <c r="AG165" s="86"/>
      <c r="AH165" s="86"/>
      <c r="AI165" s="86"/>
      <c r="AJ165" s="86"/>
      <c r="AK165" s="86"/>
    </row>
    <row r="166" spans="1:37" ht="18" customHeight="1" x14ac:dyDescent="0.25">
      <c r="A166" s="86"/>
      <c r="B166" s="86"/>
      <c r="C166" s="86"/>
      <c r="D166" s="86"/>
      <c r="E166" s="86"/>
      <c r="F166" s="86"/>
      <c r="G166" s="86"/>
      <c r="H166" s="86"/>
      <c r="I166" s="86"/>
      <c r="J166" s="86"/>
      <c r="K166" s="86"/>
      <c r="L166" s="86"/>
      <c r="M166" s="86"/>
      <c r="N166" s="86"/>
      <c r="O166" s="86"/>
      <c r="P166" s="86"/>
      <c r="Q166" s="86"/>
      <c r="R166" s="86"/>
      <c r="S166" s="86"/>
      <c r="T166" s="86"/>
      <c r="U166" s="86"/>
      <c r="V166" s="86"/>
      <c r="W166" s="86"/>
      <c r="X166" s="86"/>
      <c r="Y166" s="86"/>
      <c r="Z166" s="86"/>
      <c r="AA166" s="86"/>
      <c r="AB166" s="86"/>
      <c r="AC166" s="86"/>
      <c r="AD166" s="86"/>
      <c r="AE166" s="86"/>
      <c r="AF166" s="86"/>
      <c r="AG166" s="86"/>
      <c r="AH166" s="86"/>
      <c r="AI166" s="86"/>
      <c r="AJ166" s="86"/>
      <c r="AK166" s="86"/>
    </row>
    <row r="167" spans="1:37" ht="18" customHeight="1" x14ac:dyDescent="0.25">
      <c r="A167" s="86"/>
      <c r="B167" s="86"/>
      <c r="C167" s="86"/>
      <c r="D167" s="86"/>
      <c r="E167" s="86"/>
      <c r="F167" s="86"/>
      <c r="G167" s="86"/>
      <c r="H167" s="86"/>
      <c r="I167" s="86"/>
      <c r="J167" s="86"/>
      <c r="K167" s="86"/>
      <c r="L167" s="86"/>
      <c r="M167" s="86"/>
      <c r="N167" s="86"/>
      <c r="O167" s="86"/>
      <c r="P167" s="86"/>
      <c r="Q167" s="86"/>
      <c r="R167" s="86"/>
      <c r="S167" s="86"/>
      <c r="T167" s="86"/>
      <c r="U167" s="86"/>
      <c r="V167" s="86"/>
      <c r="W167" s="86"/>
      <c r="X167" s="86"/>
      <c r="Y167" s="86"/>
      <c r="Z167" s="86"/>
      <c r="AA167" s="86"/>
      <c r="AB167" s="86"/>
      <c r="AC167" s="86"/>
      <c r="AD167" s="86"/>
      <c r="AE167" s="86"/>
      <c r="AF167" s="86"/>
      <c r="AG167" s="86"/>
      <c r="AH167" s="86"/>
      <c r="AI167" s="86"/>
      <c r="AJ167" s="86"/>
      <c r="AK167" s="86"/>
    </row>
    <row r="168" spans="1:37" ht="18" customHeight="1" x14ac:dyDescent="0.25">
      <c r="A168" s="86"/>
      <c r="B168" s="86"/>
      <c r="C168" s="86"/>
      <c r="D168" s="86"/>
      <c r="E168" s="86"/>
      <c r="F168" s="86"/>
      <c r="G168" s="86"/>
      <c r="H168" s="86"/>
      <c r="I168" s="86"/>
      <c r="J168" s="86"/>
      <c r="K168" s="86"/>
      <c r="L168" s="86"/>
      <c r="M168" s="86"/>
      <c r="N168" s="86"/>
      <c r="O168" s="86"/>
      <c r="P168" s="86"/>
      <c r="Q168" s="86"/>
      <c r="R168" s="86"/>
      <c r="S168" s="86"/>
      <c r="T168" s="86"/>
      <c r="U168" s="86"/>
      <c r="V168" s="86"/>
      <c r="W168" s="86"/>
      <c r="X168" s="86"/>
      <c r="Y168" s="86"/>
      <c r="Z168" s="86"/>
      <c r="AA168" s="86"/>
      <c r="AB168" s="86"/>
      <c r="AC168" s="86"/>
      <c r="AD168" s="86"/>
      <c r="AE168" s="86"/>
      <c r="AF168" s="86"/>
      <c r="AG168" s="86"/>
      <c r="AH168" s="86"/>
      <c r="AI168" s="86"/>
      <c r="AJ168" s="86"/>
      <c r="AK168" s="86"/>
    </row>
    <row r="169" spans="1:37" ht="18" customHeight="1" x14ac:dyDescent="0.25">
      <c r="A169" s="86"/>
      <c r="B169" s="86"/>
      <c r="C169" s="86"/>
      <c r="D169" s="86"/>
      <c r="E169" s="86"/>
      <c r="F169" s="86"/>
      <c r="G169" s="86"/>
      <c r="H169" s="86"/>
      <c r="I169" s="86"/>
      <c r="J169" s="86"/>
      <c r="K169" s="86"/>
      <c r="L169" s="86"/>
      <c r="M169" s="86"/>
      <c r="N169" s="86"/>
      <c r="O169" s="86"/>
      <c r="P169" s="86"/>
      <c r="Q169" s="86"/>
      <c r="R169" s="86"/>
      <c r="S169" s="86"/>
      <c r="T169" s="86"/>
      <c r="U169" s="86"/>
      <c r="V169" s="86"/>
      <c r="W169" s="86"/>
      <c r="X169" s="86"/>
      <c r="Y169" s="86"/>
      <c r="Z169" s="86"/>
      <c r="AA169" s="86"/>
      <c r="AB169" s="86"/>
      <c r="AC169" s="86"/>
      <c r="AD169" s="86"/>
      <c r="AE169" s="86"/>
      <c r="AF169" s="86"/>
      <c r="AG169" s="86"/>
      <c r="AH169" s="86"/>
      <c r="AI169" s="86"/>
      <c r="AJ169" s="86"/>
      <c r="AK169" s="86"/>
    </row>
    <row r="170" spans="1:37" ht="18" customHeight="1" x14ac:dyDescent="0.25">
      <c r="A170" s="86"/>
      <c r="B170" s="86"/>
      <c r="C170" s="86"/>
      <c r="D170" s="86"/>
      <c r="E170" s="86"/>
      <c r="F170" s="86"/>
      <c r="G170" s="86"/>
      <c r="H170" s="86"/>
      <c r="I170" s="86"/>
      <c r="J170" s="86"/>
      <c r="K170" s="86"/>
      <c r="L170" s="86"/>
      <c r="M170" s="86"/>
      <c r="N170" s="86"/>
      <c r="O170" s="86"/>
      <c r="P170" s="86"/>
      <c r="Q170" s="86"/>
      <c r="R170" s="86"/>
      <c r="S170" s="86"/>
      <c r="T170" s="86"/>
      <c r="U170" s="86"/>
      <c r="V170" s="86"/>
      <c r="W170" s="86"/>
      <c r="X170" s="86"/>
      <c r="Y170" s="86"/>
      <c r="Z170" s="86"/>
      <c r="AA170" s="86"/>
      <c r="AB170" s="86"/>
      <c r="AC170" s="86"/>
      <c r="AD170" s="86"/>
      <c r="AE170" s="86"/>
      <c r="AF170" s="86"/>
      <c r="AG170" s="86"/>
      <c r="AH170" s="86"/>
      <c r="AI170" s="86"/>
      <c r="AJ170" s="86"/>
      <c r="AK170" s="86"/>
    </row>
    <row r="171" spans="1:37" ht="18" customHeight="1" x14ac:dyDescent="0.25">
      <c r="A171" s="86"/>
      <c r="B171" s="86"/>
      <c r="C171" s="86"/>
      <c r="D171" s="86"/>
      <c r="E171" s="86"/>
      <c r="F171" s="86"/>
      <c r="G171" s="86"/>
      <c r="H171" s="86"/>
      <c r="I171" s="86"/>
      <c r="J171" s="86"/>
      <c r="K171" s="86"/>
      <c r="L171" s="86"/>
      <c r="M171" s="86"/>
      <c r="N171" s="86"/>
      <c r="O171" s="86"/>
      <c r="P171" s="86"/>
      <c r="Q171" s="86"/>
      <c r="R171" s="86"/>
      <c r="S171" s="86"/>
      <c r="T171" s="86"/>
      <c r="U171" s="86"/>
      <c r="V171" s="86"/>
      <c r="W171" s="86"/>
      <c r="X171" s="86"/>
      <c r="Y171" s="86"/>
      <c r="Z171" s="86"/>
      <c r="AA171" s="86"/>
      <c r="AB171" s="86"/>
      <c r="AC171" s="86"/>
      <c r="AD171" s="86"/>
      <c r="AE171" s="86"/>
      <c r="AF171" s="86"/>
      <c r="AG171" s="86"/>
      <c r="AH171" s="86"/>
      <c r="AI171" s="86"/>
      <c r="AJ171" s="86"/>
      <c r="AK171" s="86"/>
    </row>
    <row r="172" spans="1:37" ht="18" customHeight="1" x14ac:dyDescent="0.25">
      <c r="A172" s="86"/>
      <c r="B172" s="86"/>
      <c r="C172" s="86"/>
      <c r="D172" s="86"/>
      <c r="E172" s="86"/>
      <c r="F172" s="86"/>
      <c r="G172" s="86"/>
      <c r="H172" s="86"/>
      <c r="I172" s="86"/>
      <c r="J172" s="86"/>
      <c r="K172" s="86"/>
      <c r="L172" s="86"/>
      <c r="M172" s="86"/>
      <c r="N172" s="86"/>
      <c r="O172" s="86"/>
      <c r="P172" s="86"/>
      <c r="Q172" s="86"/>
      <c r="R172" s="86"/>
      <c r="S172" s="86"/>
      <c r="T172" s="86"/>
      <c r="U172" s="86"/>
      <c r="V172" s="86"/>
      <c r="W172" s="86"/>
      <c r="X172" s="86"/>
      <c r="Y172" s="86"/>
      <c r="Z172" s="86"/>
      <c r="AA172" s="86"/>
      <c r="AB172" s="86"/>
      <c r="AC172" s="86"/>
      <c r="AD172" s="86"/>
      <c r="AE172" s="86"/>
      <c r="AF172" s="86"/>
      <c r="AG172" s="86"/>
      <c r="AH172" s="86"/>
      <c r="AI172" s="86"/>
      <c r="AJ172" s="86"/>
      <c r="AK172" s="86"/>
    </row>
    <row r="173" spans="1:37" ht="18" customHeight="1" x14ac:dyDescent="0.25">
      <c r="A173" s="86"/>
      <c r="B173" s="86"/>
      <c r="C173" s="86"/>
      <c r="D173" s="86"/>
      <c r="E173" s="86"/>
      <c r="F173" s="86"/>
      <c r="G173" s="86"/>
      <c r="H173" s="86"/>
      <c r="I173" s="86"/>
      <c r="J173" s="86"/>
      <c r="K173" s="86"/>
      <c r="L173" s="86"/>
      <c r="M173" s="86"/>
      <c r="N173" s="86"/>
      <c r="O173" s="86"/>
      <c r="P173" s="86"/>
      <c r="Q173" s="86"/>
      <c r="R173" s="86"/>
      <c r="S173" s="86"/>
      <c r="T173" s="86"/>
      <c r="U173" s="86"/>
      <c r="V173" s="86"/>
      <c r="W173" s="86"/>
      <c r="X173" s="86"/>
      <c r="Y173" s="86"/>
      <c r="Z173" s="86"/>
      <c r="AA173" s="86"/>
      <c r="AB173" s="86"/>
      <c r="AC173" s="86"/>
      <c r="AD173" s="86"/>
      <c r="AE173" s="86"/>
      <c r="AF173" s="86"/>
      <c r="AG173" s="86"/>
      <c r="AH173" s="86"/>
      <c r="AI173" s="86"/>
      <c r="AJ173" s="86"/>
      <c r="AK173" s="86"/>
    </row>
    <row r="174" spans="1:37" ht="18" customHeight="1" x14ac:dyDescent="0.25">
      <c r="A174" s="86"/>
      <c r="B174" s="86"/>
      <c r="C174" s="86"/>
      <c r="D174" s="86"/>
      <c r="E174" s="86"/>
      <c r="F174" s="86"/>
      <c r="G174" s="86"/>
      <c r="H174" s="86"/>
      <c r="I174" s="86"/>
      <c r="J174" s="86"/>
      <c r="K174" s="86"/>
      <c r="L174" s="86"/>
      <c r="M174" s="86"/>
      <c r="N174" s="86"/>
      <c r="O174" s="86"/>
      <c r="P174" s="86"/>
      <c r="Q174" s="86"/>
      <c r="R174" s="86"/>
      <c r="S174" s="86"/>
      <c r="T174" s="86"/>
      <c r="U174" s="86"/>
      <c r="V174" s="86"/>
      <c r="W174" s="86"/>
      <c r="X174" s="86"/>
      <c r="Y174" s="86"/>
      <c r="Z174" s="86"/>
      <c r="AA174" s="86"/>
      <c r="AB174" s="86"/>
      <c r="AC174" s="86"/>
      <c r="AD174" s="86"/>
      <c r="AE174" s="86"/>
      <c r="AF174" s="86"/>
      <c r="AG174" s="86"/>
      <c r="AH174" s="86"/>
      <c r="AI174" s="86"/>
      <c r="AJ174" s="86"/>
      <c r="AK174" s="86"/>
    </row>
    <row r="175" spans="1:37" ht="18" customHeight="1" x14ac:dyDescent="0.25">
      <c r="A175" s="86"/>
      <c r="B175" s="86"/>
      <c r="C175" s="86"/>
      <c r="D175" s="86"/>
      <c r="E175" s="86"/>
      <c r="F175" s="86"/>
      <c r="G175" s="86"/>
      <c r="H175" s="86"/>
      <c r="I175" s="86"/>
      <c r="J175" s="86"/>
      <c r="K175" s="86"/>
      <c r="L175" s="86"/>
      <c r="M175" s="86"/>
      <c r="N175" s="86"/>
      <c r="O175" s="86"/>
      <c r="P175" s="86"/>
      <c r="Q175" s="86"/>
      <c r="R175" s="86"/>
      <c r="S175" s="86"/>
      <c r="T175" s="86"/>
      <c r="U175" s="86"/>
      <c r="V175" s="86"/>
      <c r="W175" s="86"/>
      <c r="X175" s="86"/>
      <c r="Y175" s="86"/>
      <c r="Z175" s="86"/>
      <c r="AA175" s="86"/>
      <c r="AB175" s="86"/>
      <c r="AC175" s="86"/>
      <c r="AD175" s="86"/>
      <c r="AE175" s="86"/>
      <c r="AF175" s="86"/>
      <c r="AG175" s="86"/>
      <c r="AH175" s="86"/>
      <c r="AI175" s="86"/>
      <c r="AJ175" s="86"/>
      <c r="AK175" s="86"/>
    </row>
    <row r="176" spans="1:37" ht="18" customHeight="1" x14ac:dyDescent="0.25">
      <c r="A176" s="86"/>
      <c r="B176" s="86"/>
      <c r="C176" s="86"/>
      <c r="D176" s="86"/>
      <c r="E176" s="86"/>
      <c r="F176" s="86"/>
      <c r="G176" s="86"/>
      <c r="H176" s="86"/>
      <c r="I176" s="86"/>
      <c r="J176" s="86"/>
      <c r="K176" s="86"/>
      <c r="L176" s="86"/>
      <c r="M176" s="86"/>
      <c r="N176" s="86"/>
      <c r="O176" s="86"/>
      <c r="P176" s="86"/>
      <c r="Q176" s="86"/>
      <c r="R176" s="86"/>
      <c r="S176" s="86"/>
      <c r="T176" s="86"/>
      <c r="U176" s="86"/>
      <c r="V176" s="86"/>
      <c r="W176" s="86"/>
      <c r="X176" s="86"/>
      <c r="Y176" s="86"/>
      <c r="Z176" s="86"/>
      <c r="AA176" s="86"/>
      <c r="AB176" s="86"/>
      <c r="AC176" s="86"/>
      <c r="AD176" s="86"/>
      <c r="AE176" s="86"/>
      <c r="AF176" s="86"/>
      <c r="AG176" s="86"/>
      <c r="AH176" s="86"/>
      <c r="AI176" s="86"/>
      <c r="AJ176" s="86"/>
      <c r="AK176" s="86"/>
    </row>
    <row r="177" spans="1:37" ht="18" customHeight="1" x14ac:dyDescent="0.25">
      <c r="A177" s="86"/>
      <c r="B177" s="86"/>
      <c r="C177" s="86"/>
      <c r="D177" s="86"/>
      <c r="E177" s="86"/>
      <c r="F177" s="86"/>
      <c r="G177" s="86"/>
      <c r="H177" s="86"/>
      <c r="I177" s="86"/>
      <c r="J177" s="86"/>
      <c r="K177" s="86"/>
      <c r="L177" s="86"/>
      <c r="M177" s="86"/>
      <c r="N177" s="86"/>
      <c r="O177" s="86"/>
      <c r="P177" s="86"/>
      <c r="Q177" s="86"/>
      <c r="R177" s="86"/>
      <c r="S177" s="86"/>
      <c r="T177" s="86"/>
      <c r="U177" s="86"/>
      <c r="V177" s="86"/>
      <c r="W177" s="86"/>
      <c r="X177" s="86"/>
      <c r="Y177" s="86"/>
      <c r="Z177" s="86"/>
      <c r="AA177" s="86"/>
      <c r="AB177" s="86"/>
      <c r="AC177" s="86"/>
      <c r="AD177" s="86"/>
      <c r="AE177" s="86"/>
      <c r="AF177" s="86"/>
      <c r="AG177" s="86"/>
      <c r="AH177" s="86"/>
      <c r="AI177" s="86"/>
      <c r="AJ177" s="86"/>
      <c r="AK177" s="86"/>
    </row>
    <row r="178" spans="1:37" ht="18" customHeight="1" x14ac:dyDescent="0.25">
      <c r="A178" s="86"/>
      <c r="B178" s="86"/>
      <c r="C178" s="86"/>
      <c r="D178" s="86"/>
      <c r="E178" s="86"/>
      <c r="F178" s="86"/>
      <c r="G178" s="86"/>
      <c r="H178" s="86"/>
      <c r="I178" s="86"/>
      <c r="J178" s="86"/>
      <c r="K178" s="86"/>
      <c r="L178" s="86"/>
      <c r="M178" s="86"/>
      <c r="N178" s="86"/>
      <c r="O178" s="86"/>
      <c r="P178" s="86"/>
      <c r="Q178" s="86"/>
      <c r="R178" s="86"/>
      <c r="S178" s="86"/>
      <c r="T178" s="86"/>
      <c r="U178" s="86"/>
      <c r="V178" s="86"/>
      <c r="W178" s="86"/>
      <c r="X178" s="86"/>
      <c r="Y178" s="86"/>
      <c r="Z178" s="86"/>
      <c r="AA178" s="86"/>
      <c r="AB178" s="86"/>
      <c r="AC178" s="86"/>
      <c r="AD178" s="86"/>
      <c r="AE178" s="86"/>
      <c r="AF178" s="86"/>
      <c r="AG178" s="86"/>
      <c r="AH178" s="86"/>
      <c r="AI178" s="86"/>
      <c r="AJ178" s="86"/>
      <c r="AK178" s="86"/>
    </row>
    <row r="179" spans="1:37" ht="18" customHeight="1" x14ac:dyDescent="0.25">
      <c r="A179" s="86"/>
      <c r="B179" s="86"/>
      <c r="C179" s="86"/>
      <c r="D179" s="86"/>
      <c r="E179" s="86"/>
      <c r="F179" s="86"/>
      <c r="G179" s="86"/>
      <c r="H179" s="86"/>
      <c r="I179" s="86"/>
      <c r="J179" s="86"/>
      <c r="K179" s="86"/>
      <c r="L179" s="86"/>
      <c r="M179" s="86"/>
      <c r="N179" s="86"/>
      <c r="O179" s="86"/>
      <c r="P179" s="86"/>
      <c r="Q179" s="86"/>
      <c r="R179" s="86"/>
      <c r="S179" s="86"/>
      <c r="T179" s="86"/>
      <c r="U179" s="86"/>
      <c r="V179" s="86"/>
      <c r="W179" s="86"/>
      <c r="X179" s="86"/>
      <c r="Y179" s="86"/>
      <c r="Z179" s="86"/>
      <c r="AA179" s="86"/>
      <c r="AB179" s="86"/>
      <c r="AC179" s="86"/>
      <c r="AD179" s="86"/>
      <c r="AE179" s="86"/>
      <c r="AF179" s="86"/>
      <c r="AG179" s="86"/>
      <c r="AH179" s="86"/>
      <c r="AI179" s="86"/>
      <c r="AJ179" s="86"/>
      <c r="AK179" s="86"/>
    </row>
    <row r="180" spans="1:37" ht="18" customHeight="1" x14ac:dyDescent="0.25">
      <c r="A180" s="86"/>
      <c r="B180" s="86"/>
      <c r="C180" s="86"/>
      <c r="D180" s="86"/>
      <c r="E180" s="86"/>
      <c r="F180" s="86"/>
      <c r="G180" s="86"/>
      <c r="H180" s="86"/>
      <c r="I180" s="86"/>
      <c r="J180" s="86"/>
      <c r="K180" s="86"/>
      <c r="L180" s="86"/>
      <c r="M180" s="86"/>
      <c r="N180" s="86"/>
      <c r="O180" s="86"/>
      <c r="P180" s="86"/>
      <c r="Q180" s="86"/>
      <c r="R180" s="86"/>
      <c r="S180" s="86"/>
      <c r="T180" s="86"/>
      <c r="U180" s="86"/>
      <c r="V180" s="86"/>
      <c r="W180" s="86"/>
      <c r="X180" s="86"/>
      <c r="Y180" s="86"/>
      <c r="Z180" s="86"/>
      <c r="AA180" s="86"/>
      <c r="AB180" s="86"/>
      <c r="AC180" s="86"/>
      <c r="AD180" s="86"/>
      <c r="AE180" s="86"/>
      <c r="AF180" s="86"/>
      <c r="AG180" s="86"/>
      <c r="AH180" s="86"/>
      <c r="AI180" s="86"/>
      <c r="AJ180" s="86"/>
      <c r="AK180" s="86"/>
    </row>
    <row r="181" spans="1:37" ht="18" customHeight="1" x14ac:dyDescent="0.25">
      <c r="A181" s="86"/>
      <c r="B181" s="86"/>
      <c r="C181" s="86"/>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86"/>
    </row>
    <row r="182" spans="1:37" ht="18" customHeight="1" x14ac:dyDescent="0.25">
      <c r="A182" s="86"/>
      <c r="B182" s="86"/>
      <c r="C182" s="86"/>
      <c r="D182" s="86"/>
      <c r="E182" s="86"/>
      <c r="F182" s="86"/>
      <c r="G182" s="86"/>
      <c r="H182" s="86"/>
      <c r="I182" s="86"/>
      <c r="J182" s="86"/>
      <c r="K182" s="86"/>
      <c r="L182" s="86"/>
      <c r="M182" s="86"/>
      <c r="N182" s="86"/>
      <c r="O182" s="86"/>
      <c r="P182" s="86"/>
      <c r="Q182" s="86"/>
      <c r="R182" s="86"/>
      <c r="S182" s="86"/>
      <c r="T182" s="86"/>
      <c r="U182" s="86"/>
      <c r="V182" s="86"/>
      <c r="W182" s="86"/>
      <c r="X182" s="86"/>
      <c r="Y182" s="86"/>
      <c r="Z182" s="86"/>
      <c r="AA182" s="86"/>
      <c r="AB182" s="86"/>
      <c r="AC182" s="86"/>
      <c r="AD182" s="86"/>
      <c r="AE182" s="86"/>
      <c r="AF182" s="86"/>
      <c r="AG182" s="86"/>
      <c r="AH182" s="86"/>
      <c r="AI182" s="86"/>
      <c r="AJ182" s="86"/>
      <c r="AK182" s="86"/>
    </row>
    <row r="183" spans="1:37" ht="18" customHeight="1" x14ac:dyDescent="0.25">
      <c r="A183" s="86"/>
      <c r="B183" s="86"/>
      <c r="C183" s="86"/>
      <c r="D183" s="86"/>
      <c r="E183" s="86"/>
      <c r="F183" s="86"/>
      <c r="G183" s="86"/>
      <c r="H183" s="86"/>
      <c r="I183" s="86"/>
      <c r="J183" s="86"/>
      <c r="K183" s="86"/>
      <c r="L183" s="86"/>
      <c r="M183" s="86"/>
      <c r="N183" s="86"/>
      <c r="O183" s="86"/>
      <c r="P183" s="86"/>
      <c r="Q183" s="86"/>
      <c r="R183" s="86"/>
      <c r="S183" s="86"/>
      <c r="T183" s="86"/>
      <c r="U183" s="86"/>
      <c r="V183" s="86"/>
      <c r="W183" s="86"/>
      <c r="X183" s="86"/>
      <c r="Y183" s="86"/>
      <c r="Z183" s="86"/>
      <c r="AA183" s="86"/>
      <c r="AB183" s="86"/>
      <c r="AC183" s="86"/>
      <c r="AD183" s="86"/>
      <c r="AE183" s="86"/>
      <c r="AF183" s="86"/>
      <c r="AG183" s="86"/>
      <c r="AH183" s="86"/>
      <c r="AI183" s="86"/>
      <c r="AJ183" s="86"/>
      <c r="AK183" s="86"/>
    </row>
    <row r="184" spans="1:37" ht="18" customHeight="1" x14ac:dyDescent="0.25">
      <c r="A184" s="86"/>
      <c r="B184" s="86"/>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row>
    <row r="185" spans="1:37" ht="18" customHeight="1" x14ac:dyDescent="0.25">
      <c r="A185" s="86"/>
      <c r="B185" s="86"/>
      <c r="C185" s="86"/>
      <c r="D185" s="86"/>
      <c r="E185" s="86"/>
      <c r="F185" s="86"/>
      <c r="G185" s="86"/>
      <c r="H185" s="86"/>
      <c r="I185" s="86"/>
      <c r="J185" s="86"/>
      <c r="K185" s="86"/>
      <c r="L185" s="86"/>
      <c r="M185" s="86"/>
      <c r="N185" s="86"/>
      <c r="O185" s="86"/>
      <c r="P185" s="86"/>
      <c r="Q185" s="86"/>
      <c r="R185" s="86"/>
      <c r="S185" s="86"/>
      <c r="T185" s="86"/>
      <c r="U185" s="86"/>
      <c r="V185" s="86"/>
      <c r="W185" s="86"/>
      <c r="X185" s="86"/>
      <c r="Y185" s="86"/>
      <c r="Z185" s="86"/>
      <c r="AA185" s="86"/>
      <c r="AB185" s="86"/>
      <c r="AC185" s="86"/>
      <c r="AD185" s="86"/>
      <c r="AE185" s="86"/>
      <c r="AF185" s="86"/>
      <c r="AG185" s="86"/>
      <c r="AH185" s="86"/>
      <c r="AI185" s="86"/>
      <c r="AJ185" s="86"/>
      <c r="AK185" s="86"/>
    </row>
    <row r="186" spans="1:37" ht="18" customHeight="1" x14ac:dyDescent="0.25">
      <c r="A186" s="86"/>
      <c r="B186" s="86"/>
      <c r="C186" s="86"/>
      <c r="D186" s="86"/>
      <c r="E186" s="86"/>
      <c r="F186" s="86"/>
      <c r="G186" s="86"/>
      <c r="H186" s="86"/>
      <c r="I186" s="86"/>
      <c r="J186" s="86"/>
      <c r="K186" s="86"/>
      <c r="L186" s="86"/>
      <c r="M186" s="86"/>
      <c r="N186" s="86"/>
      <c r="O186" s="86"/>
      <c r="P186" s="86"/>
      <c r="Q186" s="86"/>
      <c r="R186" s="86"/>
      <c r="S186" s="86"/>
      <c r="T186" s="86"/>
      <c r="U186" s="86"/>
      <c r="V186" s="86"/>
      <c r="W186" s="86"/>
      <c r="X186" s="86"/>
      <c r="Y186" s="86"/>
      <c r="Z186" s="86"/>
      <c r="AA186" s="86"/>
      <c r="AB186" s="86"/>
      <c r="AC186" s="86"/>
      <c r="AD186" s="86"/>
      <c r="AE186" s="86"/>
      <c r="AF186" s="86"/>
      <c r="AG186" s="86"/>
      <c r="AH186" s="86"/>
      <c r="AI186" s="86"/>
      <c r="AJ186" s="86"/>
      <c r="AK186" s="86"/>
    </row>
    <row r="187" spans="1:37" ht="18" customHeight="1" x14ac:dyDescent="0.25">
      <c r="A187" s="86"/>
      <c r="B187" s="86"/>
      <c r="C187" s="86"/>
      <c r="D187" s="86"/>
      <c r="E187" s="86"/>
      <c r="F187" s="86"/>
      <c r="G187" s="86"/>
      <c r="H187" s="86"/>
      <c r="I187" s="86"/>
      <c r="J187" s="86"/>
      <c r="K187" s="86"/>
      <c r="L187" s="86"/>
      <c r="M187" s="86"/>
      <c r="N187" s="86"/>
      <c r="O187" s="86"/>
      <c r="P187" s="86"/>
      <c r="Q187" s="86"/>
      <c r="R187" s="86"/>
      <c r="S187" s="86"/>
      <c r="T187" s="86"/>
      <c r="U187" s="86"/>
      <c r="V187" s="86"/>
      <c r="W187" s="86"/>
      <c r="X187" s="86"/>
      <c r="Y187" s="86"/>
      <c r="Z187" s="86"/>
      <c r="AA187" s="86"/>
      <c r="AB187" s="86"/>
      <c r="AC187" s="86"/>
      <c r="AD187" s="86"/>
      <c r="AE187" s="86"/>
      <c r="AF187" s="86"/>
      <c r="AG187" s="86"/>
      <c r="AH187" s="86"/>
      <c r="AI187" s="86"/>
      <c r="AJ187" s="86"/>
      <c r="AK187" s="86"/>
    </row>
    <row r="188" spans="1:37" ht="18" customHeight="1" x14ac:dyDescent="0.25">
      <c r="A188" s="86"/>
      <c r="B188" s="86"/>
      <c r="C188" s="86"/>
      <c r="D188" s="86"/>
      <c r="E188" s="86"/>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row>
    <row r="189" spans="1:37" ht="18" customHeight="1" x14ac:dyDescent="0.25">
      <c r="A189" s="86"/>
      <c r="B189" s="86"/>
      <c r="C189" s="86"/>
      <c r="D189" s="86"/>
      <c r="E189" s="86"/>
      <c r="F189" s="86"/>
      <c r="G189" s="86"/>
      <c r="H189" s="86"/>
      <c r="I189" s="86"/>
      <c r="J189" s="86"/>
      <c r="K189" s="86"/>
      <c r="L189" s="86"/>
      <c r="M189" s="86"/>
      <c r="N189" s="86"/>
      <c r="O189" s="86"/>
      <c r="P189" s="86"/>
      <c r="Q189" s="86"/>
      <c r="R189" s="86"/>
      <c r="S189" s="86"/>
      <c r="T189" s="86"/>
      <c r="U189" s="86"/>
      <c r="V189" s="86"/>
      <c r="W189" s="86"/>
      <c r="X189" s="86"/>
      <c r="Y189" s="86"/>
      <c r="Z189" s="86"/>
      <c r="AA189" s="86"/>
      <c r="AB189" s="86"/>
      <c r="AC189" s="86"/>
      <c r="AD189" s="86"/>
      <c r="AE189" s="86"/>
      <c r="AF189" s="86"/>
      <c r="AG189" s="86"/>
      <c r="AH189" s="86"/>
      <c r="AI189" s="86"/>
      <c r="AJ189" s="86"/>
      <c r="AK189" s="86"/>
    </row>
    <row r="190" spans="1:37" ht="18" customHeight="1" x14ac:dyDescent="0.25">
      <c r="A190" s="86"/>
      <c r="B190" s="86"/>
      <c r="C190" s="86"/>
      <c r="D190" s="86"/>
      <c r="E190" s="86"/>
      <c r="F190" s="86"/>
      <c r="G190" s="86"/>
      <c r="H190" s="86"/>
      <c r="I190" s="86"/>
      <c r="J190" s="86"/>
      <c r="K190" s="86"/>
      <c r="L190" s="86"/>
      <c r="M190" s="86"/>
      <c r="N190" s="86"/>
      <c r="O190" s="86"/>
      <c r="P190" s="86"/>
      <c r="Q190" s="86"/>
      <c r="R190" s="86"/>
      <c r="S190" s="86"/>
      <c r="T190" s="86"/>
      <c r="U190" s="86"/>
      <c r="V190" s="86"/>
      <c r="W190" s="86"/>
      <c r="X190" s="86"/>
      <c r="Y190" s="86"/>
      <c r="Z190" s="86"/>
      <c r="AA190" s="86"/>
      <c r="AB190" s="86"/>
      <c r="AC190" s="86"/>
      <c r="AD190" s="86"/>
      <c r="AE190" s="86"/>
      <c r="AF190" s="86"/>
      <c r="AG190" s="86"/>
      <c r="AH190" s="86"/>
      <c r="AI190" s="86"/>
      <c r="AJ190" s="86"/>
      <c r="AK190" s="86"/>
    </row>
    <row r="191" spans="1:37" ht="18" customHeight="1" x14ac:dyDescent="0.25">
      <c r="A191" s="86"/>
      <c r="B191" s="86"/>
      <c r="C191" s="86"/>
      <c r="D191" s="86"/>
      <c r="E191" s="86"/>
      <c r="F191" s="86"/>
      <c r="G191" s="86"/>
      <c r="H191" s="86"/>
      <c r="I191" s="86"/>
      <c r="J191" s="86"/>
      <c r="K191" s="86"/>
      <c r="L191" s="86"/>
      <c r="M191" s="86"/>
      <c r="N191" s="86"/>
      <c r="O191" s="86"/>
      <c r="P191" s="86"/>
      <c r="Q191" s="86"/>
      <c r="R191" s="86"/>
      <c r="S191" s="86"/>
      <c r="T191" s="86"/>
      <c r="U191" s="86"/>
      <c r="V191" s="86"/>
      <c r="W191" s="86"/>
      <c r="X191" s="86"/>
      <c r="Y191" s="86"/>
      <c r="Z191" s="86"/>
      <c r="AA191" s="86"/>
      <c r="AB191" s="86"/>
      <c r="AC191" s="86"/>
      <c r="AD191" s="86"/>
      <c r="AE191" s="86"/>
      <c r="AF191" s="86"/>
      <c r="AG191" s="86"/>
      <c r="AH191" s="86"/>
      <c r="AI191" s="86"/>
      <c r="AJ191" s="86"/>
      <c r="AK191" s="86"/>
    </row>
    <row r="192" spans="1:37" ht="18" customHeight="1" x14ac:dyDescent="0.25">
      <c r="A192" s="86"/>
      <c r="B192" s="86"/>
      <c r="C192" s="86"/>
      <c r="D192" s="86"/>
      <c r="E192" s="86"/>
      <c r="F192" s="86"/>
      <c r="G192" s="86"/>
      <c r="H192" s="86"/>
      <c r="I192" s="86"/>
      <c r="J192" s="86"/>
      <c r="K192" s="86"/>
      <c r="L192" s="86"/>
      <c r="M192" s="86"/>
      <c r="N192" s="86"/>
      <c r="O192" s="86"/>
      <c r="P192" s="86"/>
      <c r="Q192" s="86"/>
      <c r="R192" s="86"/>
      <c r="S192" s="86"/>
      <c r="T192" s="86"/>
      <c r="U192" s="86"/>
      <c r="V192" s="86"/>
      <c r="W192" s="86"/>
      <c r="X192" s="86"/>
      <c r="Y192" s="86"/>
      <c r="Z192" s="86"/>
      <c r="AA192" s="86"/>
      <c r="AB192" s="86"/>
      <c r="AC192" s="86"/>
      <c r="AD192" s="86"/>
      <c r="AE192" s="86"/>
      <c r="AF192" s="86"/>
      <c r="AG192" s="86"/>
      <c r="AH192" s="86"/>
      <c r="AI192" s="86"/>
      <c r="AJ192" s="86"/>
      <c r="AK192" s="86"/>
    </row>
    <row r="193" spans="1:37" ht="18" customHeight="1" x14ac:dyDescent="0.25">
      <c r="A193" s="86"/>
      <c r="B193" s="86"/>
      <c r="C193" s="86"/>
      <c r="D193" s="86"/>
      <c r="E193" s="86"/>
      <c r="F193" s="86"/>
      <c r="G193" s="86"/>
      <c r="H193" s="86"/>
      <c r="I193" s="86"/>
      <c r="J193" s="86"/>
      <c r="K193" s="86"/>
      <c r="L193" s="86"/>
      <c r="M193" s="86"/>
      <c r="N193" s="86"/>
      <c r="O193" s="86"/>
      <c r="P193" s="86"/>
      <c r="Q193" s="86"/>
      <c r="R193" s="86"/>
      <c r="S193" s="86"/>
      <c r="T193" s="86"/>
      <c r="U193" s="86"/>
      <c r="V193" s="86"/>
      <c r="W193" s="86"/>
      <c r="X193" s="86"/>
      <c r="Y193" s="86"/>
      <c r="Z193" s="86"/>
      <c r="AA193" s="86"/>
      <c r="AB193" s="86"/>
      <c r="AC193" s="86"/>
      <c r="AD193" s="86"/>
      <c r="AE193" s="86"/>
      <c r="AF193" s="86"/>
      <c r="AG193" s="86"/>
      <c r="AH193" s="86"/>
      <c r="AI193" s="86"/>
      <c r="AJ193" s="86"/>
      <c r="AK193" s="86"/>
    </row>
    <row r="194" spans="1:37" ht="18" customHeight="1" x14ac:dyDescent="0.25">
      <c r="A194" s="86"/>
      <c r="B194" s="86"/>
      <c r="C194" s="86"/>
      <c r="D194" s="86"/>
      <c r="E194" s="86"/>
      <c r="F194" s="86"/>
      <c r="G194" s="86"/>
      <c r="H194" s="86"/>
      <c r="I194" s="86"/>
      <c r="J194" s="86"/>
      <c r="K194" s="86"/>
      <c r="L194" s="86"/>
      <c r="M194" s="86"/>
      <c r="N194" s="86"/>
      <c r="O194" s="86"/>
      <c r="P194" s="86"/>
      <c r="Q194" s="86"/>
      <c r="R194" s="86"/>
      <c r="S194" s="86"/>
      <c r="T194" s="86"/>
      <c r="U194" s="86"/>
      <c r="V194" s="86"/>
      <c r="W194" s="86"/>
      <c r="X194" s="86"/>
      <c r="Y194" s="86"/>
      <c r="Z194" s="86"/>
      <c r="AA194" s="86"/>
      <c r="AB194" s="86"/>
      <c r="AC194" s="86"/>
      <c r="AD194" s="86"/>
      <c r="AE194" s="86"/>
      <c r="AF194" s="86"/>
      <c r="AG194" s="86"/>
      <c r="AH194" s="86"/>
      <c r="AI194" s="86"/>
      <c r="AJ194" s="86"/>
      <c r="AK194" s="86"/>
    </row>
    <row r="195" spans="1:37" ht="18" customHeight="1" x14ac:dyDescent="0.25">
      <c r="A195" s="86"/>
      <c r="B195" s="86"/>
      <c r="C195" s="86"/>
      <c r="D195" s="86"/>
      <c r="E195" s="86"/>
      <c r="F195" s="86"/>
      <c r="G195" s="86"/>
      <c r="H195" s="86"/>
      <c r="I195" s="86"/>
      <c r="J195" s="86"/>
      <c r="K195" s="86"/>
      <c r="L195" s="86"/>
      <c r="M195" s="86"/>
      <c r="N195" s="86"/>
      <c r="O195" s="86"/>
      <c r="P195" s="86"/>
      <c r="Q195" s="86"/>
      <c r="R195" s="86"/>
      <c r="S195" s="86"/>
      <c r="T195" s="86"/>
      <c r="U195" s="86"/>
      <c r="V195" s="86"/>
      <c r="W195" s="86"/>
      <c r="X195" s="86"/>
      <c r="Y195" s="86"/>
      <c r="Z195" s="86"/>
      <c r="AA195" s="86"/>
      <c r="AB195" s="86"/>
      <c r="AC195" s="86"/>
      <c r="AD195" s="86"/>
      <c r="AE195" s="86"/>
      <c r="AF195" s="86"/>
      <c r="AG195" s="86"/>
      <c r="AH195" s="86"/>
      <c r="AI195" s="86"/>
      <c r="AJ195" s="86"/>
      <c r="AK195" s="86"/>
    </row>
    <row r="196" spans="1:37" ht="18" customHeight="1" x14ac:dyDescent="0.25">
      <c r="A196" s="86"/>
      <c r="B196" s="86"/>
      <c r="C196" s="86"/>
      <c r="D196" s="86"/>
      <c r="E196" s="86"/>
      <c r="F196" s="86"/>
      <c r="G196" s="86"/>
      <c r="H196" s="86"/>
      <c r="I196" s="86"/>
      <c r="J196" s="86"/>
      <c r="K196" s="86"/>
      <c r="L196" s="86"/>
      <c r="M196" s="86"/>
      <c r="N196" s="86"/>
      <c r="O196" s="86"/>
      <c r="P196" s="86"/>
      <c r="Q196" s="86"/>
      <c r="R196" s="86"/>
      <c r="S196" s="86"/>
      <c r="T196" s="86"/>
      <c r="U196" s="86"/>
      <c r="V196" s="86"/>
      <c r="W196" s="86"/>
      <c r="X196" s="86"/>
      <c r="Y196" s="86"/>
      <c r="Z196" s="86"/>
      <c r="AA196" s="86"/>
      <c r="AB196" s="86"/>
      <c r="AC196" s="86"/>
      <c r="AD196" s="86"/>
      <c r="AE196" s="86"/>
      <c r="AF196" s="86"/>
      <c r="AG196" s="86"/>
      <c r="AH196" s="86"/>
      <c r="AI196" s="86"/>
      <c r="AJ196" s="86"/>
      <c r="AK196" s="86"/>
    </row>
    <row r="197" spans="1:37" ht="18" customHeight="1" x14ac:dyDescent="0.25">
      <c r="A197" s="86"/>
      <c r="B197" s="86"/>
      <c r="C197" s="86"/>
      <c r="D197" s="86"/>
      <c r="E197" s="86"/>
      <c r="F197" s="86"/>
      <c r="G197" s="86"/>
      <c r="H197" s="86"/>
      <c r="I197" s="86"/>
      <c r="J197" s="86"/>
      <c r="K197" s="86"/>
      <c r="L197" s="86"/>
      <c r="M197" s="86"/>
      <c r="N197" s="86"/>
      <c r="O197" s="86"/>
      <c r="P197" s="86"/>
      <c r="Q197" s="86"/>
      <c r="R197" s="86"/>
      <c r="S197" s="86"/>
      <c r="T197" s="86"/>
      <c r="U197" s="86"/>
      <c r="V197" s="86"/>
      <c r="W197" s="86"/>
      <c r="X197" s="86"/>
      <c r="Y197" s="86"/>
      <c r="Z197" s="86"/>
      <c r="AA197" s="86"/>
      <c r="AB197" s="86"/>
      <c r="AC197" s="86"/>
      <c r="AD197" s="86"/>
      <c r="AE197" s="86"/>
      <c r="AF197" s="86"/>
      <c r="AG197" s="86"/>
      <c r="AH197" s="86"/>
      <c r="AI197" s="86"/>
      <c r="AJ197" s="86"/>
      <c r="AK197" s="86"/>
    </row>
    <row r="198" spans="1:37" ht="18" customHeight="1" x14ac:dyDescent="0.25">
      <c r="A198" s="86"/>
      <c r="B198" s="86"/>
      <c r="C198" s="86"/>
      <c r="D198" s="86"/>
      <c r="E198" s="86"/>
      <c r="F198" s="86"/>
      <c r="G198" s="86"/>
      <c r="H198" s="86"/>
      <c r="I198" s="86"/>
      <c r="J198" s="86"/>
      <c r="K198" s="86"/>
      <c r="L198" s="86"/>
      <c r="M198" s="86"/>
      <c r="N198" s="86"/>
      <c r="O198" s="86"/>
      <c r="P198" s="86"/>
      <c r="Q198" s="86"/>
      <c r="R198" s="86"/>
      <c r="S198" s="86"/>
      <c r="T198" s="86"/>
      <c r="U198" s="86"/>
      <c r="V198" s="86"/>
      <c r="W198" s="86"/>
      <c r="X198" s="86"/>
      <c r="Y198" s="86"/>
      <c r="Z198" s="86"/>
      <c r="AA198" s="86"/>
      <c r="AB198" s="86"/>
      <c r="AC198" s="86"/>
      <c r="AD198" s="86"/>
      <c r="AE198" s="86"/>
      <c r="AF198" s="86"/>
      <c r="AG198" s="86"/>
      <c r="AH198" s="86"/>
      <c r="AI198" s="86"/>
      <c r="AJ198" s="86"/>
      <c r="AK198" s="86"/>
    </row>
    <row r="199" spans="1:37" ht="18" customHeight="1" x14ac:dyDescent="0.25">
      <c r="A199" s="86"/>
      <c r="B199" s="86"/>
      <c r="C199" s="86"/>
      <c r="D199" s="86"/>
      <c r="E199" s="86"/>
      <c r="F199" s="86"/>
      <c r="G199" s="86"/>
      <c r="H199" s="86"/>
      <c r="I199" s="86"/>
      <c r="J199" s="86"/>
      <c r="K199" s="86"/>
      <c r="L199" s="86"/>
      <c r="M199" s="86"/>
      <c r="N199" s="86"/>
      <c r="O199" s="86"/>
      <c r="P199" s="86"/>
      <c r="Q199" s="86"/>
      <c r="R199" s="86"/>
      <c r="S199" s="86"/>
      <c r="T199" s="86"/>
      <c r="U199" s="86"/>
      <c r="V199" s="86"/>
      <c r="W199" s="86"/>
      <c r="X199" s="86"/>
      <c r="Y199" s="86"/>
      <c r="Z199" s="86"/>
      <c r="AA199" s="86"/>
      <c r="AB199" s="86"/>
      <c r="AC199" s="86"/>
      <c r="AD199" s="86"/>
      <c r="AE199" s="86"/>
      <c r="AF199" s="86"/>
      <c r="AG199" s="86"/>
      <c r="AH199" s="86"/>
      <c r="AI199" s="86"/>
      <c r="AJ199" s="86"/>
      <c r="AK199" s="86"/>
    </row>
    <row r="200" spans="1:37" ht="18" customHeight="1" x14ac:dyDescent="0.25">
      <c r="A200" s="86"/>
      <c r="B200" s="86"/>
      <c r="C200" s="86"/>
      <c r="D200" s="86"/>
      <c r="E200" s="86"/>
      <c r="F200" s="86"/>
      <c r="G200" s="86"/>
      <c r="H200" s="86"/>
      <c r="I200" s="86"/>
      <c r="J200" s="86"/>
      <c r="K200" s="86"/>
      <c r="L200" s="86"/>
      <c r="M200" s="86"/>
      <c r="N200" s="86"/>
      <c r="O200" s="86"/>
      <c r="P200" s="86"/>
      <c r="Q200" s="86"/>
      <c r="R200" s="86"/>
      <c r="S200" s="86"/>
      <c r="T200" s="86"/>
      <c r="U200" s="86"/>
      <c r="V200" s="86"/>
      <c r="W200" s="86"/>
      <c r="X200" s="86"/>
      <c r="Y200" s="86"/>
      <c r="Z200" s="86"/>
      <c r="AA200" s="86"/>
      <c r="AB200" s="86"/>
      <c r="AC200" s="86"/>
      <c r="AD200" s="86"/>
      <c r="AE200" s="86"/>
      <c r="AF200" s="86"/>
      <c r="AG200" s="86"/>
      <c r="AH200" s="86"/>
      <c r="AI200" s="86"/>
      <c r="AJ200" s="86"/>
      <c r="AK200" s="86"/>
    </row>
    <row r="201" spans="1:37" ht="18" customHeight="1" x14ac:dyDescent="0.25">
      <c r="A201" s="86"/>
      <c r="B201" s="86"/>
      <c r="C201" s="86"/>
      <c r="D201" s="86"/>
      <c r="E201" s="86"/>
      <c r="F201" s="86"/>
      <c r="G201" s="86"/>
      <c r="H201" s="86"/>
      <c r="I201" s="86"/>
      <c r="J201" s="86"/>
      <c r="K201" s="86"/>
      <c r="L201" s="86"/>
      <c r="M201" s="86"/>
      <c r="N201" s="86"/>
      <c r="O201" s="86"/>
      <c r="P201" s="86"/>
      <c r="Q201" s="86"/>
      <c r="R201" s="86"/>
      <c r="S201" s="86"/>
      <c r="T201" s="86"/>
      <c r="U201" s="86"/>
      <c r="V201" s="86"/>
      <c r="W201" s="86"/>
      <c r="X201" s="86"/>
      <c r="Y201" s="86"/>
      <c r="Z201" s="86"/>
      <c r="AA201" s="86"/>
      <c r="AB201" s="86"/>
      <c r="AC201" s="86"/>
      <c r="AD201" s="86"/>
      <c r="AE201" s="86"/>
      <c r="AF201" s="86"/>
      <c r="AG201" s="86"/>
      <c r="AH201" s="86"/>
      <c r="AI201" s="86"/>
      <c r="AJ201" s="86"/>
      <c r="AK201" s="86"/>
    </row>
    <row r="202" spans="1:37" ht="18" customHeight="1" x14ac:dyDescent="0.25">
      <c r="A202" s="86"/>
      <c r="B202" s="86"/>
      <c r="C202" s="86"/>
      <c r="D202" s="86"/>
      <c r="E202" s="86"/>
      <c r="F202" s="86"/>
      <c r="G202" s="86"/>
      <c r="H202" s="86"/>
      <c r="I202" s="86"/>
      <c r="J202" s="86"/>
      <c r="K202" s="86"/>
      <c r="L202" s="86"/>
      <c r="M202" s="86"/>
      <c r="N202" s="86"/>
      <c r="O202" s="86"/>
      <c r="P202" s="86"/>
      <c r="Q202" s="86"/>
      <c r="R202" s="86"/>
      <c r="S202" s="86"/>
      <c r="T202" s="86"/>
      <c r="U202" s="86"/>
      <c r="V202" s="86"/>
      <c r="W202" s="86"/>
      <c r="X202" s="86"/>
      <c r="Y202" s="86"/>
      <c r="Z202" s="86"/>
      <c r="AA202" s="86"/>
      <c r="AB202" s="86"/>
      <c r="AC202" s="86"/>
      <c r="AD202" s="86"/>
      <c r="AE202" s="86"/>
      <c r="AF202" s="86"/>
      <c r="AG202" s="86"/>
      <c r="AH202" s="86"/>
      <c r="AI202" s="86"/>
      <c r="AJ202" s="86"/>
      <c r="AK202" s="86"/>
    </row>
    <row r="203" spans="1:37" ht="18" customHeight="1" x14ac:dyDescent="0.25">
      <c r="A203" s="86"/>
      <c r="B203" s="86"/>
      <c r="C203" s="86"/>
      <c r="D203" s="86"/>
      <c r="E203" s="86"/>
      <c r="F203" s="86"/>
      <c r="G203" s="86"/>
      <c r="H203" s="86"/>
      <c r="I203" s="86"/>
      <c r="J203" s="86"/>
      <c r="K203" s="86"/>
      <c r="L203" s="86"/>
      <c r="M203" s="86"/>
      <c r="N203" s="86"/>
      <c r="O203" s="86"/>
      <c r="P203" s="86"/>
      <c r="Q203" s="86"/>
      <c r="R203" s="86"/>
      <c r="S203" s="86"/>
      <c r="T203" s="86"/>
      <c r="U203" s="86"/>
      <c r="V203" s="86"/>
      <c r="W203" s="86"/>
      <c r="X203" s="86"/>
      <c r="Y203" s="86"/>
      <c r="Z203" s="86"/>
      <c r="AA203" s="86"/>
      <c r="AB203" s="86"/>
      <c r="AC203" s="86"/>
      <c r="AD203" s="86"/>
      <c r="AE203" s="86"/>
      <c r="AF203" s="86"/>
      <c r="AG203" s="86"/>
      <c r="AH203" s="86"/>
      <c r="AI203" s="86"/>
      <c r="AJ203" s="86"/>
      <c r="AK203" s="86"/>
    </row>
    <row r="204" spans="1:37" ht="18" customHeight="1" x14ac:dyDescent="0.25">
      <c r="A204" s="86"/>
      <c r="B204" s="86"/>
      <c r="C204" s="86"/>
      <c r="D204" s="86"/>
      <c r="E204" s="86"/>
      <c r="F204" s="86"/>
      <c r="G204" s="86"/>
      <c r="H204" s="86"/>
      <c r="I204" s="86"/>
      <c r="J204" s="86"/>
      <c r="K204" s="86"/>
      <c r="L204" s="86"/>
      <c r="M204" s="86"/>
      <c r="N204" s="86"/>
      <c r="O204" s="86"/>
      <c r="P204" s="86"/>
      <c r="Q204" s="86"/>
      <c r="R204" s="86"/>
      <c r="S204" s="86"/>
      <c r="T204" s="86"/>
      <c r="U204" s="86"/>
      <c r="V204" s="86"/>
      <c r="W204" s="86"/>
      <c r="X204" s="86"/>
      <c r="Y204" s="86"/>
      <c r="Z204" s="86"/>
      <c r="AA204" s="86"/>
      <c r="AB204" s="86"/>
      <c r="AC204" s="86"/>
      <c r="AD204" s="86"/>
      <c r="AE204" s="86"/>
      <c r="AF204" s="86"/>
      <c r="AG204" s="86"/>
      <c r="AH204" s="86"/>
      <c r="AI204" s="86"/>
      <c r="AJ204" s="86"/>
      <c r="AK204" s="86"/>
    </row>
    <row r="205" spans="1:37" ht="18" customHeight="1" x14ac:dyDescent="0.25">
      <c r="A205" s="86"/>
      <c r="B205" s="86"/>
      <c r="C205" s="86"/>
      <c r="D205" s="86"/>
      <c r="E205" s="86"/>
      <c r="F205" s="86"/>
      <c r="G205" s="86"/>
      <c r="H205" s="86"/>
      <c r="I205" s="86"/>
      <c r="J205" s="86"/>
      <c r="K205" s="86"/>
      <c r="L205" s="86"/>
      <c r="M205" s="86"/>
      <c r="N205" s="86"/>
      <c r="O205" s="86"/>
      <c r="P205" s="86"/>
      <c r="Q205" s="86"/>
      <c r="R205" s="86"/>
      <c r="S205" s="86"/>
      <c r="T205" s="86"/>
      <c r="U205" s="86"/>
      <c r="V205" s="86"/>
      <c r="W205" s="86"/>
      <c r="X205" s="86"/>
      <c r="Y205" s="86"/>
      <c r="Z205" s="86"/>
      <c r="AA205" s="86"/>
      <c r="AB205" s="86"/>
      <c r="AC205" s="86"/>
      <c r="AD205" s="86"/>
      <c r="AE205" s="86"/>
      <c r="AF205" s="86"/>
      <c r="AG205" s="86"/>
      <c r="AH205" s="86"/>
      <c r="AI205" s="86"/>
      <c r="AJ205" s="86"/>
      <c r="AK205" s="86"/>
    </row>
    <row r="206" spans="1:37" ht="18" customHeight="1" x14ac:dyDescent="0.25">
      <c r="A206" s="86"/>
      <c r="B206" s="86"/>
      <c r="C206" s="86"/>
      <c r="D206" s="86"/>
      <c r="E206" s="86"/>
      <c r="F206" s="86"/>
      <c r="G206" s="86"/>
      <c r="H206" s="86"/>
      <c r="I206" s="86"/>
      <c r="J206" s="86"/>
      <c r="K206" s="86"/>
      <c r="L206" s="86"/>
      <c r="M206" s="86"/>
      <c r="N206" s="86"/>
      <c r="O206" s="86"/>
      <c r="P206" s="86"/>
      <c r="Q206" s="86"/>
      <c r="R206" s="86"/>
      <c r="S206" s="86"/>
      <c r="T206" s="86"/>
      <c r="U206" s="86"/>
      <c r="V206" s="86"/>
      <c r="W206" s="86"/>
      <c r="X206" s="86"/>
      <c r="Y206" s="86"/>
      <c r="Z206" s="86"/>
      <c r="AA206" s="86"/>
      <c r="AB206" s="86"/>
      <c r="AC206" s="86"/>
      <c r="AD206" s="86"/>
      <c r="AE206" s="86"/>
      <c r="AF206" s="86"/>
      <c r="AG206" s="86"/>
      <c r="AH206" s="86"/>
      <c r="AI206" s="86"/>
      <c r="AJ206" s="86"/>
      <c r="AK206" s="86"/>
    </row>
    <row r="207" spans="1:37" ht="18" customHeight="1" x14ac:dyDescent="0.25">
      <c r="A207" s="86"/>
      <c r="B207" s="86"/>
      <c r="C207" s="86"/>
      <c r="D207" s="86"/>
      <c r="E207" s="86"/>
      <c r="F207" s="86"/>
      <c r="G207" s="86"/>
      <c r="H207" s="86"/>
      <c r="I207" s="86"/>
      <c r="J207" s="86"/>
      <c r="K207" s="86"/>
      <c r="L207" s="86"/>
      <c r="M207" s="86"/>
      <c r="N207" s="86"/>
      <c r="O207" s="86"/>
      <c r="P207" s="86"/>
      <c r="Q207" s="86"/>
      <c r="R207" s="86"/>
      <c r="S207" s="86"/>
      <c r="T207" s="86"/>
      <c r="U207" s="86"/>
      <c r="V207" s="86"/>
      <c r="W207" s="86"/>
      <c r="X207" s="86"/>
      <c r="Y207" s="86"/>
      <c r="Z207" s="86"/>
      <c r="AA207" s="86"/>
      <c r="AB207" s="86"/>
      <c r="AC207" s="86"/>
      <c r="AD207" s="86"/>
      <c r="AE207" s="86"/>
      <c r="AF207" s="86"/>
      <c r="AG207" s="86"/>
      <c r="AH207" s="86"/>
      <c r="AI207" s="86"/>
      <c r="AJ207" s="86"/>
      <c r="AK207" s="86"/>
    </row>
    <row r="208" spans="1:37" ht="18" customHeight="1" x14ac:dyDescent="0.25">
      <c r="A208" s="86"/>
      <c r="B208" s="86"/>
      <c r="C208" s="86"/>
      <c r="D208" s="86"/>
      <c r="E208" s="86"/>
      <c r="F208" s="86"/>
      <c r="G208" s="86"/>
      <c r="H208" s="86"/>
      <c r="I208" s="86"/>
      <c r="J208" s="86"/>
      <c r="K208" s="86"/>
      <c r="L208" s="86"/>
      <c r="M208" s="86"/>
      <c r="N208" s="86"/>
      <c r="O208" s="86"/>
      <c r="P208" s="86"/>
      <c r="Q208" s="86"/>
      <c r="R208" s="86"/>
      <c r="S208" s="86"/>
      <c r="T208" s="86"/>
      <c r="U208" s="86"/>
      <c r="V208" s="86"/>
      <c r="W208" s="86"/>
      <c r="X208" s="86"/>
      <c r="Y208" s="86"/>
      <c r="Z208" s="86"/>
      <c r="AA208" s="86"/>
      <c r="AB208" s="86"/>
      <c r="AC208" s="86"/>
      <c r="AD208" s="86"/>
      <c r="AE208" s="86"/>
      <c r="AF208" s="86"/>
      <c r="AG208" s="86"/>
      <c r="AH208" s="86"/>
      <c r="AI208" s="86"/>
      <c r="AJ208" s="86"/>
      <c r="AK208" s="86"/>
    </row>
    <row r="209" spans="1:37" ht="18" customHeight="1" x14ac:dyDescent="0.25">
      <c r="A209" s="86"/>
      <c r="B209" s="86"/>
      <c r="C209" s="86"/>
      <c r="D209" s="86"/>
      <c r="E209" s="86"/>
      <c r="F209" s="86"/>
      <c r="G209" s="86"/>
      <c r="H209" s="86"/>
      <c r="I209" s="86"/>
      <c r="J209" s="86"/>
      <c r="K209" s="86"/>
      <c r="L209" s="86"/>
      <c r="M209" s="86"/>
      <c r="N209" s="86"/>
      <c r="O209" s="86"/>
      <c r="P209" s="86"/>
      <c r="Q209" s="86"/>
      <c r="R209" s="86"/>
      <c r="S209" s="86"/>
      <c r="T209" s="86"/>
      <c r="U209" s="86"/>
      <c r="V209" s="86"/>
      <c r="W209" s="86"/>
      <c r="X209" s="86"/>
      <c r="Y209" s="86"/>
      <c r="Z209" s="86"/>
      <c r="AA209" s="86"/>
      <c r="AB209" s="86"/>
      <c r="AC209" s="86"/>
      <c r="AD209" s="86"/>
      <c r="AE209" s="86"/>
      <c r="AF209" s="86"/>
      <c r="AG209" s="86"/>
      <c r="AH209" s="86"/>
      <c r="AI209" s="86"/>
      <c r="AJ209" s="86"/>
      <c r="AK209" s="86"/>
    </row>
    <row r="210" spans="1:37" ht="18" customHeight="1" x14ac:dyDescent="0.25">
      <c r="A210" s="86"/>
      <c r="B210" s="86"/>
      <c r="C210" s="86"/>
      <c r="D210" s="86"/>
      <c r="E210" s="86"/>
      <c r="F210" s="86"/>
      <c r="G210" s="86"/>
      <c r="H210" s="86"/>
      <c r="I210" s="86"/>
      <c r="J210" s="86"/>
      <c r="K210" s="86"/>
      <c r="L210" s="86"/>
      <c r="M210" s="86"/>
      <c r="N210" s="86"/>
      <c r="O210" s="86"/>
      <c r="P210" s="86"/>
      <c r="Q210" s="86"/>
      <c r="R210" s="86"/>
      <c r="S210" s="86"/>
      <c r="T210" s="86"/>
      <c r="U210" s="86"/>
      <c r="V210" s="86"/>
      <c r="W210" s="86"/>
      <c r="X210" s="86"/>
      <c r="Y210" s="86"/>
      <c r="Z210" s="86"/>
      <c r="AA210" s="86"/>
      <c r="AB210" s="86"/>
      <c r="AC210" s="86"/>
      <c r="AD210" s="86"/>
      <c r="AE210" s="86"/>
      <c r="AF210" s="86"/>
      <c r="AG210" s="86"/>
      <c r="AH210" s="86"/>
      <c r="AI210" s="86"/>
      <c r="AJ210" s="86"/>
      <c r="AK210" s="86"/>
    </row>
    <row r="211" spans="1:37" ht="18" customHeight="1" x14ac:dyDescent="0.25">
      <c r="A211" s="86"/>
      <c r="B211" s="86"/>
      <c r="C211" s="86"/>
      <c r="D211" s="86"/>
      <c r="E211" s="86"/>
      <c r="F211" s="86"/>
      <c r="G211" s="86"/>
      <c r="H211" s="86"/>
      <c r="I211" s="86"/>
      <c r="J211" s="86"/>
      <c r="K211" s="86"/>
      <c r="L211" s="86"/>
      <c r="M211" s="86"/>
      <c r="N211" s="86"/>
      <c r="O211" s="86"/>
      <c r="P211" s="86"/>
      <c r="Q211" s="86"/>
      <c r="R211" s="86"/>
      <c r="S211" s="86"/>
      <c r="T211" s="86"/>
      <c r="U211" s="86"/>
      <c r="V211" s="86"/>
      <c r="W211" s="86"/>
      <c r="X211" s="86"/>
      <c r="Y211" s="86"/>
      <c r="Z211" s="86"/>
      <c r="AA211" s="86"/>
      <c r="AB211" s="86"/>
      <c r="AC211" s="86"/>
      <c r="AD211" s="86"/>
      <c r="AE211" s="86"/>
      <c r="AF211" s="86"/>
      <c r="AG211" s="86"/>
      <c r="AH211" s="86"/>
      <c r="AI211" s="86"/>
      <c r="AJ211" s="86"/>
      <c r="AK211" s="86"/>
    </row>
    <row r="212" spans="1:37" ht="18" customHeight="1" x14ac:dyDescent="0.25">
      <c r="A212" s="86"/>
      <c r="B212" s="86"/>
      <c r="C212" s="86"/>
      <c r="D212" s="86"/>
      <c r="E212" s="86"/>
      <c r="F212" s="86"/>
      <c r="G212" s="86"/>
      <c r="H212" s="86"/>
      <c r="I212" s="86"/>
      <c r="J212" s="86"/>
      <c r="K212" s="86"/>
      <c r="L212" s="86"/>
      <c r="M212" s="86"/>
      <c r="N212" s="86"/>
      <c r="O212" s="86"/>
      <c r="P212" s="86"/>
      <c r="Q212" s="86"/>
      <c r="R212" s="86"/>
      <c r="S212" s="86"/>
      <c r="T212" s="86"/>
      <c r="U212" s="86"/>
      <c r="V212" s="86"/>
      <c r="W212" s="86"/>
      <c r="X212" s="86"/>
      <c r="Y212" s="86"/>
      <c r="Z212" s="86"/>
      <c r="AA212" s="86"/>
      <c r="AB212" s="86"/>
      <c r="AC212" s="86"/>
      <c r="AD212" s="86"/>
      <c r="AE212" s="86"/>
      <c r="AF212" s="86"/>
      <c r="AG212" s="86"/>
      <c r="AH212" s="86"/>
      <c r="AI212" s="86"/>
      <c r="AJ212" s="86"/>
      <c r="AK212" s="86"/>
    </row>
    <row r="213" spans="1:37" ht="18" customHeight="1" x14ac:dyDescent="0.25">
      <c r="A213" s="86"/>
      <c r="B213" s="86"/>
      <c r="C213" s="86"/>
      <c r="D213" s="86"/>
      <c r="E213" s="86"/>
      <c r="F213" s="86"/>
      <c r="G213" s="86"/>
      <c r="H213" s="86"/>
      <c r="I213" s="86"/>
      <c r="J213" s="86"/>
      <c r="K213" s="86"/>
      <c r="L213" s="86"/>
      <c r="M213" s="86"/>
      <c r="N213" s="86"/>
      <c r="O213" s="86"/>
      <c r="P213" s="86"/>
      <c r="Q213" s="86"/>
      <c r="R213" s="86"/>
      <c r="S213" s="86"/>
      <c r="T213" s="86"/>
      <c r="U213" s="86"/>
      <c r="V213" s="86"/>
      <c r="W213" s="86"/>
      <c r="X213" s="86"/>
      <c r="Y213" s="86"/>
      <c r="Z213" s="86"/>
      <c r="AA213" s="86"/>
      <c r="AB213" s="86"/>
      <c r="AC213" s="86"/>
      <c r="AD213" s="86"/>
      <c r="AE213" s="86"/>
      <c r="AF213" s="86"/>
      <c r="AG213" s="86"/>
      <c r="AH213" s="86"/>
      <c r="AI213" s="86"/>
      <c r="AJ213" s="86"/>
      <c r="AK213" s="86"/>
    </row>
    <row r="214" spans="1:37" ht="18" customHeight="1" x14ac:dyDescent="0.25">
      <c r="A214" s="86"/>
      <c r="B214" s="86"/>
      <c r="C214" s="86"/>
      <c r="D214" s="86"/>
      <c r="E214" s="86"/>
      <c r="F214" s="86"/>
      <c r="G214" s="86"/>
      <c r="H214" s="86"/>
      <c r="I214" s="86"/>
      <c r="J214" s="86"/>
      <c r="K214" s="86"/>
      <c r="L214" s="86"/>
      <c r="M214" s="86"/>
      <c r="N214" s="86"/>
      <c r="O214" s="86"/>
      <c r="P214" s="86"/>
      <c r="Q214" s="86"/>
      <c r="R214" s="86"/>
      <c r="S214" s="86"/>
      <c r="T214" s="86"/>
      <c r="U214" s="86"/>
      <c r="V214" s="86"/>
      <c r="W214" s="86"/>
      <c r="X214" s="86"/>
      <c r="Y214" s="86"/>
      <c r="Z214" s="86"/>
      <c r="AA214" s="86"/>
      <c r="AB214" s="86"/>
      <c r="AC214" s="86"/>
      <c r="AD214" s="86"/>
      <c r="AE214" s="86"/>
      <c r="AF214" s="86"/>
      <c r="AG214" s="86"/>
      <c r="AH214" s="86"/>
      <c r="AI214" s="86"/>
      <c r="AJ214" s="86"/>
      <c r="AK214" s="86"/>
    </row>
    <row r="215" spans="1:37" ht="18" customHeight="1" x14ac:dyDescent="0.25">
      <c r="A215" s="86"/>
      <c r="B215" s="86"/>
      <c r="C215" s="86"/>
      <c r="D215" s="86"/>
      <c r="E215" s="86"/>
      <c r="F215" s="86"/>
      <c r="G215" s="86"/>
      <c r="H215" s="86"/>
      <c r="I215" s="86"/>
      <c r="J215" s="86"/>
      <c r="K215" s="86"/>
      <c r="L215" s="86"/>
      <c r="M215" s="86"/>
      <c r="N215" s="86"/>
      <c r="O215" s="86"/>
      <c r="P215" s="86"/>
      <c r="Q215" s="86"/>
      <c r="R215" s="86"/>
      <c r="S215" s="86"/>
      <c r="T215" s="86"/>
      <c r="U215" s="86"/>
      <c r="V215" s="86"/>
      <c r="W215" s="86"/>
      <c r="X215" s="86"/>
      <c r="Y215" s="86"/>
      <c r="Z215" s="86"/>
      <c r="AA215" s="86"/>
      <c r="AB215" s="86"/>
      <c r="AC215" s="86"/>
      <c r="AD215" s="86"/>
      <c r="AE215" s="86"/>
      <c r="AF215" s="86"/>
      <c r="AG215" s="86"/>
      <c r="AH215" s="86"/>
      <c r="AI215" s="86"/>
      <c r="AJ215" s="86"/>
      <c r="AK215" s="86"/>
    </row>
    <row r="216" spans="1:37" ht="18" customHeight="1" x14ac:dyDescent="0.25">
      <c r="A216" s="86"/>
      <c r="B216" s="86"/>
      <c r="C216" s="86"/>
      <c r="D216" s="86"/>
      <c r="E216" s="86"/>
      <c r="F216" s="86"/>
      <c r="G216" s="86"/>
      <c r="H216" s="86"/>
      <c r="I216" s="86"/>
      <c r="J216" s="86"/>
      <c r="K216" s="86"/>
      <c r="L216" s="86"/>
      <c r="M216" s="86"/>
      <c r="N216" s="86"/>
      <c r="O216" s="86"/>
      <c r="P216" s="86"/>
      <c r="Q216" s="86"/>
      <c r="R216" s="86"/>
      <c r="S216" s="86"/>
      <c r="T216" s="86"/>
      <c r="U216" s="86"/>
      <c r="V216" s="86"/>
      <c r="W216" s="86"/>
      <c r="X216" s="86"/>
      <c r="Y216" s="86"/>
      <c r="Z216" s="86"/>
      <c r="AA216" s="86"/>
      <c r="AB216" s="86"/>
      <c r="AC216" s="86"/>
      <c r="AD216" s="86"/>
      <c r="AE216" s="86"/>
      <c r="AF216" s="86"/>
      <c r="AG216" s="86"/>
      <c r="AH216" s="86"/>
      <c r="AI216" s="86"/>
      <c r="AJ216" s="86"/>
      <c r="AK216" s="86"/>
    </row>
    <row r="217" spans="1:37" ht="18" customHeight="1" x14ac:dyDescent="0.25">
      <c r="A217" s="86"/>
      <c r="B217" s="86"/>
      <c r="C217" s="86"/>
      <c r="D217" s="86"/>
      <c r="E217" s="86"/>
      <c r="F217" s="86"/>
      <c r="G217" s="86"/>
      <c r="H217" s="86"/>
      <c r="I217" s="86"/>
      <c r="J217" s="86"/>
      <c r="K217" s="86"/>
      <c r="L217" s="86"/>
      <c r="M217" s="86"/>
      <c r="N217" s="86"/>
      <c r="O217" s="86"/>
      <c r="P217" s="86"/>
      <c r="Q217" s="86"/>
      <c r="R217" s="86"/>
      <c r="S217" s="86"/>
      <c r="T217" s="86"/>
      <c r="U217" s="86"/>
      <c r="V217" s="86"/>
      <c r="W217" s="86"/>
      <c r="X217" s="86"/>
      <c r="Y217" s="86"/>
      <c r="Z217" s="86"/>
      <c r="AA217" s="86"/>
      <c r="AB217" s="86"/>
      <c r="AC217" s="86"/>
      <c r="AD217" s="86"/>
      <c r="AE217" s="86"/>
      <c r="AF217" s="86"/>
      <c r="AG217" s="86"/>
      <c r="AH217" s="86"/>
      <c r="AI217" s="86"/>
      <c r="AJ217" s="86"/>
      <c r="AK217" s="86"/>
    </row>
    <row r="218" spans="1:37" ht="18" customHeight="1" x14ac:dyDescent="0.25">
      <c r="A218" s="86"/>
      <c r="B218" s="86"/>
      <c r="C218" s="86"/>
      <c r="D218" s="86"/>
      <c r="E218" s="86"/>
      <c r="F218" s="86"/>
      <c r="G218" s="86"/>
      <c r="H218" s="86"/>
      <c r="I218" s="86"/>
      <c r="J218" s="86"/>
      <c r="K218" s="86"/>
      <c r="L218" s="86"/>
      <c r="M218" s="86"/>
      <c r="N218" s="86"/>
      <c r="O218" s="86"/>
      <c r="P218" s="86"/>
      <c r="Q218" s="86"/>
      <c r="R218" s="86"/>
      <c r="S218" s="86"/>
      <c r="T218" s="86"/>
      <c r="U218" s="86"/>
      <c r="V218" s="86"/>
      <c r="W218" s="86"/>
      <c r="X218" s="86"/>
      <c r="Y218" s="86"/>
      <c r="Z218" s="86"/>
      <c r="AA218" s="86"/>
      <c r="AB218" s="86"/>
      <c r="AC218" s="86"/>
      <c r="AD218" s="86"/>
      <c r="AE218" s="86"/>
      <c r="AF218" s="86"/>
      <c r="AG218" s="86"/>
      <c r="AH218" s="86"/>
      <c r="AI218" s="86"/>
      <c r="AJ218" s="86"/>
      <c r="AK218" s="86"/>
    </row>
    <row r="219" spans="1:37" ht="18" customHeight="1" x14ac:dyDescent="0.25">
      <c r="A219" s="86"/>
      <c r="B219" s="86"/>
      <c r="C219" s="86"/>
      <c r="D219" s="86"/>
      <c r="E219" s="86"/>
      <c r="F219" s="86"/>
      <c r="G219" s="86"/>
      <c r="H219" s="86"/>
      <c r="I219" s="86"/>
      <c r="J219" s="86"/>
      <c r="K219" s="86"/>
      <c r="L219" s="86"/>
      <c r="M219" s="86"/>
      <c r="N219" s="86"/>
      <c r="O219" s="86"/>
      <c r="P219" s="86"/>
      <c r="Q219" s="86"/>
      <c r="R219" s="86"/>
      <c r="S219" s="86"/>
      <c r="T219" s="86"/>
      <c r="U219" s="86"/>
      <c r="V219" s="86"/>
      <c r="W219" s="86"/>
      <c r="X219" s="86"/>
      <c r="Y219" s="86"/>
      <c r="Z219" s="86"/>
      <c r="AA219" s="86"/>
      <c r="AB219" s="86"/>
      <c r="AC219" s="86"/>
      <c r="AD219" s="86"/>
      <c r="AE219" s="86"/>
      <c r="AF219" s="86"/>
      <c r="AG219" s="86"/>
      <c r="AH219" s="86"/>
      <c r="AI219" s="86"/>
      <c r="AJ219" s="86"/>
      <c r="AK219" s="86"/>
    </row>
    <row r="220" spans="1:37" ht="18" customHeight="1" x14ac:dyDescent="0.25">
      <c r="A220" s="86"/>
      <c r="B220" s="86"/>
      <c r="C220" s="86"/>
      <c r="D220" s="86"/>
      <c r="E220" s="86"/>
      <c r="F220" s="86"/>
      <c r="G220" s="86"/>
      <c r="H220" s="86"/>
      <c r="I220" s="86"/>
      <c r="J220" s="86"/>
      <c r="K220" s="86"/>
      <c r="L220" s="86"/>
      <c r="M220" s="86"/>
      <c r="N220" s="86"/>
      <c r="O220" s="86"/>
      <c r="P220" s="86"/>
      <c r="Q220" s="86"/>
      <c r="R220" s="86"/>
      <c r="S220" s="86"/>
      <c r="T220" s="86"/>
      <c r="U220" s="86"/>
      <c r="V220" s="86"/>
      <c r="W220" s="86"/>
      <c r="X220" s="86"/>
      <c r="Y220" s="86"/>
      <c r="Z220" s="86"/>
      <c r="AA220" s="86"/>
      <c r="AB220" s="86"/>
      <c r="AC220" s="86"/>
      <c r="AD220" s="86"/>
      <c r="AE220" s="86"/>
      <c r="AF220" s="86"/>
      <c r="AG220" s="86"/>
      <c r="AH220" s="86"/>
      <c r="AI220" s="86"/>
      <c r="AJ220" s="86"/>
      <c r="AK220" s="86"/>
    </row>
    <row r="221" spans="1:37" ht="18" customHeight="1" x14ac:dyDescent="0.25">
      <c r="A221" s="86"/>
      <c r="B221" s="86"/>
      <c r="C221" s="86"/>
      <c r="D221" s="86"/>
      <c r="E221" s="86"/>
      <c r="F221" s="86"/>
      <c r="G221" s="86"/>
      <c r="H221" s="86"/>
      <c r="I221" s="86"/>
      <c r="J221" s="86"/>
      <c r="K221" s="86"/>
      <c r="L221" s="86"/>
      <c r="M221" s="86"/>
      <c r="N221" s="86"/>
      <c r="O221" s="86"/>
      <c r="P221" s="86"/>
      <c r="Q221" s="86"/>
      <c r="R221" s="86"/>
      <c r="S221" s="86"/>
      <c r="T221" s="86"/>
      <c r="U221" s="86"/>
      <c r="V221" s="86"/>
      <c r="W221" s="86"/>
      <c r="X221" s="86"/>
      <c r="Y221" s="86"/>
      <c r="Z221" s="86"/>
      <c r="AA221" s="86"/>
      <c r="AB221" s="86"/>
      <c r="AC221" s="86"/>
      <c r="AD221" s="86"/>
      <c r="AE221" s="86"/>
      <c r="AF221" s="86"/>
      <c r="AG221" s="86"/>
      <c r="AH221" s="86"/>
      <c r="AI221" s="86"/>
      <c r="AJ221" s="86"/>
      <c r="AK221" s="86"/>
    </row>
    <row r="222" spans="1:37" ht="18" customHeight="1" x14ac:dyDescent="0.25">
      <c r="A222" s="86"/>
      <c r="B222" s="86"/>
      <c r="C222" s="86"/>
      <c r="D222" s="86"/>
      <c r="E222" s="86"/>
      <c r="F222" s="86"/>
      <c r="G222" s="86"/>
      <c r="H222" s="86"/>
      <c r="I222" s="86"/>
      <c r="J222" s="86"/>
      <c r="K222" s="86"/>
      <c r="L222" s="86"/>
      <c r="M222" s="86"/>
      <c r="N222" s="86"/>
      <c r="O222" s="86"/>
      <c r="P222" s="86"/>
      <c r="Q222" s="86"/>
      <c r="R222" s="86"/>
      <c r="S222" s="86"/>
      <c r="T222" s="86"/>
      <c r="U222" s="86"/>
      <c r="V222" s="86"/>
      <c r="W222" s="86"/>
      <c r="X222" s="86"/>
      <c r="Y222" s="86"/>
      <c r="Z222" s="86"/>
      <c r="AA222" s="86"/>
      <c r="AB222" s="86"/>
      <c r="AC222" s="86"/>
      <c r="AD222" s="86"/>
      <c r="AE222" s="86"/>
      <c r="AF222" s="86"/>
      <c r="AG222" s="86"/>
      <c r="AH222" s="86"/>
      <c r="AI222" s="86"/>
      <c r="AJ222" s="86"/>
      <c r="AK222" s="86"/>
    </row>
    <row r="223" spans="1:37" ht="18" customHeight="1" x14ac:dyDescent="0.25">
      <c r="A223" s="86"/>
      <c r="B223" s="86"/>
      <c r="C223" s="86"/>
      <c r="D223" s="86"/>
      <c r="E223" s="86"/>
      <c r="F223" s="86"/>
      <c r="G223" s="86"/>
      <c r="H223" s="86"/>
      <c r="I223" s="86"/>
      <c r="J223" s="86"/>
      <c r="K223" s="86"/>
      <c r="L223" s="86"/>
      <c r="M223" s="86"/>
      <c r="N223" s="86"/>
      <c r="O223" s="86"/>
      <c r="P223" s="86"/>
      <c r="Q223" s="86"/>
      <c r="R223" s="86"/>
      <c r="S223" s="86"/>
      <c r="T223" s="86"/>
      <c r="U223" s="86"/>
      <c r="V223" s="86"/>
      <c r="W223" s="86"/>
      <c r="X223" s="86"/>
      <c r="Y223" s="86"/>
      <c r="Z223" s="86"/>
      <c r="AA223" s="86"/>
      <c r="AB223" s="86"/>
      <c r="AC223" s="86"/>
      <c r="AD223" s="86"/>
      <c r="AE223" s="86"/>
      <c r="AF223" s="86"/>
      <c r="AG223" s="86"/>
      <c r="AH223" s="86"/>
      <c r="AI223" s="86"/>
      <c r="AJ223" s="86"/>
      <c r="AK223" s="86"/>
    </row>
    <row r="224" spans="1:37" ht="18" customHeight="1" x14ac:dyDescent="0.25">
      <c r="A224" s="86"/>
      <c r="B224" s="86"/>
      <c r="C224" s="86"/>
      <c r="D224" s="86"/>
      <c r="E224" s="86"/>
      <c r="F224" s="86"/>
      <c r="G224" s="86"/>
      <c r="H224" s="86"/>
      <c r="I224" s="86"/>
      <c r="J224" s="86"/>
      <c r="K224" s="86"/>
      <c r="L224" s="86"/>
      <c r="M224" s="86"/>
      <c r="N224" s="86"/>
      <c r="O224" s="86"/>
      <c r="P224" s="86"/>
      <c r="Q224" s="86"/>
      <c r="R224" s="86"/>
      <c r="S224" s="86"/>
      <c r="T224" s="86"/>
      <c r="U224" s="86"/>
      <c r="V224" s="86"/>
      <c r="W224" s="86"/>
      <c r="X224" s="86"/>
      <c r="Y224" s="86"/>
      <c r="Z224" s="86"/>
      <c r="AA224" s="86"/>
      <c r="AB224" s="86"/>
      <c r="AC224" s="86"/>
      <c r="AD224" s="86"/>
      <c r="AE224" s="86"/>
      <c r="AF224" s="86"/>
      <c r="AG224" s="86"/>
      <c r="AH224" s="86"/>
      <c r="AI224" s="86"/>
      <c r="AJ224" s="86"/>
      <c r="AK224" s="86"/>
    </row>
    <row r="225" spans="1:37" ht="18" customHeight="1" x14ac:dyDescent="0.25">
      <c r="A225" s="86"/>
      <c r="B225" s="86"/>
      <c r="C225" s="86"/>
      <c r="D225" s="86"/>
      <c r="E225" s="86"/>
      <c r="F225" s="86"/>
      <c r="G225" s="86"/>
      <c r="H225" s="86"/>
      <c r="I225" s="86"/>
      <c r="J225" s="86"/>
      <c r="K225" s="86"/>
      <c r="L225" s="86"/>
      <c r="M225" s="86"/>
      <c r="N225" s="86"/>
      <c r="O225" s="86"/>
      <c r="P225" s="86"/>
      <c r="Q225" s="86"/>
      <c r="R225" s="86"/>
      <c r="S225" s="86"/>
      <c r="T225" s="86"/>
      <c r="U225" s="86"/>
      <c r="V225" s="86"/>
      <c r="W225" s="86"/>
      <c r="X225" s="86"/>
      <c r="Y225" s="86"/>
      <c r="Z225" s="86"/>
      <c r="AA225" s="86"/>
      <c r="AB225" s="86"/>
      <c r="AC225" s="86"/>
      <c r="AD225" s="86"/>
      <c r="AE225" s="86"/>
      <c r="AF225" s="86"/>
      <c r="AG225" s="86"/>
      <c r="AH225" s="86"/>
      <c r="AI225" s="86"/>
      <c r="AJ225" s="86"/>
      <c r="AK225" s="86"/>
    </row>
    <row r="226" spans="1:37" ht="18" customHeight="1" x14ac:dyDescent="0.25">
      <c r="A226" s="86"/>
      <c r="B226" s="86"/>
      <c r="C226" s="86"/>
      <c r="D226" s="86"/>
      <c r="E226" s="86"/>
      <c r="F226" s="86"/>
      <c r="G226" s="86"/>
      <c r="H226" s="86"/>
      <c r="I226" s="86"/>
      <c r="J226" s="86"/>
      <c r="K226" s="86"/>
      <c r="L226" s="86"/>
      <c r="M226" s="86"/>
      <c r="N226" s="86"/>
      <c r="O226" s="86"/>
      <c r="P226" s="86"/>
      <c r="Q226" s="86"/>
      <c r="R226" s="86"/>
      <c r="S226" s="86"/>
      <c r="T226" s="86"/>
      <c r="U226" s="86"/>
      <c r="V226" s="86"/>
      <c r="W226" s="86"/>
      <c r="X226" s="86"/>
      <c r="Y226" s="86"/>
      <c r="Z226" s="86"/>
      <c r="AA226" s="86"/>
      <c r="AB226" s="86"/>
      <c r="AC226" s="86"/>
      <c r="AD226" s="86"/>
      <c r="AE226" s="86"/>
      <c r="AF226" s="86"/>
      <c r="AG226" s="86"/>
      <c r="AH226" s="86"/>
      <c r="AI226" s="86"/>
      <c r="AJ226" s="86"/>
      <c r="AK226" s="86"/>
    </row>
    <row r="227" spans="1:37" ht="18" customHeight="1" x14ac:dyDescent="0.25">
      <c r="A227" s="86"/>
      <c r="B227" s="86"/>
      <c r="C227" s="86"/>
      <c r="D227" s="86"/>
      <c r="E227" s="86"/>
      <c r="F227" s="86"/>
      <c r="G227" s="86"/>
      <c r="H227" s="86"/>
      <c r="I227" s="86"/>
      <c r="J227" s="86"/>
      <c r="K227" s="86"/>
      <c r="L227" s="86"/>
      <c r="M227" s="86"/>
      <c r="N227" s="86"/>
      <c r="O227" s="86"/>
      <c r="P227" s="86"/>
      <c r="Q227" s="86"/>
      <c r="R227" s="86"/>
      <c r="S227" s="86"/>
      <c r="T227" s="86"/>
      <c r="U227" s="86"/>
      <c r="V227" s="86"/>
      <c r="W227" s="86"/>
      <c r="X227" s="86"/>
      <c r="Y227" s="86"/>
      <c r="Z227" s="86"/>
      <c r="AA227" s="86"/>
      <c r="AB227" s="86"/>
      <c r="AC227" s="86"/>
      <c r="AD227" s="86"/>
      <c r="AE227" s="86"/>
      <c r="AF227" s="86"/>
      <c r="AG227" s="86"/>
      <c r="AH227" s="86"/>
      <c r="AI227" s="86"/>
      <c r="AJ227" s="86"/>
      <c r="AK227" s="86"/>
    </row>
    <row r="228" spans="1:37" ht="18" customHeight="1" x14ac:dyDescent="0.25">
      <c r="A228" s="86"/>
      <c r="B228" s="86"/>
      <c r="C228" s="86"/>
      <c r="D228" s="86"/>
      <c r="E228" s="86"/>
      <c r="F228" s="86"/>
      <c r="G228" s="86"/>
      <c r="H228" s="86"/>
      <c r="I228" s="86"/>
      <c r="J228" s="86"/>
      <c r="K228" s="86"/>
      <c r="L228" s="86"/>
      <c r="M228" s="86"/>
      <c r="N228" s="86"/>
      <c r="O228" s="86"/>
      <c r="P228" s="86"/>
      <c r="Q228" s="86"/>
      <c r="R228" s="86"/>
      <c r="S228" s="86"/>
      <c r="T228" s="86"/>
      <c r="U228" s="86"/>
      <c r="V228" s="86"/>
      <c r="W228" s="86"/>
      <c r="X228" s="86"/>
      <c r="Y228" s="86"/>
      <c r="Z228" s="86"/>
      <c r="AA228" s="86"/>
      <c r="AB228" s="86"/>
      <c r="AC228" s="86"/>
      <c r="AD228" s="86"/>
      <c r="AE228" s="86"/>
      <c r="AF228" s="86"/>
      <c r="AG228" s="86"/>
      <c r="AH228" s="86"/>
      <c r="AI228" s="86"/>
      <c r="AJ228" s="86"/>
      <c r="AK228" s="86"/>
    </row>
    <row r="229" spans="1:37" ht="18" customHeight="1" x14ac:dyDescent="0.25">
      <c r="A229" s="86"/>
      <c r="B229" s="86"/>
      <c r="C229" s="86"/>
      <c r="D229" s="86"/>
      <c r="E229" s="86"/>
      <c r="F229" s="86"/>
      <c r="G229" s="86"/>
      <c r="H229" s="86"/>
      <c r="I229" s="86"/>
      <c r="J229" s="86"/>
      <c r="K229" s="86"/>
      <c r="L229" s="86"/>
      <c r="M229" s="86"/>
      <c r="N229" s="86"/>
      <c r="O229" s="86"/>
      <c r="P229" s="86"/>
      <c r="Q229" s="86"/>
      <c r="R229" s="86"/>
      <c r="S229" s="86"/>
      <c r="T229" s="86"/>
      <c r="U229" s="86"/>
      <c r="V229" s="86"/>
      <c r="W229" s="86"/>
      <c r="X229" s="86"/>
      <c r="Y229" s="86"/>
      <c r="Z229" s="86"/>
      <c r="AA229" s="86"/>
      <c r="AB229" s="86"/>
      <c r="AC229" s="86"/>
      <c r="AD229" s="86"/>
      <c r="AE229" s="86"/>
      <c r="AF229" s="86"/>
      <c r="AG229" s="86"/>
      <c r="AH229" s="86"/>
      <c r="AI229" s="86"/>
      <c r="AJ229" s="86"/>
      <c r="AK229" s="86"/>
    </row>
    <row r="230" spans="1:37" ht="18" customHeight="1" x14ac:dyDescent="0.25">
      <c r="A230" s="86"/>
      <c r="B230" s="86"/>
      <c r="C230" s="86"/>
      <c r="D230" s="86"/>
      <c r="E230" s="86"/>
      <c r="F230" s="86"/>
      <c r="G230" s="86"/>
      <c r="H230" s="86"/>
      <c r="I230" s="86"/>
      <c r="J230" s="86"/>
      <c r="K230" s="86"/>
      <c r="L230" s="86"/>
      <c r="M230" s="86"/>
      <c r="N230" s="86"/>
      <c r="O230" s="86"/>
      <c r="P230" s="86"/>
      <c r="Q230" s="86"/>
      <c r="R230" s="86"/>
      <c r="S230" s="86"/>
      <c r="T230" s="86"/>
      <c r="U230" s="86"/>
      <c r="V230" s="86"/>
      <c r="W230" s="86"/>
      <c r="X230" s="86"/>
      <c r="Y230" s="86"/>
      <c r="Z230" s="86"/>
      <c r="AA230" s="86"/>
      <c r="AB230" s="86"/>
      <c r="AC230" s="86"/>
      <c r="AD230" s="86"/>
      <c r="AE230" s="86"/>
      <c r="AF230" s="86"/>
      <c r="AG230" s="86"/>
      <c r="AH230" s="86"/>
      <c r="AI230" s="86"/>
      <c r="AJ230" s="86"/>
      <c r="AK230" s="86"/>
    </row>
    <row r="231" spans="1:37" ht="18" customHeight="1" x14ac:dyDescent="0.25">
      <c r="A231" s="86"/>
      <c r="B231" s="86"/>
      <c r="C231" s="86"/>
      <c r="D231" s="86"/>
      <c r="E231" s="86"/>
      <c r="F231" s="86"/>
      <c r="G231" s="86"/>
      <c r="H231" s="86"/>
      <c r="I231" s="86"/>
      <c r="J231" s="86"/>
      <c r="K231" s="86"/>
      <c r="L231" s="86"/>
      <c r="M231" s="86"/>
      <c r="N231" s="86"/>
      <c r="O231" s="86"/>
      <c r="P231" s="86"/>
      <c r="Q231" s="86"/>
      <c r="R231" s="86"/>
      <c r="S231" s="86"/>
      <c r="T231" s="86"/>
      <c r="U231" s="86"/>
      <c r="V231" s="86"/>
      <c r="W231" s="86"/>
      <c r="X231" s="86"/>
      <c r="Y231" s="86"/>
      <c r="Z231" s="86"/>
      <c r="AA231" s="86"/>
      <c r="AB231" s="86"/>
      <c r="AC231" s="86"/>
      <c r="AD231" s="86"/>
      <c r="AE231" s="86"/>
      <c r="AF231" s="86"/>
      <c r="AG231" s="86"/>
      <c r="AH231" s="86"/>
      <c r="AI231" s="86"/>
      <c r="AJ231" s="86"/>
      <c r="AK231" s="86"/>
    </row>
    <row r="232" spans="1:37" ht="18" customHeight="1" x14ac:dyDescent="0.25">
      <c r="A232" s="86"/>
      <c r="B232" s="86"/>
      <c r="C232" s="86"/>
      <c r="D232" s="86"/>
      <c r="E232" s="86"/>
      <c r="F232" s="86"/>
      <c r="G232" s="86"/>
      <c r="H232" s="86"/>
      <c r="I232" s="86"/>
      <c r="J232" s="86"/>
      <c r="K232" s="86"/>
      <c r="L232" s="86"/>
      <c r="M232" s="86"/>
      <c r="N232" s="86"/>
      <c r="O232" s="86"/>
      <c r="P232" s="86"/>
      <c r="Q232" s="86"/>
      <c r="R232" s="86"/>
      <c r="S232" s="86"/>
      <c r="T232" s="86"/>
      <c r="U232" s="86"/>
      <c r="V232" s="86"/>
      <c r="W232" s="86"/>
      <c r="X232" s="86"/>
      <c r="Y232" s="86"/>
      <c r="Z232" s="86"/>
      <c r="AA232" s="86"/>
      <c r="AB232" s="86"/>
      <c r="AC232" s="86"/>
      <c r="AD232" s="86"/>
      <c r="AE232" s="86"/>
      <c r="AF232" s="86"/>
      <c r="AG232" s="86"/>
      <c r="AH232" s="86"/>
      <c r="AI232" s="86"/>
      <c r="AJ232" s="86"/>
      <c r="AK232" s="86"/>
    </row>
    <row r="233" spans="1:37" ht="18" customHeight="1" x14ac:dyDescent="0.25">
      <c r="A233" s="86"/>
      <c r="B233" s="86"/>
      <c r="C233" s="86"/>
      <c r="D233" s="86"/>
      <c r="E233" s="86"/>
      <c r="F233" s="86"/>
      <c r="G233" s="86"/>
      <c r="H233" s="86"/>
      <c r="I233" s="86"/>
      <c r="J233" s="86"/>
      <c r="K233" s="86"/>
      <c r="L233" s="86"/>
      <c r="M233" s="86"/>
      <c r="N233" s="86"/>
      <c r="O233" s="86"/>
      <c r="P233" s="86"/>
      <c r="Q233" s="86"/>
      <c r="R233" s="86"/>
      <c r="S233" s="86"/>
      <c r="T233" s="86"/>
      <c r="U233" s="86"/>
      <c r="V233" s="86"/>
      <c r="W233" s="86"/>
      <c r="X233" s="86"/>
      <c r="Y233" s="86"/>
      <c r="Z233" s="86"/>
      <c r="AA233" s="86"/>
      <c r="AB233" s="86"/>
      <c r="AC233" s="86"/>
      <c r="AD233" s="86"/>
      <c r="AE233" s="86"/>
      <c r="AF233" s="86"/>
      <c r="AG233" s="86"/>
      <c r="AH233" s="86"/>
      <c r="AI233" s="86"/>
      <c r="AJ233" s="86"/>
      <c r="AK233" s="86"/>
    </row>
    <row r="234" spans="1:37" ht="18" customHeight="1" x14ac:dyDescent="0.25">
      <c r="A234" s="86"/>
      <c r="B234" s="86"/>
      <c r="C234" s="86"/>
      <c r="D234" s="86"/>
      <c r="E234" s="86"/>
      <c r="F234" s="86"/>
      <c r="G234" s="86"/>
      <c r="H234" s="86"/>
      <c r="I234" s="86"/>
      <c r="J234" s="86"/>
      <c r="K234" s="86"/>
      <c r="L234" s="86"/>
      <c r="M234" s="86"/>
      <c r="N234" s="86"/>
      <c r="O234" s="86"/>
      <c r="P234" s="86"/>
      <c r="Q234" s="86"/>
      <c r="R234" s="86"/>
      <c r="S234" s="86"/>
      <c r="T234" s="86"/>
      <c r="U234" s="86"/>
      <c r="V234" s="86"/>
      <c r="W234" s="86"/>
      <c r="X234" s="86"/>
      <c r="Y234" s="86"/>
      <c r="Z234" s="86"/>
      <c r="AA234" s="86"/>
      <c r="AB234" s="86"/>
      <c r="AC234" s="86"/>
      <c r="AD234" s="86"/>
      <c r="AE234" s="86"/>
      <c r="AF234" s="86"/>
      <c r="AG234" s="86"/>
      <c r="AH234" s="86"/>
      <c r="AI234" s="86"/>
      <c r="AJ234" s="86"/>
      <c r="AK234" s="86"/>
    </row>
    <row r="235" spans="1:37" ht="18" customHeight="1" x14ac:dyDescent="0.25">
      <c r="A235" s="86"/>
      <c r="B235" s="86"/>
      <c r="C235" s="86"/>
      <c r="D235" s="86"/>
      <c r="E235" s="86"/>
      <c r="F235" s="86"/>
      <c r="G235" s="86"/>
      <c r="H235" s="86"/>
      <c r="I235" s="86"/>
      <c r="J235" s="86"/>
      <c r="K235" s="86"/>
      <c r="L235" s="86"/>
      <c r="M235" s="86"/>
      <c r="N235" s="86"/>
      <c r="O235" s="86"/>
      <c r="P235" s="86"/>
      <c r="Q235" s="86"/>
      <c r="R235" s="86"/>
      <c r="S235" s="86"/>
      <c r="T235" s="86"/>
      <c r="U235" s="86"/>
      <c r="V235" s="86"/>
      <c r="W235" s="86"/>
      <c r="X235" s="86"/>
      <c r="Y235" s="86"/>
      <c r="Z235" s="86"/>
      <c r="AA235" s="86"/>
      <c r="AB235" s="86"/>
      <c r="AC235" s="86"/>
      <c r="AD235" s="86"/>
      <c r="AE235" s="86"/>
      <c r="AF235" s="86"/>
      <c r="AG235" s="86"/>
      <c r="AH235" s="86"/>
      <c r="AI235" s="86"/>
      <c r="AJ235" s="86"/>
      <c r="AK235" s="86"/>
    </row>
    <row r="236" spans="1:37" ht="18" customHeight="1" x14ac:dyDescent="0.25">
      <c r="A236" s="86"/>
      <c r="B236" s="86"/>
      <c r="C236" s="86"/>
      <c r="D236" s="86"/>
      <c r="E236" s="86"/>
      <c r="F236" s="86"/>
      <c r="G236" s="86"/>
      <c r="H236" s="86"/>
      <c r="I236" s="86"/>
      <c r="J236" s="86"/>
      <c r="K236" s="86"/>
      <c r="L236" s="86"/>
      <c r="M236" s="86"/>
      <c r="N236" s="86"/>
      <c r="O236" s="86"/>
      <c r="P236" s="86"/>
      <c r="Q236" s="86"/>
      <c r="R236" s="86"/>
      <c r="S236" s="86"/>
      <c r="T236" s="86"/>
      <c r="U236" s="86"/>
      <c r="V236" s="86"/>
      <c r="W236" s="86"/>
      <c r="X236" s="86"/>
      <c r="Y236" s="86"/>
      <c r="Z236" s="86"/>
      <c r="AA236" s="86"/>
      <c r="AB236" s="86"/>
      <c r="AC236" s="86"/>
      <c r="AD236" s="86"/>
      <c r="AE236" s="86"/>
      <c r="AF236" s="86"/>
      <c r="AG236" s="86"/>
      <c r="AH236" s="86"/>
      <c r="AI236" s="86"/>
      <c r="AJ236" s="86"/>
      <c r="AK236" s="86"/>
    </row>
    <row r="237" spans="1:37" ht="18" customHeight="1" x14ac:dyDescent="0.25">
      <c r="A237" s="86"/>
      <c r="B237" s="86"/>
      <c r="C237" s="86"/>
      <c r="D237" s="86"/>
      <c r="E237" s="86"/>
      <c r="F237" s="86"/>
      <c r="G237" s="86"/>
      <c r="H237" s="86"/>
      <c r="I237" s="86"/>
      <c r="J237" s="86"/>
      <c r="K237" s="86"/>
      <c r="L237" s="86"/>
      <c r="M237" s="86"/>
      <c r="N237" s="86"/>
      <c r="O237" s="86"/>
      <c r="P237" s="86"/>
      <c r="Q237" s="86"/>
      <c r="R237" s="86"/>
      <c r="S237" s="86"/>
      <c r="T237" s="86"/>
      <c r="U237" s="86"/>
      <c r="V237" s="86"/>
      <c r="W237" s="86"/>
      <c r="X237" s="86"/>
      <c r="Y237" s="86"/>
      <c r="Z237" s="86"/>
      <c r="AA237" s="86"/>
      <c r="AB237" s="86"/>
      <c r="AC237" s="86"/>
      <c r="AD237" s="86"/>
      <c r="AE237" s="86"/>
      <c r="AF237" s="86"/>
      <c r="AG237" s="86"/>
      <c r="AH237" s="86"/>
      <c r="AI237" s="86"/>
      <c r="AJ237" s="86"/>
      <c r="AK237" s="86"/>
    </row>
    <row r="238" spans="1:37" ht="18" customHeight="1" x14ac:dyDescent="0.25">
      <c r="A238" s="86"/>
      <c r="B238" s="86"/>
      <c r="C238" s="86"/>
      <c r="D238" s="86"/>
      <c r="E238" s="86"/>
      <c r="F238" s="86"/>
      <c r="G238" s="86"/>
      <c r="H238" s="86"/>
      <c r="I238" s="86"/>
      <c r="J238" s="86"/>
      <c r="K238" s="86"/>
      <c r="L238" s="86"/>
      <c r="M238" s="86"/>
      <c r="N238" s="86"/>
      <c r="O238" s="86"/>
      <c r="P238" s="86"/>
      <c r="Q238" s="86"/>
      <c r="R238" s="86"/>
      <c r="S238" s="86"/>
      <c r="T238" s="86"/>
      <c r="U238" s="86"/>
      <c r="V238" s="86"/>
      <c r="W238" s="86"/>
      <c r="X238" s="86"/>
      <c r="Y238" s="86"/>
      <c r="Z238" s="86"/>
      <c r="AA238" s="86"/>
      <c r="AB238" s="86"/>
      <c r="AC238" s="86"/>
      <c r="AD238" s="86"/>
      <c r="AE238" s="86"/>
      <c r="AF238" s="86"/>
      <c r="AG238" s="86"/>
      <c r="AH238" s="86"/>
      <c r="AI238" s="86"/>
      <c r="AJ238" s="86"/>
      <c r="AK238" s="86"/>
    </row>
    <row r="239" spans="1:37" ht="18" customHeight="1" x14ac:dyDescent="0.25">
      <c r="A239" s="86"/>
      <c r="B239" s="86"/>
      <c r="C239" s="86"/>
      <c r="D239" s="86"/>
      <c r="E239" s="86"/>
      <c r="F239" s="86"/>
      <c r="G239" s="86"/>
      <c r="H239" s="86"/>
      <c r="I239" s="86"/>
      <c r="J239" s="86"/>
      <c r="K239" s="86"/>
      <c r="L239" s="86"/>
      <c r="M239" s="86"/>
      <c r="N239" s="86"/>
      <c r="O239" s="86"/>
      <c r="P239" s="86"/>
      <c r="Q239" s="86"/>
      <c r="R239" s="86"/>
      <c r="S239" s="86"/>
      <c r="T239" s="86"/>
      <c r="U239" s="86"/>
      <c r="V239" s="86"/>
      <c r="W239" s="86"/>
      <c r="X239" s="86"/>
      <c r="Y239" s="86"/>
      <c r="Z239" s="86"/>
      <c r="AA239" s="86"/>
      <c r="AB239" s="86"/>
      <c r="AC239" s="86"/>
      <c r="AD239" s="86"/>
      <c r="AE239" s="86"/>
      <c r="AF239" s="86"/>
      <c r="AG239" s="86"/>
      <c r="AH239" s="86"/>
      <c r="AI239" s="86"/>
      <c r="AJ239" s="86"/>
      <c r="AK239" s="86"/>
    </row>
    <row r="240" spans="1:37" ht="18" customHeight="1" x14ac:dyDescent="0.25">
      <c r="A240" s="86"/>
      <c r="B240" s="86"/>
      <c r="C240" s="86"/>
      <c r="D240" s="86"/>
      <c r="E240" s="86"/>
      <c r="F240" s="86"/>
      <c r="G240" s="86"/>
      <c r="H240" s="86"/>
      <c r="I240" s="86"/>
      <c r="J240" s="86"/>
      <c r="K240" s="86"/>
      <c r="L240" s="86"/>
      <c r="M240" s="86"/>
      <c r="N240" s="86"/>
      <c r="O240" s="86"/>
      <c r="P240" s="86"/>
      <c r="Q240" s="86"/>
      <c r="R240" s="86"/>
      <c r="S240" s="86"/>
      <c r="T240" s="86"/>
      <c r="U240" s="86"/>
      <c r="V240" s="86"/>
      <c r="W240" s="86"/>
      <c r="X240" s="86"/>
      <c r="Y240" s="86"/>
      <c r="Z240" s="86"/>
      <c r="AA240" s="86"/>
      <c r="AB240" s="86"/>
      <c r="AC240" s="86"/>
      <c r="AD240" s="86"/>
      <c r="AE240" s="86"/>
      <c r="AF240" s="86"/>
      <c r="AG240" s="86"/>
      <c r="AH240" s="86"/>
      <c r="AI240" s="86"/>
      <c r="AJ240" s="86"/>
      <c r="AK240" s="86"/>
    </row>
    <row r="241" spans="1:37" ht="18" customHeight="1" x14ac:dyDescent="0.25">
      <c r="A241" s="86"/>
      <c r="B241" s="86"/>
      <c r="C241" s="86"/>
      <c r="D241" s="86"/>
      <c r="E241" s="86"/>
      <c r="F241" s="86"/>
      <c r="G241" s="86"/>
      <c r="H241" s="86"/>
      <c r="I241" s="86"/>
      <c r="J241" s="86"/>
      <c r="K241" s="86"/>
      <c r="L241" s="86"/>
      <c r="M241" s="86"/>
      <c r="N241" s="86"/>
      <c r="O241" s="86"/>
      <c r="P241" s="86"/>
      <c r="Q241" s="86"/>
      <c r="R241" s="86"/>
      <c r="S241" s="86"/>
      <c r="T241" s="86"/>
      <c r="U241" s="86"/>
      <c r="V241" s="86"/>
      <c r="W241" s="86"/>
      <c r="X241" s="86"/>
      <c r="Y241" s="86"/>
      <c r="Z241" s="86"/>
      <c r="AA241" s="86"/>
      <c r="AB241" s="86"/>
      <c r="AC241" s="86"/>
      <c r="AD241" s="86"/>
      <c r="AE241" s="86"/>
      <c r="AF241" s="86"/>
      <c r="AG241" s="86"/>
      <c r="AH241" s="86"/>
      <c r="AI241" s="86"/>
      <c r="AJ241" s="86"/>
      <c r="AK241" s="86"/>
    </row>
    <row r="242" spans="1:37" ht="18" customHeight="1" x14ac:dyDescent="0.25">
      <c r="A242" s="86"/>
      <c r="B242" s="86"/>
      <c r="C242" s="86"/>
      <c r="D242" s="86"/>
      <c r="E242" s="86"/>
      <c r="F242" s="86"/>
      <c r="G242" s="86"/>
      <c r="H242" s="86"/>
      <c r="I242" s="86"/>
      <c r="J242" s="86"/>
      <c r="K242" s="86"/>
      <c r="L242" s="86"/>
      <c r="M242" s="86"/>
      <c r="N242" s="86"/>
      <c r="O242" s="86"/>
      <c r="P242" s="86"/>
      <c r="Q242" s="86"/>
      <c r="R242" s="86"/>
      <c r="S242" s="86"/>
      <c r="T242" s="86"/>
      <c r="U242" s="86"/>
      <c r="V242" s="86"/>
      <c r="W242" s="86"/>
      <c r="X242" s="86"/>
      <c r="Y242" s="86"/>
      <c r="Z242" s="86"/>
      <c r="AA242" s="86"/>
      <c r="AB242" s="86"/>
      <c r="AC242" s="86"/>
      <c r="AD242" s="86"/>
      <c r="AE242" s="86"/>
      <c r="AF242" s="86"/>
      <c r="AG242" s="86"/>
      <c r="AH242" s="86"/>
      <c r="AI242" s="86"/>
      <c r="AJ242" s="86"/>
      <c r="AK242" s="86"/>
    </row>
    <row r="243" spans="1:37" ht="18" customHeight="1" x14ac:dyDescent="0.25">
      <c r="A243" s="86"/>
      <c r="B243" s="86"/>
      <c r="C243" s="86"/>
      <c r="D243" s="86"/>
      <c r="E243" s="86"/>
      <c r="F243" s="86"/>
      <c r="G243" s="86"/>
      <c r="H243" s="86"/>
      <c r="I243" s="86"/>
      <c r="J243" s="86"/>
      <c r="K243" s="86"/>
      <c r="L243" s="86"/>
      <c r="M243" s="86"/>
      <c r="N243" s="86"/>
      <c r="O243" s="86"/>
      <c r="P243" s="86"/>
      <c r="Q243" s="86"/>
      <c r="R243" s="86"/>
      <c r="S243" s="86"/>
      <c r="T243" s="86"/>
      <c r="U243" s="86"/>
      <c r="V243" s="86"/>
      <c r="W243" s="86"/>
      <c r="X243" s="86"/>
      <c r="Y243" s="86"/>
      <c r="Z243" s="86"/>
      <c r="AA243" s="86"/>
      <c r="AB243" s="86"/>
      <c r="AC243" s="86"/>
      <c r="AD243" s="86"/>
      <c r="AE243" s="86"/>
      <c r="AF243" s="86"/>
      <c r="AG243" s="86"/>
      <c r="AH243" s="86"/>
      <c r="AI243" s="86"/>
      <c r="AJ243" s="86"/>
      <c r="AK243" s="86"/>
    </row>
    <row r="244" spans="1:37" ht="18" customHeight="1" x14ac:dyDescent="0.25">
      <c r="A244" s="86"/>
      <c r="B244" s="86"/>
      <c r="C244" s="86"/>
      <c r="D244" s="86"/>
      <c r="E244" s="86"/>
      <c r="F244" s="86"/>
      <c r="G244" s="86"/>
      <c r="H244" s="86"/>
      <c r="I244" s="86"/>
      <c r="J244" s="86"/>
      <c r="K244" s="86"/>
      <c r="L244" s="86"/>
      <c r="M244" s="86"/>
      <c r="N244" s="86"/>
      <c r="O244" s="86"/>
      <c r="P244" s="86"/>
      <c r="Q244" s="86"/>
      <c r="R244" s="86"/>
      <c r="S244" s="86"/>
      <c r="T244" s="86"/>
      <c r="U244" s="86"/>
      <c r="V244" s="86"/>
      <c r="W244" s="86"/>
      <c r="X244" s="86"/>
      <c r="Y244" s="86"/>
      <c r="Z244" s="86"/>
      <c r="AA244" s="86"/>
      <c r="AB244" s="86"/>
      <c r="AC244" s="86"/>
      <c r="AD244" s="86"/>
      <c r="AE244" s="86"/>
      <c r="AF244" s="86"/>
      <c r="AG244" s="86"/>
      <c r="AH244" s="86"/>
      <c r="AI244" s="86"/>
      <c r="AJ244" s="86"/>
      <c r="AK244" s="86"/>
    </row>
    <row r="245" spans="1:37" ht="18" customHeight="1" x14ac:dyDescent="0.25">
      <c r="A245" s="86"/>
      <c r="B245" s="86"/>
      <c r="C245" s="86"/>
      <c r="D245" s="86"/>
      <c r="E245" s="86"/>
      <c r="F245" s="86"/>
      <c r="G245" s="86"/>
      <c r="H245" s="86"/>
      <c r="I245" s="86"/>
      <c r="J245" s="86"/>
      <c r="K245" s="86"/>
      <c r="L245" s="86"/>
      <c r="M245" s="86"/>
      <c r="N245" s="86"/>
      <c r="O245" s="86"/>
      <c r="P245" s="86"/>
      <c r="Q245" s="86"/>
      <c r="R245" s="86"/>
      <c r="S245" s="86"/>
      <c r="T245" s="86"/>
      <c r="U245" s="86"/>
      <c r="V245" s="86"/>
      <c r="W245" s="86"/>
      <c r="X245" s="86"/>
      <c r="Y245" s="86"/>
      <c r="Z245" s="86"/>
      <c r="AA245" s="86"/>
      <c r="AB245" s="86"/>
      <c r="AC245" s="86"/>
      <c r="AD245" s="86"/>
      <c r="AE245" s="86"/>
      <c r="AF245" s="86"/>
      <c r="AG245" s="86"/>
      <c r="AH245" s="86"/>
      <c r="AI245" s="86"/>
      <c r="AJ245" s="86"/>
      <c r="AK245" s="86"/>
    </row>
    <row r="246" spans="1:37" ht="18" customHeight="1" x14ac:dyDescent="0.25">
      <c r="A246" s="86"/>
      <c r="B246" s="86"/>
      <c r="C246" s="86"/>
      <c r="D246" s="86"/>
      <c r="E246" s="86"/>
      <c r="F246" s="86"/>
      <c r="G246" s="86"/>
      <c r="H246" s="86"/>
      <c r="I246" s="86"/>
      <c r="J246" s="86"/>
      <c r="K246" s="86"/>
      <c r="L246" s="86"/>
      <c r="M246" s="86"/>
      <c r="N246" s="86"/>
      <c r="O246" s="86"/>
      <c r="P246" s="86"/>
      <c r="Q246" s="86"/>
      <c r="R246" s="86"/>
      <c r="S246" s="86"/>
      <c r="T246" s="86"/>
      <c r="U246" s="86"/>
      <c r="V246" s="86"/>
      <c r="W246" s="86"/>
      <c r="X246" s="86"/>
      <c r="Y246" s="86"/>
      <c r="Z246" s="86"/>
      <c r="AA246" s="86"/>
      <c r="AB246" s="86"/>
      <c r="AC246" s="86"/>
      <c r="AD246" s="86"/>
      <c r="AE246" s="86"/>
      <c r="AF246" s="86"/>
      <c r="AG246" s="86"/>
      <c r="AH246" s="86"/>
      <c r="AI246" s="86"/>
      <c r="AJ246" s="86"/>
      <c r="AK246" s="86"/>
    </row>
  </sheetData>
  <autoFilter ref="A19:Q23" xr:uid="{00000000-0009-0000-0000-000002000000}"/>
  <mergeCells count="20">
    <mergeCell ref="Q7:Q8"/>
    <mergeCell ref="F8:P8"/>
    <mergeCell ref="A9:N9"/>
    <mergeCell ref="A5:E8"/>
    <mergeCell ref="F5:P6"/>
    <mergeCell ref="F7:P7"/>
    <mergeCell ref="A22:Q22"/>
    <mergeCell ref="A23:Q23"/>
    <mergeCell ref="F24:M24"/>
    <mergeCell ref="N24:Q24"/>
    <mergeCell ref="A10:D10"/>
    <mergeCell ref="A24:E24"/>
    <mergeCell ref="A21:N21"/>
    <mergeCell ref="A12:D13"/>
    <mergeCell ref="E12:I13"/>
    <mergeCell ref="M11:P12"/>
    <mergeCell ref="M14:P15"/>
    <mergeCell ref="A15:D17"/>
    <mergeCell ref="E15:I17"/>
    <mergeCell ref="E10:I10"/>
  </mergeCells>
  <pageMargins left="0.7" right="0.7" top="0.75" bottom="0.75" header="0" footer="0"/>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103"/>
  <sheetViews>
    <sheetView tabSelected="1" topLeftCell="A10" zoomScale="60" zoomScaleNormal="60" workbookViewId="0">
      <selection activeCell="B11" sqref="B11"/>
    </sheetView>
  </sheetViews>
  <sheetFormatPr baseColWidth="10" defaultColWidth="14.42578125" defaultRowHeight="15" customHeight="1" x14ac:dyDescent="0.25"/>
  <cols>
    <col min="1" max="1" width="39.5703125" customWidth="1"/>
    <col min="2" max="2" width="5.5703125" customWidth="1"/>
    <col min="3" max="3" width="34.85546875" customWidth="1"/>
    <col min="4" max="4" width="14.42578125" customWidth="1"/>
    <col min="5" max="5" width="10.7109375" customWidth="1"/>
    <col min="6" max="6" width="13.85546875" customWidth="1"/>
    <col min="7" max="7" width="32.7109375" customWidth="1"/>
    <col min="8" max="8" width="21" customWidth="1"/>
    <col min="9" max="9" width="5" customWidth="1"/>
    <col min="10" max="10" width="5.28515625" customWidth="1"/>
    <col min="11" max="11" width="6.5703125" customWidth="1"/>
    <col min="12" max="14" width="5.28515625" customWidth="1"/>
    <col min="15" max="15" width="6.28515625" customWidth="1"/>
    <col min="16" max="18" width="5.28515625" customWidth="1"/>
    <col min="19" max="19" width="16" customWidth="1"/>
  </cols>
  <sheetData>
    <row r="1" spans="1:19" x14ac:dyDescent="0.25">
      <c r="A1" s="136"/>
      <c r="B1" s="366" t="s">
        <v>0</v>
      </c>
      <c r="C1" s="248"/>
      <c r="D1" s="248"/>
      <c r="E1" s="248"/>
      <c r="F1" s="248"/>
      <c r="G1" s="248"/>
      <c r="H1" s="248"/>
      <c r="I1" s="305"/>
      <c r="J1" s="367" t="s">
        <v>487</v>
      </c>
      <c r="K1" s="301"/>
      <c r="L1" s="301"/>
      <c r="M1" s="301"/>
      <c r="N1" s="301"/>
      <c r="O1" s="301"/>
      <c r="P1" s="301"/>
      <c r="Q1" s="301"/>
      <c r="R1" s="302"/>
      <c r="S1" s="1"/>
    </row>
    <row r="2" spans="1:19" x14ac:dyDescent="0.25">
      <c r="A2" s="136"/>
      <c r="B2" s="256"/>
      <c r="C2" s="257"/>
      <c r="D2" s="257"/>
      <c r="E2" s="257"/>
      <c r="F2" s="257"/>
      <c r="G2" s="257"/>
      <c r="H2" s="257"/>
      <c r="I2" s="308"/>
      <c r="J2" s="367" t="s">
        <v>488</v>
      </c>
      <c r="K2" s="301"/>
      <c r="L2" s="301"/>
      <c r="M2" s="301"/>
      <c r="N2" s="301"/>
      <c r="O2" s="301"/>
      <c r="P2" s="301"/>
      <c r="Q2" s="301"/>
      <c r="R2" s="302"/>
      <c r="S2" s="1"/>
    </row>
    <row r="3" spans="1:19" ht="14.25" customHeight="1" x14ac:dyDescent="0.25">
      <c r="A3" s="136"/>
      <c r="B3" s="366" t="s">
        <v>3</v>
      </c>
      <c r="C3" s="248"/>
      <c r="D3" s="248"/>
      <c r="E3" s="248"/>
      <c r="F3" s="248"/>
      <c r="G3" s="248"/>
      <c r="H3" s="248"/>
      <c r="I3" s="305"/>
      <c r="J3" s="368" t="s">
        <v>489</v>
      </c>
      <c r="K3" s="248"/>
      <c r="L3" s="248"/>
      <c r="M3" s="248"/>
      <c r="N3" s="248"/>
      <c r="O3" s="248"/>
      <c r="P3" s="248"/>
      <c r="Q3" s="248"/>
      <c r="R3" s="305"/>
      <c r="S3" s="1"/>
    </row>
    <row r="4" spans="1:19" ht="15" customHeight="1" x14ac:dyDescent="0.25">
      <c r="A4" s="136"/>
      <c r="B4" s="256"/>
      <c r="C4" s="257"/>
      <c r="D4" s="257"/>
      <c r="E4" s="257"/>
      <c r="F4" s="257"/>
      <c r="G4" s="257"/>
      <c r="H4" s="257"/>
      <c r="I4" s="308"/>
      <c r="J4" s="256"/>
      <c r="K4" s="257"/>
      <c r="L4" s="257"/>
      <c r="M4" s="257"/>
      <c r="N4" s="257"/>
      <c r="O4" s="257"/>
      <c r="P4" s="257"/>
      <c r="Q4" s="257"/>
      <c r="R4" s="308"/>
      <c r="S4" s="1"/>
    </row>
    <row r="5" spans="1:19" ht="18.75" customHeight="1" x14ac:dyDescent="0.25">
      <c r="A5" s="369" t="s">
        <v>490</v>
      </c>
      <c r="B5" s="248"/>
      <c r="C5" s="248"/>
      <c r="D5" s="248"/>
      <c r="E5" s="248"/>
      <c r="F5" s="248"/>
      <c r="G5" s="248"/>
      <c r="H5" s="248"/>
      <c r="I5" s="248"/>
      <c r="J5" s="248"/>
      <c r="K5" s="248"/>
      <c r="L5" s="248"/>
      <c r="M5" s="248"/>
      <c r="N5" s="248"/>
      <c r="O5" s="248"/>
      <c r="P5" s="248"/>
      <c r="Q5" s="248"/>
      <c r="R5" s="305"/>
      <c r="S5" s="1"/>
    </row>
    <row r="6" spans="1:19" ht="19.5" customHeight="1" x14ac:dyDescent="0.25">
      <c r="A6" s="256"/>
      <c r="B6" s="257"/>
      <c r="C6" s="257"/>
      <c r="D6" s="257"/>
      <c r="E6" s="257"/>
      <c r="F6" s="257"/>
      <c r="G6" s="257"/>
      <c r="H6" s="257"/>
      <c r="I6" s="257"/>
      <c r="J6" s="257"/>
      <c r="K6" s="257"/>
      <c r="L6" s="257"/>
      <c r="M6" s="257"/>
      <c r="N6" s="257"/>
      <c r="O6" s="257"/>
      <c r="P6" s="257"/>
      <c r="Q6" s="257"/>
      <c r="R6" s="308"/>
      <c r="S6" s="1"/>
    </row>
    <row r="7" spans="1:19" ht="22.5" customHeight="1" x14ac:dyDescent="0.25">
      <c r="A7" s="362" t="s">
        <v>7</v>
      </c>
      <c r="B7" s="359" t="s">
        <v>491</v>
      </c>
      <c r="C7" s="360"/>
      <c r="D7" s="363" t="s">
        <v>492</v>
      </c>
      <c r="E7" s="364"/>
      <c r="F7" s="365"/>
      <c r="G7" s="362" t="s">
        <v>9</v>
      </c>
      <c r="H7" s="362" t="s">
        <v>493</v>
      </c>
      <c r="I7" s="137"/>
      <c r="J7" s="370" t="s">
        <v>494</v>
      </c>
      <c r="K7" s="371"/>
      <c r="L7" s="371"/>
      <c r="M7" s="371"/>
      <c r="N7" s="371"/>
      <c r="O7" s="371"/>
      <c r="P7" s="371"/>
      <c r="Q7" s="371"/>
      <c r="R7" s="372"/>
      <c r="S7" s="1"/>
    </row>
    <row r="8" spans="1:19" ht="62.25" customHeight="1" x14ac:dyDescent="0.25">
      <c r="A8" s="311"/>
      <c r="B8" s="256"/>
      <c r="C8" s="308"/>
      <c r="D8" s="138" t="s">
        <v>495</v>
      </c>
      <c r="E8" s="138" t="s">
        <v>496</v>
      </c>
      <c r="F8" s="138" t="s">
        <v>497</v>
      </c>
      <c r="G8" s="311"/>
      <c r="H8" s="311"/>
      <c r="I8" s="139" t="s">
        <v>498</v>
      </c>
      <c r="J8" s="139" t="s">
        <v>499</v>
      </c>
      <c r="K8" s="139" t="s">
        <v>500</v>
      </c>
      <c r="L8" s="139" t="s">
        <v>501</v>
      </c>
      <c r="M8" s="139" t="s">
        <v>502</v>
      </c>
      <c r="N8" s="139" t="s">
        <v>503</v>
      </c>
      <c r="O8" s="139" t="s">
        <v>504</v>
      </c>
      <c r="P8" s="139" t="s">
        <v>505</v>
      </c>
      <c r="Q8" s="139" t="s">
        <v>506</v>
      </c>
      <c r="R8" s="139" t="s">
        <v>507</v>
      </c>
      <c r="S8" s="1"/>
    </row>
    <row r="9" spans="1:19" ht="68.25" customHeight="1" x14ac:dyDescent="0.25">
      <c r="A9" s="361" t="s">
        <v>508</v>
      </c>
      <c r="B9" s="140" t="s">
        <v>13</v>
      </c>
      <c r="C9" s="141" t="s">
        <v>509</v>
      </c>
      <c r="D9" s="141" t="s">
        <v>510</v>
      </c>
      <c r="E9" s="141"/>
      <c r="F9" s="141"/>
      <c r="G9" s="142" t="s">
        <v>511</v>
      </c>
      <c r="H9" s="142" t="s">
        <v>512</v>
      </c>
      <c r="I9" s="143"/>
      <c r="J9" s="143" t="s">
        <v>510</v>
      </c>
      <c r="K9" s="143" t="s">
        <v>510</v>
      </c>
      <c r="L9" s="143"/>
      <c r="M9" s="143"/>
      <c r="N9" s="143"/>
      <c r="O9" s="143"/>
      <c r="P9" s="143"/>
      <c r="Q9" s="143"/>
      <c r="R9" s="143"/>
      <c r="S9" s="1"/>
    </row>
    <row r="10" spans="1:19" ht="71.25" x14ac:dyDescent="0.25">
      <c r="A10" s="354"/>
      <c r="B10" s="144" t="s">
        <v>18</v>
      </c>
      <c r="C10" s="145" t="s">
        <v>513</v>
      </c>
      <c r="D10" s="145" t="s">
        <v>510</v>
      </c>
      <c r="E10" s="145"/>
      <c r="F10" s="145"/>
      <c r="G10" s="145" t="s">
        <v>514</v>
      </c>
      <c r="H10" s="145" t="s">
        <v>515</v>
      </c>
      <c r="I10" s="146" t="s">
        <v>510</v>
      </c>
      <c r="J10" s="146" t="s">
        <v>510</v>
      </c>
      <c r="K10" s="146" t="s">
        <v>510</v>
      </c>
      <c r="L10" s="146" t="s">
        <v>510</v>
      </c>
      <c r="M10" s="146" t="s">
        <v>510</v>
      </c>
      <c r="N10" s="146" t="s">
        <v>510</v>
      </c>
      <c r="O10" s="146" t="s">
        <v>510</v>
      </c>
      <c r="P10" s="146" t="s">
        <v>510</v>
      </c>
      <c r="Q10" s="146" t="s">
        <v>510</v>
      </c>
      <c r="R10" s="146"/>
      <c r="S10" s="1"/>
    </row>
    <row r="11" spans="1:19" s="238" customFormat="1" ht="87.75" customHeight="1" x14ac:dyDescent="0.25">
      <c r="A11" s="354"/>
      <c r="B11" s="220" t="s">
        <v>516</v>
      </c>
      <c r="C11" s="221" t="s">
        <v>927</v>
      </c>
      <c r="D11" s="221" t="s">
        <v>510</v>
      </c>
      <c r="E11" s="221"/>
      <c r="F11" s="221"/>
      <c r="G11" s="221" t="s">
        <v>928</v>
      </c>
      <c r="H11" s="221" t="s">
        <v>512</v>
      </c>
      <c r="I11" s="222"/>
      <c r="J11" s="222"/>
      <c r="K11" s="222"/>
      <c r="L11" s="222"/>
      <c r="M11" s="222"/>
      <c r="N11" s="222"/>
      <c r="O11" s="222"/>
      <c r="P11" s="222"/>
      <c r="Q11" s="222" t="s">
        <v>510</v>
      </c>
      <c r="R11" s="222"/>
      <c r="S11" s="237"/>
    </row>
    <row r="12" spans="1:19" ht="59.45" customHeight="1" x14ac:dyDescent="0.25">
      <c r="A12" s="354"/>
      <c r="B12" s="148" t="s">
        <v>518</v>
      </c>
      <c r="C12" s="149" t="s">
        <v>519</v>
      </c>
      <c r="D12" s="149" t="s">
        <v>510</v>
      </c>
      <c r="E12" s="149"/>
      <c r="F12" s="149"/>
      <c r="G12" s="149" t="s">
        <v>517</v>
      </c>
      <c r="H12" s="149" t="s">
        <v>520</v>
      </c>
      <c r="I12" s="150"/>
      <c r="J12" s="150"/>
      <c r="K12" s="150"/>
      <c r="L12" s="150"/>
      <c r="M12" s="150"/>
      <c r="N12" s="150"/>
      <c r="O12" s="150"/>
      <c r="P12" s="150"/>
      <c r="Q12" s="150" t="s">
        <v>510</v>
      </c>
      <c r="R12" s="150"/>
      <c r="S12" s="151"/>
    </row>
    <row r="13" spans="1:19" ht="42.75" x14ac:dyDescent="0.25">
      <c r="A13" s="354"/>
      <c r="B13" s="144" t="s">
        <v>521</v>
      </c>
      <c r="C13" s="145" t="s">
        <v>522</v>
      </c>
      <c r="D13" s="145" t="s">
        <v>510</v>
      </c>
      <c r="E13" s="145"/>
      <c r="F13" s="145"/>
      <c r="G13" s="145" t="s">
        <v>523</v>
      </c>
      <c r="H13" s="145" t="s">
        <v>512</v>
      </c>
      <c r="I13" s="146" t="s">
        <v>510</v>
      </c>
      <c r="J13" s="146"/>
      <c r="K13" s="146"/>
      <c r="L13" s="146"/>
      <c r="M13" s="146" t="s">
        <v>510</v>
      </c>
      <c r="N13" s="146"/>
      <c r="O13" s="146"/>
      <c r="P13" s="146"/>
      <c r="Q13" s="146"/>
      <c r="R13" s="146"/>
      <c r="S13" s="1"/>
    </row>
    <row r="14" spans="1:19" ht="42.75" x14ac:dyDescent="0.25">
      <c r="A14" s="354"/>
      <c r="B14" s="144" t="s">
        <v>524</v>
      </c>
      <c r="C14" s="145" t="s">
        <v>525</v>
      </c>
      <c r="D14" s="145" t="s">
        <v>510</v>
      </c>
      <c r="E14" s="145"/>
      <c r="F14" s="145"/>
      <c r="G14" s="145" t="s">
        <v>523</v>
      </c>
      <c r="H14" s="145" t="s">
        <v>512</v>
      </c>
      <c r="I14" s="146"/>
      <c r="J14" s="146"/>
      <c r="K14" s="146"/>
      <c r="L14" s="146"/>
      <c r="M14" s="146"/>
      <c r="N14" s="146"/>
      <c r="O14" s="146" t="s">
        <v>510</v>
      </c>
      <c r="P14" s="146"/>
      <c r="Q14" s="146"/>
      <c r="R14" s="146"/>
      <c r="S14" s="1"/>
    </row>
    <row r="15" spans="1:19" ht="42.75" x14ac:dyDescent="0.25">
      <c r="A15" s="354"/>
      <c r="B15" s="144" t="s">
        <v>526</v>
      </c>
      <c r="C15" s="145" t="s">
        <v>527</v>
      </c>
      <c r="D15" s="145" t="s">
        <v>510</v>
      </c>
      <c r="E15" s="145"/>
      <c r="F15" s="145"/>
      <c r="G15" s="145" t="s">
        <v>528</v>
      </c>
      <c r="H15" s="145" t="s">
        <v>520</v>
      </c>
      <c r="I15" s="146"/>
      <c r="J15" s="146"/>
      <c r="K15" s="146"/>
      <c r="L15" s="146"/>
      <c r="M15" s="146"/>
      <c r="N15" s="146"/>
      <c r="O15" s="146"/>
      <c r="P15" s="146"/>
      <c r="Q15" s="146" t="s">
        <v>510</v>
      </c>
      <c r="R15" s="146"/>
      <c r="S15" s="1"/>
    </row>
    <row r="16" spans="1:19" ht="43.5" x14ac:dyDescent="0.25">
      <c r="A16" s="354"/>
      <c r="B16" s="144" t="s">
        <v>529</v>
      </c>
      <c r="C16" s="152" t="s">
        <v>530</v>
      </c>
      <c r="D16" s="145" t="s">
        <v>510</v>
      </c>
      <c r="E16" s="145"/>
      <c r="F16" s="145"/>
      <c r="G16" s="145" t="s">
        <v>528</v>
      </c>
      <c r="H16" s="145" t="s">
        <v>512</v>
      </c>
      <c r="I16" s="146" t="s">
        <v>510</v>
      </c>
      <c r="J16" s="146"/>
      <c r="K16" s="146"/>
      <c r="L16" s="146"/>
      <c r="M16" s="146" t="s">
        <v>510</v>
      </c>
      <c r="N16" s="146"/>
      <c r="O16" s="146"/>
      <c r="P16" s="146"/>
      <c r="Q16" s="146"/>
      <c r="R16" s="146"/>
      <c r="S16" s="1"/>
    </row>
    <row r="17" spans="1:19" ht="42.75" x14ac:dyDescent="0.25">
      <c r="A17" s="354"/>
      <c r="B17" s="144" t="s">
        <v>531</v>
      </c>
      <c r="C17" s="145" t="s">
        <v>532</v>
      </c>
      <c r="D17" s="145" t="s">
        <v>510</v>
      </c>
      <c r="E17" s="145"/>
      <c r="F17" s="145"/>
      <c r="G17" s="145" t="s">
        <v>528</v>
      </c>
      <c r="H17" s="145" t="s">
        <v>512</v>
      </c>
      <c r="I17" s="146"/>
      <c r="J17" s="146"/>
      <c r="K17" s="146"/>
      <c r="L17" s="146"/>
      <c r="M17" s="146"/>
      <c r="N17" s="146"/>
      <c r="O17" s="146" t="s">
        <v>510</v>
      </c>
      <c r="P17" s="146"/>
      <c r="Q17" s="146"/>
      <c r="R17" s="146"/>
      <c r="S17" s="1"/>
    </row>
    <row r="18" spans="1:19" ht="57" x14ac:dyDescent="0.25">
      <c r="A18" s="354"/>
      <c r="B18" s="148" t="s">
        <v>533</v>
      </c>
      <c r="C18" s="149" t="s">
        <v>534</v>
      </c>
      <c r="D18" s="149"/>
      <c r="E18" s="149" t="s">
        <v>510</v>
      </c>
      <c r="F18" s="149"/>
      <c r="G18" s="149" t="s">
        <v>535</v>
      </c>
      <c r="H18" s="153" t="s">
        <v>536</v>
      </c>
      <c r="I18" s="150" t="s">
        <v>510</v>
      </c>
      <c r="J18" s="150"/>
      <c r="K18" s="150"/>
      <c r="L18" s="150" t="s">
        <v>510</v>
      </c>
      <c r="M18" s="150"/>
      <c r="N18" s="150"/>
      <c r="O18" s="150" t="s">
        <v>510</v>
      </c>
      <c r="P18" s="150"/>
      <c r="Q18" s="150"/>
      <c r="R18" s="150" t="s">
        <v>510</v>
      </c>
      <c r="S18" s="151"/>
    </row>
    <row r="19" spans="1:19" ht="48" customHeight="1" x14ac:dyDescent="0.25">
      <c r="A19" s="354"/>
      <c r="B19" s="148" t="s">
        <v>537</v>
      </c>
      <c r="C19" s="149" t="s">
        <v>538</v>
      </c>
      <c r="D19" s="149"/>
      <c r="E19" s="149" t="s">
        <v>510</v>
      </c>
      <c r="F19" s="149"/>
      <c r="G19" s="149" t="s">
        <v>926</v>
      </c>
      <c r="H19" s="153" t="s">
        <v>536</v>
      </c>
      <c r="I19" s="150"/>
      <c r="J19" s="150" t="s">
        <v>510</v>
      </c>
      <c r="K19" s="150" t="s">
        <v>510</v>
      </c>
      <c r="L19" s="150" t="s">
        <v>510</v>
      </c>
      <c r="M19" s="150" t="s">
        <v>510</v>
      </c>
      <c r="N19" s="150" t="s">
        <v>510</v>
      </c>
      <c r="O19" s="150" t="s">
        <v>510</v>
      </c>
      <c r="P19" s="150" t="s">
        <v>510</v>
      </c>
      <c r="Q19" s="150" t="s">
        <v>510</v>
      </c>
      <c r="R19" s="150"/>
      <c r="S19" s="151"/>
    </row>
    <row r="20" spans="1:19" ht="85.5" x14ac:dyDescent="0.25">
      <c r="A20" s="354"/>
      <c r="B20" s="144" t="s">
        <v>539</v>
      </c>
      <c r="C20" s="145" t="s">
        <v>540</v>
      </c>
      <c r="D20" s="145"/>
      <c r="E20" s="145" t="s">
        <v>510</v>
      </c>
      <c r="F20" s="145"/>
      <c r="G20" s="145" t="s">
        <v>541</v>
      </c>
      <c r="H20" s="145" t="s">
        <v>542</v>
      </c>
      <c r="I20" s="146"/>
      <c r="J20" s="146" t="s">
        <v>510</v>
      </c>
      <c r="K20" s="146" t="s">
        <v>510</v>
      </c>
      <c r="L20" s="146" t="s">
        <v>510</v>
      </c>
      <c r="M20" s="146" t="s">
        <v>510</v>
      </c>
      <c r="N20" s="146" t="s">
        <v>510</v>
      </c>
      <c r="O20" s="146" t="s">
        <v>510</v>
      </c>
      <c r="P20" s="146" t="s">
        <v>510</v>
      </c>
      <c r="Q20" s="146" t="s">
        <v>510</v>
      </c>
      <c r="R20" s="146"/>
      <c r="S20" s="1"/>
    </row>
    <row r="21" spans="1:19" ht="59.45" customHeight="1" x14ac:dyDescent="0.25">
      <c r="A21" s="356"/>
      <c r="B21" s="144" t="s">
        <v>543</v>
      </c>
      <c r="C21" s="145" t="s">
        <v>544</v>
      </c>
      <c r="D21" s="145"/>
      <c r="E21" s="145" t="s">
        <v>545</v>
      </c>
      <c r="F21" s="145"/>
      <c r="G21" s="145" t="s">
        <v>546</v>
      </c>
      <c r="H21" s="145" t="s">
        <v>542</v>
      </c>
      <c r="I21" s="146"/>
      <c r="J21" s="146"/>
      <c r="K21" s="146"/>
      <c r="L21" s="146"/>
      <c r="M21" s="146"/>
      <c r="N21" s="146"/>
      <c r="O21" s="146"/>
      <c r="P21" s="146"/>
      <c r="Q21" s="146" t="s">
        <v>510</v>
      </c>
      <c r="R21" s="146" t="s">
        <v>510</v>
      </c>
      <c r="S21" s="1"/>
    </row>
    <row r="22" spans="1:19" ht="60" customHeight="1" thickBot="1" x14ac:dyDescent="0.3">
      <c r="A22" s="353" t="s">
        <v>547</v>
      </c>
      <c r="B22" s="154" t="s">
        <v>24</v>
      </c>
      <c r="C22" s="155" t="s">
        <v>548</v>
      </c>
      <c r="D22" s="155"/>
      <c r="E22" s="155" t="s">
        <v>510</v>
      </c>
      <c r="F22" s="155"/>
      <c r="G22" s="155" t="s">
        <v>549</v>
      </c>
      <c r="H22" s="145" t="s">
        <v>512</v>
      </c>
      <c r="I22" s="146"/>
      <c r="J22" s="146" t="s">
        <v>510</v>
      </c>
      <c r="K22" s="156"/>
      <c r="L22" s="156"/>
      <c r="M22" s="156" t="s">
        <v>510</v>
      </c>
      <c r="N22" s="156"/>
      <c r="O22" s="156"/>
      <c r="P22" s="156"/>
      <c r="Q22" s="157"/>
      <c r="R22" s="156"/>
      <c r="S22" s="1"/>
    </row>
    <row r="23" spans="1:19" ht="80.25" customHeight="1" x14ac:dyDescent="0.25">
      <c r="A23" s="354"/>
      <c r="B23" s="224" t="s">
        <v>29</v>
      </c>
      <c r="C23" s="223" t="s">
        <v>550</v>
      </c>
      <c r="D23" s="155"/>
      <c r="E23" s="155"/>
      <c r="F23" s="155"/>
      <c r="G23" s="155" t="s">
        <v>549</v>
      </c>
      <c r="H23" s="155" t="s">
        <v>512</v>
      </c>
      <c r="I23" s="156"/>
      <c r="J23" s="156"/>
      <c r="K23" s="156"/>
      <c r="L23" s="156"/>
      <c r="M23" s="156"/>
      <c r="N23" s="156"/>
      <c r="O23" s="156" t="s">
        <v>510</v>
      </c>
      <c r="P23" s="156"/>
      <c r="Q23" s="157"/>
      <c r="R23" s="156"/>
      <c r="S23" s="1"/>
    </row>
    <row r="24" spans="1:19" ht="80.25" customHeight="1" x14ac:dyDescent="0.25">
      <c r="A24" s="355"/>
      <c r="B24" s="233" t="s">
        <v>33</v>
      </c>
      <c r="C24" s="234" t="s">
        <v>929</v>
      </c>
      <c r="D24" s="234"/>
      <c r="E24" s="234" t="s">
        <v>510</v>
      </c>
      <c r="F24" s="234"/>
      <c r="G24" s="234" t="s">
        <v>552</v>
      </c>
      <c r="H24" s="227" t="s">
        <v>930</v>
      </c>
      <c r="I24" s="228"/>
      <c r="J24" s="228"/>
      <c r="K24" s="228"/>
      <c r="L24" s="228"/>
      <c r="M24" s="228"/>
      <c r="N24" s="228"/>
      <c r="O24" s="228"/>
      <c r="P24" s="228"/>
      <c r="Q24" s="229"/>
      <c r="R24" s="230" t="s">
        <v>510</v>
      </c>
      <c r="S24" s="1"/>
    </row>
    <row r="25" spans="1:19" ht="63" customHeight="1" thickBot="1" x14ac:dyDescent="0.3">
      <c r="A25" s="354"/>
      <c r="B25" s="231" t="s">
        <v>37</v>
      </c>
      <c r="C25" s="225" t="s">
        <v>551</v>
      </c>
      <c r="D25" s="225"/>
      <c r="E25" s="225" t="s">
        <v>510</v>
      </c>
      <c r="F25" s="225"/>
      <c r="G25" s="225" t="s">
        <v>552</v>
      </c>
      <c r="H25" s="225" t="s">
        <v>520</v>
      </c>
      <c r="I25" s="226"/>
      <c r="J25" s="226"/>
      <c r="K25" s="160"/>
      <c r="L25" s="160"/>
      <c r="M25" s="160"/>
      <c r="N25" s="160"/>
      <c r="O25" s="160"/>
      <c r="P25" s="160"/>
      <c r="Q25" s="160"/>
      <c r="R25" s="160" t="s">
        <v>510</v>
      </c>
      <c r="S25" s="1"/>
    </row>
    <row r="26" spans="1:19" ht="66" customHeight="1" thickBot="1" x14ac:dyDescent="0.3">
      <c r="A26" s="356"/>
      <c r="B26" s="232" t="s">
        <v>42</v>
      </c>
      <c r="C26" s="158" t="s">
        <v>553</v>
      </c>
      <c r="D26" s="158"/>
      <c r="E26" s="158" t="s">
        <v>510</v>
      </c>
      <c r="F26" s="158"/>
      <c r="G26" s="158" t="s">
        <v>554</v>
      </c>
      <c r="H26" s="158" t="s">
        <v>536</v>
      </c>
      <c r="I26" s="226"/>
      <c r="J26" s="143" t="s">
        <v>510</v>
      </c>
      <c r="K26" s="159" t="s">
        <v>510</v>
      </c>
      <c r="L26" s="159" t="s">
        <v>510</v>
      </c>
      <c r="M26" s="159" t="s">
        <v>510</v>
      </c>
      <c r="N26" s="159" t="s">
        <v>510</v>
      </c>
      <c r="O26" s="159" t="s">
        <v>510</v>
      </c>
      <c r="P26" s="159" t="s">
        <v>510</v>
      </c>
      <c r="Q26" s="159" t="s">
        <v>510</v>
      </c>
      <c r="R26" s="159"/>
      <c r="S26" s="160"/>
    </row>
    <row r="27" spans="1:19" ht="54.75" customHeight="1" thickBot="1" x14ac:dyDescent="0.3">
      <c r="A27" s="357" t="s">
        <v>555</v>
      </c>
      <c r="B27" s="161" t="s">
        <v>51</v>
      </c>
      <c r="C27" s="158" t="s">
        <v>556</v>
      </c>
      <c r="D27" s="158" t="s">
        <v>510</v>
      </c>
      <c r="E27" s="158"/>
      <c r="F27" s="158"/>
      <c r="G27" s="158" t="s">
        <v>557</v>
      </c>
      <c r="H27" s="158" t="s">
        <v>21</v>
      </c>
      <c r="I27" s="143"/>
      <c r="J27" s="143"/>
      <c r="K27" s="162"/>
      <c r="L27" s="162" t="s">
        <v>510</v>
      </c>
      <c r="M27" s="162" t="s">
        <v>510</v>
      </c>
      <c r="N27" s="162" t="s">
        <v>510</v>
      </c>
      <c r="O27" s="162" t="s">
        <v>510</v>
      </c>
      <c r="P27" s="162" t="s">
        <v>510</v>
      </c>
      <c r="Q27" s="162"/>
      <c r="R27" s="162"/>
      <c r="S27" s="1"/>
    </row>
    <row r="28" spans="1:19" ht="78" customHeight="1" x14ac:dyDescent="0.25">
      <c r="A28" s="358"/>
      <c r="B28" s="163" t="s">
        <v>54</v>
      </c>
      <c r="C28" s="145" t="s">
        <v>558</v>
      </c>
      <c r="D28" s="145"/>
      <c r="E28" s="145"/>
      <c r="F28" s="145" t="s">
        <v>510</v>
      </c>
      <c r="G28" s="145" t="s">
        <v>559</v>
      </c>
      <c r="H28" s="145" t="s">
        <v>560</v>
      </c>
      <c r="I28" s="146"/>
      <c r="J28" s="146" t="s">
        <v>510</v>
      </c>
      <c r="K28" s="146" t="s">
        <v>510</v>
      </c>
      <c r="L28" s="146" t="s">
        <v>510</v>
      </c>
      <c r="M28" s="146" t="s">
        <v>510</v>
      </c>
      <c r="N28" s="146" t="s">
        <v>510</v>
      </c>
      <c r="O28" s="146" t="s">
        <v>510</v>
      </c>
      <c r="P28" s="146" t="s">
        <v>510</v>
      </c>
      <c r="Q28" s="146" t="s">
        <v>510</v>
      </c>
      <c r="R28" s="146" t="s">
        <v>510</v>
      </c>
      <c r="S28" s="1"/>
    </row>
    <row r="29" spans="1:19" ht="53.25" customHeight="1" x14ac:dyDescent="0.25">
      <c r="A29" s="358"/>
      <c r="B29" s="161" t="s">
        <v>561</v>
      </c>
      <c r="C29" s="147" t="s">
        <v>562</v>
      </c>
      <c r="D29" s="147"/>
      <c r="E29" s="147"/>
      <c r="F29" s="147" t="s">
        <v>510</v>
      </c>
      <c r="G29" s="147" t="s">
        <v>563</v>
      </c>
      <c r="H29" s="147" t="s">
        <v>512</v>
      </c>
      <c r="I29" s="143"/>
      <c r="J29" s="143"/>
      <c r="K29" s="143" t="s">
        <v>510</v>
      </c>
      <c r="L29" s="143" t="s">
        <v>510</v>
      </c>
      <c r="M29" s="143" t="s">
        <v>510</v>
      </c>
      <c r="N29" s="143" t="s">
        <v>510</v>
      </c>
      <c r="O29" s="143" t="s">
        <v>510</v>
      </c>
      <c r="P29" s="143" t="s">
        <v>510</v>
      </c>
      <c r="Q29" s="143" t="s">
        <v>510</v>
      </c>
      <c r="R29" s="143" t="s">
        <v>510</v>
      </c>
      <c r="S29" s="1"/>
    </row>
    <row r="30" spans="1:19" s="238" customFormat="1" ht="60" customHeight="1" x14ac:dyDescent="0.25">
      <c r="A30" s="358"/>
      <c r="B30" s="235" t="s">
        <v>564</v>
      </c>
      <c r="C30" s="221" t="s">
        <v>565</v>
      </c>
      <c r="D30" s="221"/>
      <c r="E30" s="221"/>
      <c r="F30" s="221" t="s">
        <v>510</v>
      </c>
      <c r="G30" s="221" t="s">
        <v>566</v>
      </c>
      <c r="H30" s="221" t="s">
        <v>512</v>
      </c>
      <c r="I30" s="236"/>
      <c r="J30" s="236" t="s">
        <v>510</v>
      </c>
      <c r="K30" s="236" t="s">
        <v>510</v>
      </c>
      <c r="L30" s="236" t="s">
        <v>510</v>
      </c>
      <c r="M30" s="236" t="s">
        <v>510</v>
      </c>
      <c r="N30" s="236" t="s">
        <v>510</v>
      </c>
      <c r="O30" s="236" t="s">
        <v>510</v>
      </c>
      <c r="P30" s="236" t="s">
        <v>510</v>
      </c>
      <c r="Q30" s="236" t="s">
        <v>510</v>
      </c>
      <c r="R30" s="236" t="s">
        <v>510</v>
      </c>
      <c r="S30" s="237"/>
    </row>
    <row r="31" spans="1:19" ht="75" customHeight="1" x14ac:dyDescent="0.25">
      <c r="A31" s="358"/>
      <c r="B31" s="164" t="s">
        <v>567</v>
      </c>
      <c r="C31" s="147" t="s">
        <v>568</v>
      </c>
      <c r="D31" s="147"/>
      <c r="E31" s="147"/>
      <c r="F31" s="147" t="s">
        <v>510</v>
      </c>
      <c r="G31" s="147" t="s">
        <v>569</v>
      </c>
      <c r="H31" s="147" t="s">
        <v>570</v>
      </c>
      <c r="I31" s="143"/>
      <c r="J31" s="143"/>
      <c r="K31" s="143"/>
      <c r="L31" s="143"/>
      <c r="M31" s="143"/>
      <c r="N31" s="143"/>
      <c r="O31" s="143"/>
      <c r="P31" s="143"/>
      <c r="Q31" s="143"/>
      <c r="R31" s="143" t="s">
        <v>510</v>
      </c>
      <c r="S31" s="1"/>
    </row>
    <row r="32" spans="1:19" ht="46.5" customHeight="1" x14ac:dyDescent="0.25">
      <c r="A32" s="358"/>
      <c r="B32" s="164" t="s">
        <v>571</v>
      </c>
      <c r="C32" s="147" t="s">
        <v>572</v>
      </c>
      <c r="D32" s="147"/>
      <c r="E32" s="147"/>
      <c r="F32" s="147" t="s">
        <v>510</v>
      </c>
      <c r="G32" s="147" t="s">
        <v>573</v>
      </c>
      <c r="H32" s="147" t="s">
        <v>512</v>
      </c>
      <c r="I32" s="143"/>
      <c r="J32" s="143"/>
      <c r="K32" s="143"/>
      <c r="L32" s="143"/>
      <c r="M32" s="143"/>
      <c r="N32" s="143"/>
      <c r="O32" s="143"/>
      <c r="P32" s="143"/>
      <c r="Q32" s="143"/>
      <c r="R32" s="143" t="s">
        <v>510</v>
      </c>
      <c r="S32" s="1"/>
    </row>
    <row r="33" spans="1:19" ht="60.75" customHeight="1" x14ac:dyDescent="0.25">
      <c r="A33" s="311"/>
      <c r="B33" s="164" t="s">
        <v>574</v>
      </c>
      <c r="C33" s="147" t="s">
        <v>575</v>
      </c>
      <c r="D33" s="147"/>
      <c r="E33" s="147"/>
      <c r="F33" s="147" t="s">
        <v>510</v>
      </c>
      <c r="G33" s="147" t="s">
        <v>576</v>
      </c>
      <c r="H33" s="147" t="s">
        <v>577</v>
      </c>
      <c r="I33" s="143"/>
      <c r="J33" s="143"/>
      <c r="K33" s="143"/>
      <c r="L33" s="143"/>
      <c r="M33" s="143"/>
      <c r="N33" s="143"/>
      <c r="O33" s="143"/>
      <c r="P33" s="143"/>
      <c r="Q33" s="143"/>
      <c r="R33" s="143" t="s">
        <v>510</v>
      </c>
      <c r="S33" s="1"/>
    </row>
    <row r="34" spans="1:19" ht="15.75" customHeight="1" x14ac:dyDescent="0.25">
      <c r="A34" s="165"/>
      <c r="B34" s="166"/>
      <c r="C34" s="1"/>
      <c r="D34" s="1"/>
      <c r="E34" s="1"/>
      <c r="F34" s="1"/>
      <c r="G34" s="1"/>
      <c r="H34" s="1"/>
      <c r="I34" s="1"/>
      <c r="J34" s="1"/>
      <c r="K34" s="1"/>
      <c r="L34" s="1"/>
      <c r="M34" s="1"/>
      <c r="N34" s="1"/>
      <c r="O34" s="1"/>
      <c r="P34" s="1"/>
      <c r="Q34" s="1"/>
      <c r="R34" s="1"/>
      <c r="S34" s="1"/>
    </row>
    <row r="35" spans="1:19" ht="15.75" customHeight="1" x14ac:dyDescent="0.25">
      <c r="A35" s="165"/>
      <c r="B35" s="166"/>
      <c r="C35" s="1"/>
      <c r="D35" s="1"/>
      <c r="E35" s="1"/>
      <c r="F35" s="1"/>
      <c r="G35" s="1"/>
      <c r="H35" s="1"/>
      <c r="I35" s="1"/>
      <c r="J35" s="1"/>
      <c r="K35" s="1"/>
      <c r="L35" s="1"/>
      <c r="M35" s="1"/>
      <c r="N35" s="1"/>
      <c r="O35" s="1"/>
      <c r="P35" s="1"/>
      <c r="Q35" s="1"/>
      <c r="R35" s="1"/>
      <c r="S35" s="1"/>
    </row>
    <row r="36" spans="1:19" ht="15.75" customHeight="1" x14ac:dyDescent="0.25">
      <c r="A36" s="167"/>
      <c r="B36" s="166"/>
      <c r="C36" s="1"/>
      <c r="D36" s="1"/>
      <c r="E36" s="1"/>
      <c r="F36" s="1"/>
      <c r="G36" s="1"/>
      <c r="H36" s="1"/>
      <c r="I36" s="1"/>
      <c r="J36" s="1"/>
      <c r="K36" s="1"/>
      <c r="L36" s="1"/>
      <c r="M36" s="1"/>
      <c r="N36" s="1"/>
      <c r="O36" s="1"/>
      <c r="P36" s="1"/>
      <c r="Q36" s="1"/>
      <c r="R36" s="1"/>
      <c r="S36" s="1"/>
    </row>
    <row r="37" spans="1:19" ht="15.75" customHeight="1" x14ac:dyDescent="0.25">
      <c r="A37" s="167"/>
      <c r="B37" s="166"/>
      <c r="C37" s="1"/>
      <c r="D37" s="1"/>
      <c r="E37" s="1"/>
      <c r="F37" s="1"/>
      <c r="G37" s="1"/>
      <c r="H37" s="1"/>
      <c r="I37" s="1"/>
      <c r="J37" s="1"/>
      <c r="K37" s="1"/>
      <c r="L37" s="1"/>
      <c r="M37" s="1"/>
      <c r="N37" s="1"/>
      <c r="O37" s="1"/>
      <c r="P37" s="1"/>
      <c r="Q37" s="1"/>
      <c r="R37" s="1"/>
      <c r="S37" s="1"/>
    </row>
    <row r="38" spans="1:19" ht="15.75" customHeight="1" x14ac:dyDescent="0.25">
      <c r="A38" s="167"/>
      <c r="B38" s="166"/>
      <c r="C38" s="1"/>
      <c r="D38" s="1"/>
      <c r="E38" s="1"/>
      <c r="F38" s="1"/>
      <c r="G38" s="1"/>
      <c r="H38" s="1"/>
      <c r="I38" s="1"/>
      <c r="J38" s="1"/>
      <c r="K38" s="1"/>
      <c r="L38" s="1"/>
      <c r="M38" s="1"/>
      <c r="N38" s="1"/>
      <c r="O38" s="1"/>
      <c r="P38" s="1"/>
      <c r="Q38" s="1"/>
      <c r="R38" s="1"/>
      <c r="S38" s="1"/>
    </row>
    <row r="39" spans="1:19" ht="15.75" customHeight="1" x14ac:dyDescent="0.25">
      <c r="A39" s="167"/>
      <c r="B39" s="166"/>
      <c r="C39" s="1"/>
      <c r="D39" s="1"/>
      <c r="E39" s="1"/>
      <c r="F39" s="1"/>
      <c r="G39" s="1"/>
      <c r="H39" s="1"/>
      <c r="I39" s="1"/>
      <c r="J39" s="1"/>
      <c r="K39" s="1"/>
      <c r="L39" s="1"/>
      <c r="M39" s="1"/>
      <c r="N39" s="1"/>
      <c r="O39" s="1"/>
      <c r="P39" s="1"/>
      <c r="Q39" s="1"/>
      <c r="R39" s="1"/>
      <c r="S39" s="1"/>
    </row>
    <row r="40" spans="1:19" ht="60.75" customHeight="1" x14ac:dyDescent="0.25">
      <c r="A40" s="1"/>
      <c r="B40" s="166"/>
      <c r="C40" s="1"/>
      <c r="D40" s="1"/>
      <c r="E40" s="1"/>
      <c r="F40" s="1"/>
      <c r="G40" s="1"/>
      <c r="H40" s="1"/>
      <c r="I40" s="1"/>
      <c r="J40" s="1"/>
      <c r="K40" s="1"/>
      <c r="L40" s="1"/>
      <c r="M40" s="1"/>
      <c r="N40" s="1"/>
      <c r="O40" s="1"/>
      <c r="P40" s="1"/>
      <c r="Q40" s="1"/>
      <c r="R40" s="1"/>
      <c r="S40" s="1"/>
    </row>
    <row r="41" spans="1:19" ht="15.75" customHeight="1" x14ac:dyDescent="0.25">
      <c r="A41" s="1"/>
      <c r="B41" s="166"/>
      <c r="C41" s="1"/>
      <c r="D41" s="1"/>
      <c r="E41" s="1"/>
      <c r="F41" s="1"/>
      <c r="G41" s="1"/>
      <c r="H41" s="1"/>
      <c r="I41" s="1"/>
      <c r="J41" s="1"/>
      <c r="K41" s="1"/>
      <c r="L41" s="1"/>
      <c r="M41" s="1"/>
      <c r="N41" s="1"/>
      <c r="O41" s="1"/>
      <c r="P41" s="1"/>
      <c r="Q41" s="1"/>
      <c r="R41" s="1"/>
      <c r="S41" s="1"/>
    </row>
    <row r="42" spans="1:19" ht="15.75" customHeight="1" x14ac:dyDescent="0.25">
      <c r="A42" s="1"/>
      <c r="B42" s="166"/>
      <c r="C42" s="1"/>
      <c r="D42" s="1"/>
      <c r="E42" s="1"/>
      <c r="F42" s="1"/>
      <c r="G42" s="1"/>
      <c r="H42" s="1"/>
      <c r="I42" s="1"/>
      <c r="J42" s="1"/>
      <c r="K42" s="1"/>
      <c r="L42" s="1"/>
      <c r="M42" s="1"/>
      <c r="N42" s="1"/>
      <c r="O42" s="1"/>
      <c r="P42" s="1"/>
      <c r="Q42" s="1"/>
      <c r="R42" s="1"/>
      <c r="S42" s="1"/>
    </row>
    <row r="43" spans="1:19" ht="15.75" customHeight="1" x14ac:dyDescent="0.25">
      <c r="A43" s="1"/>
      <c r="B43" s="166"/>
      <c r="C43" s="1"/>
      <c r="D43" s="1"/>
      <c r="E43" s="1"/>
      <c r="F43" s="1"/>
      <c r="G43" s="1"/>
      <c r="H43" s="1"/>
      <c r="I43" s="1"/>
      <c r="J43" s="1"/>
      <c r="K43" s="1"/>
      <c r="L43" s="1"/>
      <c r="M43" s="1"/>
      <c r="N43" s="1"/>
      <c r="O43" s="1"/>
      <c r="P43" s="1"/>
      <c r="Q43" s="1"/>
      <c r="R43" s="1"/>
      <c r="S43" s="1"/>
    </row>
    <row r="44" spans="1:19" ht="15.75" customHeight="1" x14ac:dyDescent="0.25">
      <c r="A44" s="1"/>
      <c r="B44" s="166"/>
      <c r="C44" s="1"/>
      <c r="D44" s="1"/>
      <c r="E44" s="1"/>
      <c r="F44" s="1"/>
      <c r="G44" s="1"/>
      <c r="H44" s="1"/>
      <c r="I44" s="1"/>
      <c r="J44" s="1"/>
      <c r="K44" s="1"/>
      <c r="L44" s="1"/>
      <c r="M44" s="1"/>
      <c r="N44" s="1"/>
      <c r="O44" s="1"/>
      <c r="P44" s="1"/>
      <c r="Q44" s="1"/>
      <c r="R44" s="1"/>
      <c r="S44" s="1"/>
    </row>
    <row r="45" spans="1:19" ht="15.75" customHeight="1" x14ac:dyDescent="0.25">
      <c r="A45" s="1"/>
      <c r="B45" s="166"/>
      <c r="C45" s="1"/>
      <c r="D45" s="1"/>
      <c r="E45" s="1"/>
      <c r="F45" s="1"/>
      <c r="G45" s="1"/>
      <c r="H45" s="1"/>
      <c r="I45" s="1"/>
      <c r="J45" s="1"/>
      <c r="K45" s="1"/>
      <c r="L45" s="1"/>
      <c r="M45" s="1"/>
      <c r="N45" s="1"/>
      <c r="O45" s="1"/>
      <c r="P45" s="1"/>
      <c r="Q45" s="1"/>
      <c r="R45" s="1"/>
      <c r="S45" s="1"/>
    </row>
    <row r="46" spans="1:19" ht="15.75" customHeight="1" x14ac:dyDescent="0.25">
      <c r="A46" s="1"/>
      <c r="B46" s="166"/>
      <c r="C46" s="1"/>
      <c r="D46" s="1"/>
      <c r="E46" s="1"/>
      <c r="F46" s="1"/>
      <c r="G46" s="1"/>
      <c r="H46" s="1"/>
      <c r="I46" s="1"/>
      <c r="J46" s="1"/>
      <c r="K46" s="1"/>
      <c r="L46" s="1"/>
      <c r="M46" s="1"/>
      <c r="N46" s="1"/>
      <c r="O46" s="1"/>
      <c r="P46" s="1"/>
      <c r="Q46" s="1"/>
      <c r="R46" s="1"/>
      <c r="S46" s="1"/>
    </row>
    <row r="47" spans="1:19" ht="15.75" customHeight="1" x14ac:dyDescent="0.25">
      <c r="A47" s="1"/>
      <c r="B47" s="166"/>
      <c r="C47" s="1"/>
      <c r="D47" s="1"/>
      <c r="E47" s="1"/>
      <c r="F47" s="1"/>
      <c r="G47" s="1"/>
      <c r="H47" s="1"/>
      <c r="I47" s="1"/>
      <c r="J47" s="1"/>
      <c r="K47" s="1"/>
      <c r="L47" s="1"/>
      <c r="M47" s="1"/>
      <c r="N47" s="1"/>
      <c r="O47" s="1"/>
      <c r="P47" s="1"/>
      <c r="Q47" s="1"/>
      <c r="R47" s="1"/>
      <c r="S47" s="1"/>
    </row>
    <row r="48" spans="1:19" ht="15.75" customHeight="1" x14ac:dyDescent="0.25">
      <c r="A48" s="1"/>
      <c r="B48" s="166"/>
      <c r="C48" s="1"/>
      <c r="D48" s="1"/>
      <c r="E48" s="1"/>
      <c r="F48" s="1"/>
      <c r="G48" s="1"/>
      <c r="H48" s="1"/>
      <c r="I48" s="1"/>
      <c r="J48" s="1"/>
      <c r="K48" s="1"/>
      <c r="L48" s="1"/>
      <c r="M48" s="1"/>
      <c r="N48" s="1"/>
      <c r="O48" s="1"/>
      <c r="P48" s="1"/>
      <c r="Q48" s="1"/>
      <c r="R48" s="1"/>
      <c r="S48" s="1"/>
    </row>
    <row r="49" spans="1:19" ht="15.75" customHeight="1" x14ac:dyDescent="0.25">
      <c r="A49" s="1"/>
      <c r="B49" s="166"/>
      <c r="C49" s="1"/>
      <c r="D49" s="1"/>
      <c r="E49" s="1"/>
      <c r="F49" s="1"/>
      <c r="G49" s="1"/>
      <c r="H49" s="1"/>
      <c r="I49" s="1"/>
      <c r="J49" s="1"/>
      <c r="K49" s="1"/>
      <c r="L49" s="1"/>
      <c r="M49" s="1"/>
      <c r="N49" s="1"/>
      <c r="O49" s="1"/>
      <c r="P49" s="1"/>
      <c r="Q49" s="1"/>
      <c r="R49" s="1"/>
      <c r="S49" s="1"/>
    </row>
    <row r="50" spans="1:19" ht="15.75" customHeight="1" x14ac:dyDescent="0.25">
      <c r="A50" s="1"/>
      <c r="B50" s="166"/>
      <c r="C50" s="1"/>
      <c r="D50" s="1"/>
      <c r="E50" s="1"/>
      <c r="F50" s="1"/>
      <c r="G50" s="1"/>
      <c r="H50" s="1"/>
      <c r="I50" s="1"/>
      <c r="J50" s="1"/>
      <c r="K50" s="1"/>
      <c r="L50" s="1"/>
      <c r="M50" s="1"/>
      <c r="N50" s="1"/>
      <c r="O50" s="1"/>
      <c r="P50" s="1"/>
      <c r="Q50" s="1"/>
      <c r="R50" s="1"/>
      <c r="S50" s="1"/>
    </row>
    <row r="51" spans="1:19" ht="15.75" customHeight="1" x14ac:dyDescent="0.25">
      <c r="A51" s="1"/>
      <c r="B51" s="166"/>
      <c r="C51" s="1"/>
      <c r="D51" s="1"/>
      <c r="E51" s="1"/>
      <c r="F51" s="1"/>
      <c r="G51" s="1"/>
      <c r="H51" s="1"/>
      <c r="I51" s="1"/>
      <c r="J51" s="1"/>
      <c r="K51" s="1"/>
      <c r="L51" s="1"/>
      <c r="M51" s="1"/>
      <c r="N51" s="1"/>
      <c r="O51" s="1"/>
      <c r="P51" s="1"/>
      <c r="Q51" s="1"/>
      <c r="R51" s="1"/>
      <c r="S51" s="1"/>
    </row>
    <row r="52" spans="1:19" ht="15.75" customHeight="1" x14ac:dyDescent="0.25">
      <c r="A52" s="1"/>
      <c r="B52" s="166"/>
      <c r="C52" s="1"/>
      <c r="D52" s="1"/>
      <c r="E52" s="1"/>
      <c r="F52" s="1"/>
      <c r="G52" s="1"/>
      <c r="H52" s="1"/>
      <c r="I52" s="1"/>
      <c r="J52" s="1"/>
      <c r="K52" s="1"/>
      <c r="L52" s="1"/>
      <c r="M52" s="1"/>
      <c r="N52" s="1"/>
      <c r="O52" s="1"/>
      <c r="P52" s="1"/>
      <c r="Q52" s="1"/>
      <c r="R52" s="1"/>
      <c r="S52" s="1"/>
    </row>
    <row r="53" spans="1:19" ht="15.75" customHeight="1" x14ac:dyDescent="0.25">
      <c r="A53" s="1"/>
      <c r="B53" s="166"/>
      <c r="C53" s="1"/>
      <c r="D53" s="1"/>
      <c r="E53" s="1"/>
      <c r="F53" s="1"/>
      <c r="G53" s="1"/>
      <c r="H53" s="1"/>
      <c r="I53" s="1"/>
      <c r="J53" s="1"/>
      <c r="K53" s="1"/>
      <c r="L53" s="1"/>
      <c r="M53" s="1"/>
      <c r="N53" s="1"/>
      <c r="O53" s="1"/>
      <c r="P53" s="1"/>
      <c r="Q53" s="1"/>
      <c r="R53" s="1"/>
      <c r="S53" s="1"/>
    </row>
    <row r="54" spans="1:19" ht="15.75" customHeight="1" x14ac:dyDescent="0.25">
      <c r="A54" s="1"/>
      <c r="B54" s="166"/>
      <c r="C54" s="1"/>
      <c r="D54" s="1"/>
      <c r="E54" s="1"/>
      <c r="F54" s="1"/>
      <c r="G54" s="1"/>
      <c r="H54" s="1"/>
      <c r="I54" s="1"/>
      <c r="J54" s="1"/>
      <c r="K54" s="1"/>
      <c r="L54" s="1"/>
      <c r="M54" s="1"/>
      <c r="N54" s="1"/>
      <c r="O54" s="1"/>
      <c r="P54" s="1"/>
      <c r="Q54" s="1"/>
      <c r="R54" s="1"/>
      <c r="S54" s="1"/>
    </row>
    <row r="55" spans="1:19" ht="15.75" customHeight="1" x14ac:dyDescent="0.25">
      <c r="A55" s="1"/>
      <c r="B55" s="166"/>
      <c r="C55" s="1"/>
      <c r="D55" s="1"/>
      <c r="E55" s="1"/>
      <c r="F55" s="1"/>
      <c r="G55" s="1"/>
      <c r="H55" s="1"/>
      <c r="I55" s="1"/>
      <c r="J55" s="1"/>
      <c r="K55" s="1"/>
      <c r="L55" s="1"/>
      <c r="M55" s="1"/>
      <c r="N55" s="1"/>
      <c r="O55" s="1"/>
      <c r="P55" s="1"/>
      <c r="Q55" s="1"/>
      <c r="R55" s="1"/>
      <c r="S55" s="1"/>
    </row>
    <row r="56" spans="1:19" ht="15.75" customHeight="1" x14ac:dyDescent="0.25">
      <c r="A56" s="1"/>
      <c r="B56" s="166"/>
      <c r="C56" s="1"/>
      <c r="D56" s="1"/>
      <c r="E56" s="1"/>
      <c r="F56" s="1"/>
      <c r="G56" s="1"/>
      <c r="H56" s="1"/>
      <c r="I56" s="1"/>
      <c r="J56" s="1"/>
      <c r="K56" s="1"/>
      <c r="L56" s="1"/>
      <c r="M56" s="1"/>
      <c r="N56" s="1"/>
      <c r="O56" s="1"/>
      <c r="P56" s="1"/>
      <c r="Q56" s="1"/>
      <c r="R56" s="1"/>
      <c r="S56" s="1"/>
    </row>
    <row r="57" spans="1:19" ht="15.75" customHeight="1" x14ac:dyDescent="0.25">
      <c r="A57" s="1"/>
      <c r="B57" s="166"/>
      <c r="C57" s="1"/>
      <c r="D57" s="1"/>
      <c r="E57" s="1"/>
      <c r="F57" s="1"/>
      <c r="G57" s="1"/>
      <c r="H57" s="1"/>
      <c r="I57" s="1"/>
      <c r="J57" s="1"/>
      <c r="K57" s="1"/>
      <c r="L57" s="1"/>
      <c r="M57" s="1"/>
      <c r="N57" s="1"/>
      <c r="O57" s="1"/>
      <c r="P57" s="1"/>
      <c r="Q57" s="1"/>
      <c r="R57" s="1"/>
      <c r="S57" s="1"/>
    </row>
    <row r="58" spans="1:19" ht="15.75" customHeight="1" x14ac:dyDescent="0.25">
      <c r="A58" s="1"/>
      <c r="B58" s="166"/>
      <c r="C58" s="1"/>
      <c r="D58" s="1"/>
      <c r="E58" s="1"/>
      <c r="F58" s="1"/>
      <c r="G58" s="1"/>
      <c r="H58" s="1"/>
      <c r="I58" s="1"/>
      <c r="J58" s="1"/>
      <c r="K58" s="1"/>
      <c r="L58" s="1"/>
      <c r="M58" s="1"/>
      <c r="N58" s="1"/>
      <c r="O58" s="1"/>
      <c r="P58" s="1"/>
      <c r="Q58" s="1"/>
      <c r="R58" s="1"/>
      <c r="S58" s="1"/>
    </row>
    <row r="59" spans="1:19" ht="15.75" customHeight="1" x14ac:dyDescent="0.25">
      <c r="A59" s="1"/>
      <c r="B59" s="166"/>
      <c r="C59" s="1"/>
      <c r="D59" s="1"/>
      <c r="E59" s="1"/>
      <c r="F59" s="1"/>
      <c r="G59" s="1"/>
      <c r="H59" s="1"/>
      <c r="I59" s="1"/>
      <c r="J59" s="1"/>
      <c r="K59" s="1"/>
      <c r="L59" s="1"/>
      <c r="M59" s="1"/>
      <c r="N59" s="1"/>
      <c r="O59" s="1"/>
      <c r="P59" s="1"/>
      <c r="Q59" s="1"/>
      <c r="R59" s="1"/>
      <c r="S59" s="1"/>
    </row>
    <row r="60" spans="1:19" ht="15.75" customHeight="1" x14ac:dyDescent="0.25">
      <c r="A60" s="1"/>
      <c r="B60" s="166"/>
      <c r="C60" s="1"/>
      <c r="D60" s="1"/>
      <c r="E60" s="1"/>
      <c r="F60" s="1"/>
      <c r="G60" s="1"/>
      <c r="H60" s="1"/>
      <c r="I60" s="1"/>
      <c r="J60" s="1"/>
      <c r="K60" s="1"/>
      <c r="L60" s="1"/>
      <c r="M60" s="1"/>
      <c r="N60" s="1"/>
      <c r="O60" s="1"/>
      <c r="P60" s="1"/>
      <c r="Q60" s="1"/>
      <c r="R60" s="1"/>
      <c r="S60" s="1"/>
    </row>
    <row r="61" spans="1:19" ht="15.75" customHeight="1" x14ac:dyDescent="0.25">
      <c r="A61" s="1"/>
      <c r="B61" s="166"/>
      <c r="C61" s="1"/>
      <c r="D61" s="1"/>
      <c r="E61" s="1"/>
      <c r="F61" s="1"/>
      <c r="G61" s="1"/>
      <c r="H61" s="1"/>
      <c r="I61" s="1"/>
      <c r="J61" s="1"/>
      <c r="K61" s="1"/>
      <c r="L61" s="1"/>
      <c r="M61" s="1"/>
      <c r="N61" s="1"/>
      <c r="O61" s="1"/>
      <c r="P61" s="1"/>
      <c r="Q61" s="1"/>
      <c r="R61" s="1"/>
      <c r="S61" s="1"/>
    </row>
    <row r="62" spans="1:19" ht="15.75" customHeight="1" x14ac:dyDescent="0.25">
      <c r="A62" s="1"/>
      <c r="B62" s="166"/>
      <c r="C62" s="1"/>
      <c r="D62" s="1"/>
      <c r="E62" s="1"/>
      <c r="F62" s="1"/>
      <c r="G62" s="1"/>
      <c r="H62" s="1"/>
      <c r="I62" s="1"/>
      <c r="J62" s="1"/>
      <c r="K62" s="1"/>
      <c r="L62" s="1"/>
      <c r="M62" s="1"/>
      <c r="N62" s="1"/>
      <c r="O62" s="1"/>
      <c r="P62" s="1"/>
      <c r="Q62" s="1"/>
      <c r="R62" s="1"/>
      <c r="S62" s="1"/>
    </row>
    <row r="63" spans="1:19" ht="15.75" customHeight="1" x14ac:dyDescent="0.25">
      <c r="A63" s="1"/>
      <c r="B63" s="166"/>
      <c r="C63" s="1"/>
      <c r="D63" s="1"/>
      <c r="E63" s="1"/>
      <c r="F63" s="1"/>
      <c r="G63" s="1"/>
      <c r="H63" s="1"/>
      <c r="I63" s="1"/>
      <c r="J63" s="1"/>
      <c r="K63" s="1"/>
      <c r="L63" s="1"/>
      <c r="M63" s="1"/>
      <c r="N63" s="1"/>
      <c r="O63" s="1"/>
      <c r="P63" s="1"/>
      <c r="Q63" s="1"/>
      <c r="R63" s="1"/>
      <c r="S63" s="1"/>
    </row>
    <row r="64" spans="1:19" ht="15.75" customHeight="1" x14ac:dyDescent="0.25">
      <c r="A64" s="1"/>
      <c r="B64" s="166"/>
      <c r="C64" s="1"/>
      <c r="D64" s="1"/>
      <c r="E64" s="1"/>
      <c r="F64" s="1"/>
      <c r="G64" s="1"/>
      <c r="H64" s="1"/>
      <c r="I64" s="1"/>
      <c r="J64" s="1"/>
      <c r="K64" s="1"/>
      <c r="L64" s="1"/>
      <c r="M64" s="1"/>
      <c r="N64" s="1"/>
      <c r="O64" s="1"/>
      <c r="P64" s="1"/>
      <c r="Q64" s="1"/>
      <c r="R64" s="1"/>
      <c r="S64" s="1"/>
    </row>
    <row r="65" spans="1:19" ht="15.75" customHeight="1" x14ac:dyDescent="0.25">
      <c r="A65" s="1"/>
      <c r="B65" s="166"/>
      <c r="C65" s="1"/>
      <c r="D65" s="1"/>
      <c r="E65" s="1"/>
      <c r="F65" s="1"/>
      <c r="G65" s="1"/>
      <c r="H65" s="1"/>
      <c r="I65" s="1"/>
      <c r="J65" s="1"/>
      <c r="K65" s="1"/>
      <c r="L65" s="1"/>
      <c r="M65" s="1"/>
      <c r="N65" s="1"/>
      <c r="O65" s="1"/>
      <c r="P65" s="1"/>
      <c r="Q65" s="1"/>
      <c r="R65" s="1"/>
      <c r="S65" s="1"/>
    </row>
    <row r="66" spans="1:19" ht="15.75" customHeight="1" x14ac:dyDescent="0.25">
      <c r="A66" s="1"/>
      <c r="B66" s="166"/>
      <c r="C66" s="1"/>
      <c r="D66" s="1"/>
      <c r="E66" s="1"/>
      <c r="F66" s="1"/>
      <c r="G66" s="1"/>
      <c r="H66" s="1"/>
      <c r="I66" s="1"/>
      <c r="J66" s="1"/>
      <c r="K66" s="1"/>
      <c r="L66" s="1"/>
      <c r="M66" s="1"/>
      <c r="N66" s="1"/>
      <c r="O66" s="1"/>
      <c r="P66" s="1"/>
      <c r="Q66" s="1"/>
      <c r="R66" s="1"/>
      <c r="S66" s="1"/>
    </row>
    <row r="67" spans="1:19" ht="15.75" customHeight="1" x14ac:dyDescent="0.25">
      <c r="A67" s="1"/>
      <c r="B67" s="166"/>
      <c r="C67" s="1"/>
      <c r="D67" s="1"/>
      <c r="E67" s="1"/>
      <c r="F67" s="1"/>
      <c r="G67" s="1"/>
      <c r="H67" s="1"/>
      <c r="I67" s="1"/>
      <c r="J67" s="1"/>
      <c r="K67" s="1"/>
      <c r="L67" s="1"/>
      <c r="M67" s="1"/>
      <c r="N67" s="1"/>
      <c r="O67" s="1"/>
      <c r="P67" s="1"/>
      <c r="Q67" s="1"/>
      <c r="R67" s="1"/>
      <c r="S67" s="1"/>
    </row>
    <row r="68" spans="1:19" ht="15.75" customHeight="1" x14ac:dyDescent="0.25">
      <c r="A68" s="1"/>
      <c r="B68" s="166"/>
      <c r="C68" s="1"/>
      <c r="D68" s="1"/>
      <c r="E68" s="1"/>
      <c r="F68" s="1"/>
      <c r="G68" s="1"/>
      <c r="H68" s="1"/>
      <c r="I68" s="1"/>
      <c r="J68" s="1"/>
      <c r="K68" s="1"/>
      <c r="L68" s="1"/>
      <c r="M68" s="1"/>
      <c r="N68" s="1"/>
      <c r="O68" s="1"/>
      <c r="P68" s="1"/>
      <c r="Q68" s="1"/>
      <c r="R68" s="1"/>
      <c r="S68" s="1"/>
    </row>
    <row r="69" spans="1:19" ht="15.75" customHeight="1" x14ac:dyDescent="0.25">
      <c r="A69" s="1"/>
      <c r="B69" s="166"/>
      <c r="C69" s="1"/>
      <c r="D69" s="1"/>
      <c r="E69" s="1"/>
      <c r="F69" s="1"/>
      <c r="G69" s="1"/>
      <c r="H69" s="1"/>
      <c r="I69" s="1"/>
      <c r="J69" s="1"/>
      <c r="K69" s="1"/>
      <c r="L69" s="1"/>
      <c r="M69" s="1"/>
      <c r="N69" s="1"/>
      <c r="O69" s="1"/>
      <c r="P69" s="1"/>
      <c r="Q69" s="1"/>
      <c r="R69" s="1"/>
      <c r="S69" s="1"/>
    </row>
    <row r="70" spans="1:19" ht="15.75" customHeight="1" x14ac:dyDescent="0.25">
      <c r="A70" s="1"/>
      <c r="B70" s="166"/>
      <c r="C70" s="1"/>
      <c r="D70" s="1"/>
      <c r="E70" s="1"/>
      <c r="F70" s="1"/>
      <c r="G70" s="1"/>
      <c r="H70" s="1"/>
      <c r="I70" s="1"/>
      <c r="J70" s="1"/>
      <c r="K70" s="1"/>
      <c r="L70" s="1"/>
      <c r="M70" s="1"/>
      <c r="N70" s="1"/>
      <c r="O70" s="1"/>
      <c r="P70" s="1"/>
      <c r="Q70" s="1"/>
      <c r="R70" s="1"/>
      <c r="S70" s="1"/>
    </row>
    <row r="71" spans="1:19" ht="15.75" customHeight="1" x14ac:dyDescent="0.25">
      <c r="A71" s="1"/>
      <c r="B71" s="166"/>
      <c r="C71" s="1"/>
      <c r="D71" s="1"/>
      <c r="E71" s="1"/>
      <c r="F71" s="1"/>
      <c r="G71" s="1"/>
      <c r="H71" s="1"/>
      <c r="I71" s="1"/>
      <c r="J71" s="1"/>
      <c r="K71" s="1"/>
      <c r="L71" s="1"/>
      <c r="M71" s="1"/>
      <c r="N71" s="1"/>
      <c r="O71" s="1"/>
      <c r="P71" s="1"/>
      <c r="Q71" s="1"/>
      <c r="R71" s="1"/>
      <c r="S71" s="1"/>
    </row>
    <row r="72" spans="1:19" ht="15.75" customHeight="1" x14ac:dyDescent="0.25">
      <c r="A72" s="1"/>
      <c r="B72" s="166"/>
      <c r="C72" s="1"/>
      <c r="D72" s="1"/>
      <c r="E72" s="1"/>
      <c r="F72" s="1"/>
      <c r="G72" s="1"/>
      <c r="H72" s="1"/>
      <c r="I72" s="1"/>
      <c r="J72" s="1"/>
      <c r="K72" s="1"/>
      <c r="L72" s="1"/>
      <c r="M72" s="1"/>
      <c r="N72" s="1"/>
      <c r="O72" s="1"/>
      <c r="P72" s="1"/>
      <c r="Q72" s="1"/>
      <c r="R72" s="1"/>
      <c r="S72" s="1"/>
    </row>
    <row r="73" spans="1:19" ht="15.75" customHeight="1" x14ac:dyDescent="0.25">
      <c r="A73" s="1"/>
      <c r="B73" s="166"/>
      <c r="C73" s="1"/>
      <c r="D73" s="1"/>
      <c r="E73" s="1"/>
      <c r="F73" s="1"/>
      <c r="G73" s="1"/>
      <c r="H73" s="1"/>
      <c r="I73" s="1"/>
      <c r="J73" s="1"/>
      <c r="K73" s="1"/>
      <c r="L73" s="1"/>
      <c r="M73" s="1"/>
      <c r="N73" s="1"/>
      <c r="O73" s="1"/>
      <c r="P73" s="1"/>
      <c r="Q73" s="1"/>
      <c r="R73" s="1"/>
      <c r="S73" s="1"/>
    </row>
    <row r="74" spans="1:19" ht="15.75" customHeight="1" x14ac:dyDescent="0.25">
      <c r="A74" s="1"/>
      <c r="B74" s="166"/>
      <c r="C74" s="1"/>
      <c r="D74" s="1"/>
      <c r="E74" s="1"/>
      <c r="F74" s="1"/>
      <c r="G74" s="1"/>
      <c r="H74" s="1"/>
      <c r="I74" s="1"/>
      <c r="J74" s="1"/>
      <c r="K74" s="1"/>
      <c r="L74" s="1"/>
      <c r="M74" s="1"/>
      <c r="N74" s="1"/>
      <c r="O74" s="1"/>
      <c r="P74" s="1"/>
      <c r="Q74" s="1"/>
      <c r="R74" s="1"/>
      <c r="S74" s="1"/>
    </row>
    <row r="75" spans="1:19" ht="15.75" customHeight="1" x14ac:dyDescent="0.25">
      <c r="A75" s="1"/>
      <c r="B75" s="166"/>
      <c r="C75" s="1"/>
      <c r="D75" s="1"/>
      <c r="E75" s="1"/>
      <c r="F75" s="1"/>
      <c r="G75" s="1"/>
      <c r="H75" s="1"/>
      <c r="I75" s="1"/>
      <c r="J75" s="1"/>
      <c r="K75" s="1"/>
      <c r="L75" s="1"/>
      <c r="M75" s="1"/>
      <c r="N75" s="1"/>
      <c r="O75" s="1"/>
      <c r="P75" s="1"/>
      <c r="Q75" s="1"/>
      <c r="R75" s="1"/>
      <c r="S75" s="1"/>
    </row>
    <row r="76" spans="1:19" ht="15.75" customHeight="1" x14ac:dyDescent="0.25">
      <c r="A76" s="1"/>
      <c r="B76" s="166"/>
      <c r="C76" s="1"/>
      <c r="D76" s="1"/>
      <c r="E76" s="1"/>
      <c r="F76" s="1"/>
      <c r="G76" s="1"/>
      <c r="H76" s="1"/>
      <c r="I76" s="1"/>
      <c r="J76" s="1"/>
      <c r="K76" s="1"/>
      <c r="L76" s="1"/>
      <c r="M76" s="1"/>
      <c r="N76" s="1"/>
      <c r="O76" s="1"/>
      <c r="P76" s="1"/>
      <c r="Q76" s="1"/>
      <c r="R76" s="1"/>
      <c r="S76" s="1"/>
    </row>
    <row r="77" spans="1:19" ht="15.75" customHeight="1" x14ac:dyDescent="0.25">
      <c r="A77" s="1"/>
      <c r="B77" s="166"/>
      <c r="C77" s="1"/>
      <c r="D77" s="1"/>
      <c r="E77" s="1"/>
      <c r="F77" s="1"/>
      <c r="G77" s="1"/>
      <c r="H77" s="1"/>
      <c r="I77" s="1"/>
      <c r="J77" s="1"/>
      <c r="K77" s="1"/>
      <c r="L77" s="1"/>
      <c r="M77" s="1"/>
      <c r="N77" s="1"/>
      <c r="O77" s="1"/>
      <c r="P77" s="1"/>
      <c r="Q77" s="1"/>
      <c r="R77" s="1"/>
      <c r="S77" s="1"/>
    </row>
    <row r="78" spans="1:19" ht="15.75" customHeight="1" x14ac:dyDescent="0.25">
      <c r="A78" s="1"/>
      <c r="B78" s="166"/>
      <c r="C78" s="1"/>
      <c r="D78" s="1"/>
      <c r="E78" s="1"/>
      <c r="F78" s="1"/>
      <c r="G78" s="1"/>
      <c r="H78" s="1"/>
      <c r="I78" s="1"/>
      <c r="J78" s="1"/>
      <c r="K78" s="1"/>
      <c r="L78" s="1"/>
      <c r="M78" s="1"/>
      <c r="N78" s="1"/>
      <c r="O78" s="1"/>
      <c r="P78" s="1"/>
      <c r="Q78" s="1"/>
      <c r="R78" s="1"/>
      <c r="S78" s="1"/>
    </row>
    <row r="79" spans="1:19" ht="15.75" customHeight="1" x14ac:dyDescent="0.25">
      <c r="A79" s="1"/>
      <c r="B79" s="166"/>
      <c r="C79" s="1"/>
      <c r="D79" s="1"/>
      <c r="E79" s="1"/>
      <c r="F79" s="1"/>
      <c r="G79" s="1"/>
      <c r="H79" s="1"/>
      <c r="I79" s="1"/>
      <c r="J79" s="1"/>
      <c r="K79" s="1"/>
      <c r="L79" s="1"/>
      <c r="M79" s="1"/>
      <c r="N79" s="1"/>
      <c r="O79" s="1"/>
      <c r="P79" s="1"/>
      <c r="Q79" s="1"/>
      <c r="R79" s="1"/>
      <c r="S79" s="1"/>
    </row>
    <row r="80" spans="1:19" ht="15.75" customHeight="1" x14ac:dyDescent="0.25">
      <c r="A80" s="1"/>
      <c r="B80" s="166"/>
      <c r="C80" s="1"/>
      <c r="D80" s="1"/>
      <c r="E80" s="1"/>
      <c r="F80" s="1"/>
      <c r="G80" s="1"/>
      <c r="H80" s="1"/>
      <c r="I80" s="1"/>
      <c r="J80" s="1"/>
      <c r="K80" s="1"/>
      <c r="L80" s="1"/>
      <c r="M80" s="1"/>
      <c r="N80" s="1"/>
      <c r="O80" s="1"/>
      <c r="P80" s="1"/>
      <c r="Q80" s="1"/>
      <c r="R80" s="1"/>
      <c r="S80" s="1"/>
    </row>
    <row r="81" spans="1:19" ht="15.75" customHeight="1" x14ac:dyDescent="0.25">
      <c r="A81" s="1"/>
      <c r="B81" s="166"/>
      <c r="C81" s="1"/>
      <c r="D81" s="1"/>
      <c r="E81" s="1"/>
      <c r="F81" s="1"/>
      <c r="G81" s="1"/>
      <c r="H81" s="1"/>
      <c r="I81" s="1"/>
      <c r="J81" s="1"/>
      <c r="K81" s="1"/>
      <c r="L81" s="1"/>
      <c r="M81" s="1"/>
      <c r="N81" s="1"/>
      <c r="O81" s="1"/>
      <c r="P81" s="1"/>
      <c r="Q81" s="1"/>
      <c r="R81" s="1"/>
      <c r="S81" s="1"/>
    </row>
    <row r="82" spans="1:19" ht="15.75" customHeight="1" x14ac:dyDescent="0.25">
      <c r="A82" s="1"/>
      <c r="B82" s="166"/>
      <c r="C82" s="1"/>
      <c r="D82" s="1"/>
      <c r="E82" s="1"/>
      <c r="F82" s="1"/>
      <c r="G82" s="1"/>
      <c r="H82" s="1"/>
      <c r="I82" s="1"/>
      <c r="J82" s="1"/>
      <c r="K82" s="1"/>
      <c r="L82" s="1"/>
      <c r="M82" s="1"/>
      <c r="N82" s="1"/>
      <c r="O82" s="1"/>
      <c r="P82" s="1"/>
      <c r="Q82" s="1"/>
      <c r="R82" s="1"/>
      <c r="S82" s="1"/>
    </row>
    <row r="83" spans="1:19" ht="15.75" customHeight="1" x14ac:dyDescent="0.25">
      <c r="A83" s="1"/>
      <c r="B83" s="166"/>
      <c r="C83" s="1"/>
      <c r="D83" s="1"/>
      <c r="E83" s="1"/>
      <c r="F83" s="1"/>
      <c r="G83" s="1"/>
      <c r="H83" s="1"/>
      <c r="I83" s="1"/>
      <c r="J83" s="1"/>
      <c r="K83" s="1"/>
      <c r="L83" s="1"/>
      <c r="M83" s="1"/>
      <c r="N83" s="1"/>
      <c r="O83" s="1"/>
      <c r="P83" s="1"/>
      <c r="Q83" s="1"/>
      <c r="R83" s="1"/>
      <c r="S83" s="1"/>
    </row>
    <row r="84" spans="1:19" ht="15.75" customHeight="1" x14ac:dyDescent="0.25">
      <c r="A84" s="1"/>
      <c r="B84" s="166"/>
      <c r="C84" s="1"/>
      <c r="D84" s="1"/>
      <c r="E84" s="1"/>
      <c r="F84" s="1"/>
      <c r="G84" s="1"/>
      <c r="H84" s="1"/>
      <c r="I84" s="1"/>
      <c r="J84" s="1"/>
      <c r="K84" s="1"/>
      <c r="L84" s="1"/>
      <c r="M84" s="1"/>
      <c r="N84" s="1"/>
      <c r="O84" s="1"/>
      <c r="P84" s="1"/>
      <c r="Q84" s="1"/>
      <c r="R84" s="1"/>
      <c r="S84" s="1"/>
    </row>
    <row r="85" spans="1:19" ht="15.75" customHeight="1" x14ac:dyDescent="0.25">
      <c r="A85" s="1"/>
      <c r="B85" s="166"/>
      <c r="C85" s="1"/>
      <c r="D85" s="1"/>
      <c r="E85" s="1"/>
      <c r="F85" s="1"/>
      <c r="G85" s="1"/>
      <c r="H85" s="1"/>
      <c r="I85" s="1"/>
      <c r="J85" s="1"/>
      <c r="K85" s="1"/>
      <c r="L85" s="1"/>
      <c r="M85" s="1"/>
      <c r="N85" s="1"/>
      <c r="O85" s="1"/>
      <c r="P85" s="1"/>
      <c r="Q85" s="1"/>
      <c r="R85" s="1"/>
      <c r="S85" s="1"/>
    </row>
    <row r="86" spans="1:19" ht="15.75" customHeight="1" x14ac:dyDescent="0.25">
      <c r="A86" s="1"/>
      <c r="B86" s="166"/>
      <c r="C86" s="1"/>
      <c r="D86" s="1"/>
      <c r="E86" s="1"/>
      <c r="F86" s="1"/>
      <c r="G86" s="1"/>
      <c r="H86" s="1"/>
      <c r="I86" s="1"/>
      <c r="J86" s="1"/>
      <c r="K86" s="1"/>
      <c r="L86" s="1"/>
      <c r="M86" s="1"/>
      <c r="N86" s="1"/>
      <c r="O86" s="1"/>
      <c r="P86" s="1"/>
      <c r="Q86" s="1"/>
      <c r="R86" s="1"/>
      <c r="S86" s="1"/>
    </row>
    <row r="87" spans="1:19" ht="15.75" customHeight="1" x14ac:dyDescent="0.25">
      <c r="A87" s="1"/>
      <c r="B87" s="166"/>
      <c r="C87" s="1"/>
      <c r="D87" s="1"/>
      <c r="E87" s="1"/>
      <c r="F87" s="1"/>
      <c r="G87" s="1"/>
      <c r="H87" s="1"/>
      <c r="I87" s="1"/>
      <c r="J87" s="1"/>
      <c r="K87" s="1"/>
      <c r="L87" s="1"/>
      <c r="M87" s="1"/>
      <c r="N87" s="1"/>
      <c r="O87" s="1"/>
      <c r="P87" s="1"/>
      <c r="Q87" s="1"/>
      <c r="R87" s="1"/>
      <c r="S87" s="1"/>
    </row>
    <row r="88" spans="1:19" ht="15.75" customHeight="1" x14ac:dyDescent="0.25">
      <c r="A88" s="1"/>
      <c r="B88" s="166"/>
      <c r="C88" s="1"/>
      <c r="D88" s="1"/>
      <c r="E88" s="1"/>
      <c r="F88" s="1"/>
      <c r="G88" s="1"/>
      <c r="H88" s="1"/>
      <c r="I88" s="1"/>
      <c r="J88" s="1"/>
      <c r="K88" s="1"/>
      <c r="L88" s="1"/>
      <c r="M88" s="1"/>
      <c r="N88" s="1"/>
      <c r="O88" s="1"/>
      <c r="P88" s="1"/>
      <c r="Q88" s="1"/>
      <c r="R88" s="1"/>
      <c r="S88" s="1"/>
    </row>
    <row r="89" spans="1:19" ht="15.75" customHeight="1" x14ac:dyDescent="0.25">
      <c r="A89" s="1"/>
      <c r="B89" s="166"/>
      <c r="C89" s="1"/>
      <c r="D89" s="1"/>
      <c r="E89" s="1"/>
      <c r="F89" s="1"/>
      <c r="G89" s="1"/>
      <c r="H89" s="1"/>
      <c r="I89" s="1"/>
      <c r="J89" s="1"/>
      <c r="K89" s="1"/>
      <c r="L89" s="1"/>
      <c r="M89" s="1"/>
      <c r="N89" s="1"/>
      <c r="O89" s="1"/>
      <c r="P89" s="1"/>
      <c r="Q89" s="1"/>
      <c r="R89" s="1"/>
      <c r="S89" s="1"/>
    </row>
    <row r="90" spans="1:19" ht="15.75" customHeight="1" x14ac:dyDescent="0.25">
      <c r="A90" s="1"/>
      <c r="B90" s="166"/>
      <c r="C90" s="1"/>
      <c r="D90" s="1"/>
      <c r="E90" s="1"/>
      <c r="F90" s="1"/>
      <c r="G90" s="1"/>
      <c r="H90" s="1"/>
      <c r="I90" s="1"/>
      <c r="J90" s="1"/>
      <c r="K90" s="1"/>
      <c r="L90" s="1"/>
      <c r="M90" s="1"/>
      <c r="N90" s="1"/>
      <c r="O90" s="1"/>
      <c r="P90" s="1"/>
      <c r="Q90" s="1"/>
      <c r="R90" s="1"/>
      <c r="S90" s="1"/>
    </row>
    <row r="91" spans="1:19" ht="15.75" customHeight="1" x14ac:dyDescent="0.25">
      <c r="A91" s="1"/>
      <c r="B91" s="166"/>
      <c r="C91" s="1"/>
      <c r="D91" s="1"/>
      <c r="E91" s="1"/>
      <c r="F91" s="1"/>
      <c r="G91" s="1"/>
      <c r="H91" s="1"/>
      <c r="I91" s="1"/>
      <c r="J91" s="1"/>
      <c r="K91" s="1"/>
      <c r="L91" s="1"/>
      <c r="M91" s="1"/>
      <c r="N91" s="1"/>
      <c r="O91" s="1"/>
      <c r="P91" s="1"/>
      <c r="Q91" s="1"/>
      <c r="R91" s="1"/>
      <c r="S91" s="1"/>
    </row>
    <row r="92" spans="1:19" ht="15.75" customHeight="1" x14ac:dyDescent="0.25">
      <c r="A92" s="1"/>
      <c r="B92" s="166"/>
      <c r="C92" s="1"/>
      <c r="D92" s="1"/>
      <c r="E92" s="1"/>
      <c r="F92" s="1"/>
      <c r="G92" s="1"/>
      <c r="H92" s="1"/>
      <c r="I92" s="1"/>
      <c r="J92" s="1"/>
      <c r="K92" s="1"/>
      <c r="L92" s="1"/>
      <c r="M92" s="1"/>
      <c r="N92" s="1"/>
      <c r="O92" s="1"/>
      <c r="P92" s="1"/>
      <c r="Q92" s="1"/>
      <c r="R92" s="1"/>
      <c r="S92" s="1"/>
    </row>
    <row r="93" spans="1:19" ht="15.75" customHeight="1" x14ac:dyDescent="0.25">
      <c r="A93" s="1"/>
      <c r="B93" s="166"/>
      <c r="C93" s="1"/>
      <c r="D93" s="1"/>
      <c r="E93" s="1"/>
      <c r="F93" s="1"/>
      <c r="G93" s="1"/>
      <c r="H93" s="1"/>
      <c r="I93" s="1"/>
      <c r="J93" s="1"/>
      <c r="K93" s="1"/>
      <c r="L93" s="1"/>
      <c r="M93" s="1"/>
      <c r="N93" s="1"/>
      <c r="O93" s="1"/>
      <c r="P93" s="1"/>
      <c r="Q93" s="1"/>
      <c r="R93" s="1"/>
      <c r="S93" s="1"/>
    </row>
    <row r="94" spans="1:19" ht="15.75" customHeight="1" x14ac:dyDescent="0.25">
      <c r="A94" s="1"/>
      <c r="B94" s="166"/>
      <c r="C94" s="1"/>
      <c r="D94" s="1"/>
      <c r="E94" s="1"/>
      <c r="F94" s="1"/>
      <c r="G94" s="1"/>
      <c r="H94" s="1"/>
      <c r="I94" s="1"/>
      <c r="J94" s="1"/>
      <c r="K94" s="1"/>
      <c r="L94" s="1"/>
      <c r="M94" s="1"/>
      <c r="N94" s="1"/>
      <c r="O94" s="1"/>
      <c r="P94" s="1"/>
      <c r="Q94" s="1"/>
      <c r="R94" s="1"/>
      <c r="S94" s="1"/>
    </row>
    <row r="95" spans="1:19" ht="15.75" customHeight="1" x14ac:dyDescent="0.25">
      <c r="A95" s="1"/>
      <c r="B95" s="166"/>
      <c r="C95" s="1"/>
      <c r="D95" s="1"/>
      <c r="E95" s="1"/>
      <c r="F95" s="1"/>
      <c r="G95" s="1"/>
      <c r="H95" s="1"/>
      <c r="I95" s="1"/>
      <c r="J95" s="1"/>
      <c r="K95" s="1"/>
      <c r="L95" s="1"/>
      <c r="M95" s="1"/>
      <c r="N95" s="1"/>
      <c r="O95" s="1"/>
      <c r="P95" s="1"/>
      <c r="Q95" s="1"/>
      <c r="R95" s="1"/>
      <c r="S95" s="1"/>
    </row>
    <row r="96" spans="1:19" ht="15.75" customHeight="1" x14ac:dyDescent="0.25">
      <c r="A96" s="1"/>
      <c r="B96" s="166"/>
      <c r="C96" s="1"/>
      <c r="D96" s="1"/>
      <c r="E96" s="1"/>
      <c r="F96" s="1"/>
      <c r="G96" s="1"/>
      <c r="H96" s="1"/>
      <c r="I96" s="1"/>
      <c r="J96" s="1"/>
      <c r="K96" s="1"/>
      <c r="L96" s="1"/>
      <c r="M96" s="1"/>
      <c r="N96" s="1"/>
      <c r="O96" s="1"/>
      <c r="P96" s="1"/>
      <c r="Q96" s="1"/>
      <c r="R96" s="1"/>
      <c r="S96" s="1"/>
    </row>
    <row r="97" spans="1:19" ht="15.75" customHeight="1" x14ac:dyDescent="0.25">
      <c r="A97" s="1"/>
      <c r="B97" s="166"/>
      <c r="C97" s="1"/>
      <c r="D97" s="1"/>
      <c r="E97" s="1"/>
      <c r="F97" s="1"/>
      <c r="G97" s="1"/>
      <c r="H97" s="1"/>
      <c r="I97" s="1"/>
      <c r="J97" s="1"/>
      <c r="K97" s="1"/>
      <c r="L97" s="1"/>
      <c r="M97" s="1"/>
      <c r="N97" s="1"/>
      <c r="O97" s="1"/>
      <c r="P97" s="1"/>
      <c r="Q97" s="1"/>
      <c r="R97" s="1"/>
      <c r="S97" s="1"/>
    </row>
    <row r="98" spans="1:19" ht="15.75" customHeight="1" x14ac:dyDescent="0.25">
      <c r="A98" s="1"/>
      <c r="B98" s="166"/>
      <c r="C98" s="1"/>
      <c r="D98" s="1"/>
      <c r="E98" s="1"/>
      <c r="F98" s="1"/>
      <c r="G98" s="1"/>
      <c r="H98" s="1"/>
      <c r="I98" s="1"/>
      <c r="J98" s="1"/>
      <c r="K98" s="1"/>
      <c r="L98" s="1"/>
      <c r="M98" s="1"/>
      <c r="N98" s="1"/>
      <c r="O98" s="1"/>
      <c r="P98" s="1"/>
      <c r="Q98" s="1"/>
      <c r="R98" s="1"/>
      <c r="S98" s="1"/>
    </row>
    <row r="99" spans="1:19" ht="15.75" customHeight="1" x14ac:dyDescent="0.25">
      <c r="A99" s="1"/>
      <c r="B99" s="166"/>
      <c r="C99" s="1"/>
      <c r="D99" s="1"/>
      <c r="E99" s="1"/>
      <c r="F99" s="1"/>
      <c r="G99" s="1"/>
      <c r="H99" s="1"/>
      <c r="I99" s="1"/>
      <c r="J99" s="1"/>
      <c r="K99" s="1"/>
      <c r="L99" s="1"/>
      <c r="M99" s="1"/>
      <c r="N99" s="1"/>
      <c r="O99" s="1"/>
      <c r="P99" s="1"/>
      <c r="Q99" s="1"/>
      <c r="R99" s="1"/>
      <c r="S99" s="1"/>
    </row>
    <row r="100" spans="1:19" ht="15.75" customHeight="1" x14ac:dyDescent="0.25">
      <c r="A100" s="1"/>
      <c r="B100" s="166"/>
      <c r="C100" s="1"/>
      <c r="D100" s="1"/>
      <c r="E100" s="1"/>
      <c r="F100" s="1"/>
      <c r="G100" s="1"/>
      <c r="H100" s="1"/>
      <c r="I100" s="1"/>
      <c r="J100" s="1"/>
      <c r="K100" s="1"/>
      <c r="L100" s="1"/>
      <c r="M100" s="1"/>
      <c r="N100" s="1"/>
      <c r="O100" s="1"/>
      <c r="P100" s="1"/>
      <c r="Q100" s="1"/>
      <c r="R100" s="1"/>
      <c r="S100" s="1"/>
    </row>
    <row r="101" spans="1:19" ht="15.75" customHeight="1" x14ac:dyDescent="0.25">
      <c r="A101" s="1"/>
      <c r="B101" s="166"/>
      <c r="C101" s="1"/>
      <c r="D101" s="1"/>
      <c r="E101" s="1"/>
      <c r="F101" s="1"/>
      <c r="G101" s="1"/>
      <c r="H101" s="1"/>
      <c r="I101" s="1"/>
      <c r="J101" s="1"/>
      <c r="K101" s="1"/>
      <c r="L101" s="1"/>
      <c r="M101" s="1"/>
      <c r="N101" s="1"/>
      <c r="O101" s="1"/>
      <c r="P101" s="1"/>
      <c r="Q101" s="1"/>
      <c r="R101" s="1"/>
      <c r="S101" s="1"/>
    </row>
    <row r="102" spans="1:19" ht="15.75" customHeight="1" x14ac:dyDescent="0.25">
      <c r="A102" s="1"/>
      <c r="B102" s="166"/>
      <c r="C102" s="1"/>
      <c r="D102" s="1"/>
      <c r="E102" s="1"/>
      <c r="F102" s="1"/>
      <c r="G102" s="1"/>
      <c r="H102" s="1"/>
      <c r="I102" s="1"/>
      <c r="J102" s="1"/>
      <c r="K102" s="1"/>
      <c r="L102" s="1"/>
      <c r="M102" s="1"/>
      <c r="N102" s="1"/>
      <c r="O102" s="1"/>
      <c r="P102" s="1"/>
      <c r="Q102" s="1"/>
      <c r="R102" s="1"/>
      <c r="S102" s="1"/>
    </row>
    <row r="103" spans="1:19" ht="15.75" customHeight="1" x14ac:dyDescent="0.25">
      <c r="A103" s="1"/>
      <c r="B103" s="166"/>
      <c r="C103" s="1"/>
      <c r="D103" s="1"/>
      <c r="E103" s="1"/>
      <c r="F103" s="1"/>
      <c r="G103" s="1"/>
      <c r="H103" s="1"/>
      <c r="I103" s="1"/>
      <c r="J103" s="1"/>
      <c r="K103" s="1"/>
      <c r="L103" s="1"/>
      <c r="M103" s="1"/>
      <c r="N103" s="1"/>
      <c r="O103" s="1"/>
      <c r="P103" s="1"/>
      <c r="Q103" s="1"/>
      <c r="R103" s="1"/>
      <c r="S103" s="1"/>
    </row>
  </sheetData>
  <mergeCells count="15">
    <mergeCell ref="D7:F7"/>
    <mergeCell ref="B1:I2"/>
    <mergeCell ref="J1:R1"/>
    <mergeCell ref="J2:R2"/>
    <mergeCell ref="B3:I4"/>
    <mergeCell ref="J3:R4"/>
    <mergeCell ref="A5:R6"/>
    <mergeCell ref="G7:G8"/>
    <mergeCell ref="H7:H8"/>
    <mergeCell ref="J7:R7"/>
    <mergeCell ref="A22:A26"/>
    <mergeCell ref="A27:A33"/>
    <mergeCell ref="B7:C8"/>
    <mergeCell ref="A9:A21"/>
    <mergeCell ref="A7:A8"/>
  </mergeCells>
  <pageMargins left="0.7" right="0.7" top="0.75" bottom="0.75" header="0" footer="0"/>
  <pageSetup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K100"/>
  <sheetViews>
    <sheetView workbookViewId="0"/>
  </sheetViews>
  <sheetFormatPr baseColWidth="10" defaultColWidth="14.42578125" defaultRowHeight="15" customHeight="1" x14ac:dyDescent="0.25"/>
  <cols>
    <col min="1" max="1" width="31" customWidth="1"/>
    <col min="2" max="2" width="8.140625" customWidth="1"/>
    <col min="3" max="3" width="55" customWidth="1"/>
    <col min="4" max="4" width="70.28515625" customWidth="1"/>
    <col min="5" max="5" width="28.85546875" customWidth="1"/>
    <col min="6" max="6" width="43.85546875" customWidth="1"/>
  </cols>
  <sheetData>
    <row r="1" spans="1:11" ht="18" x14ac:dyDescent="0.25">
      <c r="A1" s="379"/>
      <c r="B1" s="381" t="s">
        <v>0</v>
      </c>
      <c r="C1" s="382"/>
      <c r="D1" s="382"/>
      <c r="E1" s="383"/>
      <c r="F1" s="168" t="s">
        <v>578</v>
      </c>
      <c r="G1" s="86"/>
      <c r="H1" s="86"/>
      <c r="I1" s="86"/>
      <c r="J1" s="86"/>
      <c r="K1" s="86"/>
    </row>
    <row r="2" spans="1:11" ht="18" x14ac:dyDescent="0.25">
      <c r="A2" s="240"/>
      <c r="B2" s="384"/>
      <c r="C2" s="380"/>
      <c r="D2" s="380"/>
      <c r="E2" s="385"/>
      <c r="F2" s="169" t="s">
        <v>579</v>
      </c>
      <c r="G2" s="86"/>
      <c r="H2" s="86"/>
      <c r="I2" s="86"/>
      <c r="J2" s="86"/>
      <c r="K2" s="86"/>
    </row>
    <row r="3" spans="1:11" ht="18" x14ac:dyDescent="0.25">
      <c r="A3" s="240"/>
      <c r="B3" s="381" t="s">
        <v>3</v>
      </c>
      <c r="C3" s="382"/>
      <c r="D3" s="382"/>
      <c r="E3" s="383"/>
      <c r="F3" s="170" t="s">
        <v>580</v>
      </c>
      <c r="G3" s="86"/>
      <c r="H3" s="86"/>
      <c r="I3" s="86"/>
      <c r="J3" s="86"/>
      <c r="K3" s="86"/>
    </row>
    <row r="4" spans="1:11" ht="18" x14ac:dyDescent="0.25">
      <c r="A4" s="380"/>
      <c r="B4" s="384"/>
      <c r="C4" s="380"/>
      <c r="D4" s="380"/>
      <c r="E4" s="385"/>
      <c r="F4" s="171"/>
      <c r="G4" s="86"/>
      <c r="H4" s="86"/>
      <c r="I4" s="86"/>
      <c r="J4" s="86"/>
      <c r="K4" s="86"/>
    </row>
    <row r="5" spans="1:11" ht="18" x14ac:dyDescent="0.25">
      <c r="A5" s="373" t="s">
        <v>581</v>
      </c>
      <c r="B5" s="374"/>
      <c r="C5" s="374"/>
      <c r="D5" s="374"/>
      <c r="E5" s="374"/>
      <c r="F5" s="375"/>
      <c r="G5" s="86"/>
      <c r="H5" s="86"/>
      <c r="I5" s="86"/>
      <c r="J5" s="86"/>
      <c r="K5" s="86"/>
    </row>
    <row r="6" spans="1:11" ht="18" x14ac:dyDescent="0.25">
      <c r="A6" s="172" t="s">
        <v>7</v>
      </c>
      <c r="B6" s="376" t="s">
        <v>491</v>
      </c>
      <c r="C6" s="377"/>
      <c r="D6" s="173" t="s">
        <v>9</v>
      </c>
      <c r="E6" s="172" t="s">
        <v>10</v>
      </c>
      <c r="F6" s="173" t="s">
        <v>11</v>
      </c>
      <c r="G6" s="86"/>
      <c r="H6" s="86"/>
      <c r="I6" s="86"/>
      <c r="J6" s="86"/>
      <c r="K6" s="86"/>
    </row>
    <row r="7" spans="1:11" ht="131.25" customHeight="1" x14ac:dyDescent="0.25">
      <c r="A7" s="386" t="s">
        <v>582</v>
      </c>
      <c r="B7" s="174" t="s">
        <v>13</v>
      </c>
      <c r="C7" s="175" t="s">
        <v>583</v>
      </c>
      <c r="D7" s="175" t="s">
        <v>584</v>
      </c>
      <c r="E7" s="175" t="s">
        <v>585</v>
      </c>
      <c r="F7" s="176" t="s">
        <v>586</v>
      </c>
      <c r="G7" s="86"/>
      <c r="H7" s="86"/>
      <c r="I7" s="86"/>
      <c r="J7" s="86"/>
      <c r="K7" s="86"/>
    </row>
    <row r="8" spans="1:11" ht="190.5" customHeight="1" x14ac:dyDescent="0.25">
      <c r="A8" s="389"/>
      <c r="B8" s="174" t="s">
        <v>18</v>
      </c>
      <c r="C8" s="177" t="s">
        <v>587</v>
      </c>
      <c r="D8" s="175" t="s">
        <v>588</v>
      </c>
      <c r="E8" s="175" t="s">
        <v>585</v>
      </c>
      <c r="F8" s="178">
        <v>44926</v>
      </c>
      <c r="G8" s="86"/>
      <c r="H8" s="86"/>
      <c r="I8" s="86"/>
      <c r="J8" s="86"/>
      <c r="K8" s="86"/>
    </row>
    <row r="9" spans="1:11" ht="138.75" customHeight="1" x14ac:dyDescent="0.25">
      <c r="A9" s="386" t="s">
        <v>589</v>
      </c>
      <c r="B9" s="174" t="s">
        <v>24</v>
      </c>
      <c r="C9" s="175" t="s">
        <v>590</v>
      </c>
      <c r="D9" s="175" t="s">
        <v>591</v>
      </c>
      <c r="E9" s="175" t="s">
        <v>585</v>
      </c>
      <c r="F9" s="178">
        <v>44803</v>
      </c>
      <c r="G9" s="86"/>
      <c r="H9" s="86"/>
      <c r="I9" s="86"/>
      <c r="J9" s="86"/>
      <c r="K9" s="86"/>
    </row>
    <row r="10" spans="1:11" ht="129.75" customHeight="1" x14ac:dyDescent="0.25">
      <c r="A10" s="388"/>
      <c r="B10" s="174" t="s">
        <v>29</v>
      </c>
      <c r="C10" s="177" t="s">
        <v>592</v>
      </c>
      <c r="D10" s="175" t="s">
        <v>593</v>
      </c>
      <c r="E10" s="175" t="s">
        <v>585</v>
      </c>
      <c r="F10" s="178">
        <v>44926</v>
      </c>
      <c r="G10" s="86"/>
      <c r="H10" s="86"/>
      <c r="I10" s="86"/>
      <c r="J10" s="86"/>
      <c r="K10" s="86"/>
    </row>
    <row r="11" spans="1:11" ht="54" x14ac:dyDescent="0.25">
      <c r="A11" s="389"/>
      <c r="B11" s="174" t="s">
        <v>33</v>
      </c>
      <c r="C11" s="177" t="s">
        <v>594</v>
      </c>
      <c r="D11" s="175" t="s">
        <v>595</v>
      </c>
      <c r="E11" s="175" t="s">
        <v>585</v>
      </c>
      <c r="F11" s="178">
        <v>44681</v>
      </c>
      <c r="G11" s="86"/>
      <c r="H11" s="86"/>
      <c r="I11" s="86"/>
      <c r="J11" s="86"/>
      <c r="K11" s="86"/>
    </row>
    <row r="12" spans="1:11" ht="104.25" customHeight="1" x14ac:dyDescent="0.25">
      <c r="A12" s="386" t="s">
        <v>596</v>
      </c>
      <c r="B12" s="174" t="s">
        <v>51</v>
      </c>
      <c r="C12" s="175" t="s">
        <v>597</v>
      </c>
      <c r="D12" s="175" t="s">
        <v>588</v>
      </c>
      <c r="E12" s="175" t="s">
        <v>585</v>
      </c>
      <c r="F12" s="178">
        <v>44926</v>
      </c>
      <c r="G12" s="86"/>
      <c r="H12" s="86"/>
      <c r="I12" s="86"/>
      <c r="J12" s="86"/>
      <c r="K12" s="86"/>
    </row>
    <row r="13" spans="1:11" ht="358.5" customHeight="1" x14ac:dyDescent="0.25">
      <c r="A13" s="389"/>
      <c r="B13" s="174" t="s">
        <v>54</v>
      </c>
      <c r="C13" s="175" t="s">
        <v>598</v>
      </c>
      <c r="D13" s="175" t="s">
        <v>599</v>
      </c>
      <c r="E13" s="175" t="s">
        <v>585</v>
      </c>
      <c r="F13" s="178">
        <v>44926</v>
      </c>
      <c r="G13" s="86"/>
      <c r="H13" s="86"/>
      <c r="I13" s="86"/>
      <c r="J13" s="86"/>
      <c r="K13" s="86"/>
    </row>
    <row r="14" spans="1:11" ht="152.25" customHeight="1" x14ac:dyDescent="0.25">
      <c r="A14" s="386" t="s">
        <v>600</v>
      </c>
      <c r="B14" s="174" t="s">
        <v>58</v>
      </c>
      <c r="C14" s="177" t="s">
        <v>601</v>
      </c>
      <c r="D14" s="175" t="s">
        <v>602</v>
      </c>
      <c r="E14" s="175" t="s">
        <v>585</v>
      </c>
      <c r="F14" s="178">
        <v>44926</v>
      </c>
      <c r="G14" s="86"/>
      <c r="H14" s="86"/>
      <c r="I14" s="86"/>
      <c r="J14" s="86"/>
      <c r="K14" s="86"/>
    </row>
    <row r="15" spans="1:11" ht="152.25" customHeight="1" x14ac:dyDescent="0.25">
      <c r="A15" s="387"/>
      <c r="B15" s="174" t="s">
        <v>63</v>
      </c>
      <c r="C15" s="175" t="s">
        <v>603</v>
      </c>
      <c r="D15" s="175" t="s">
        <v>604</v>
      </c>
      <c r="E15" s="175" t="s">
        <v>585</v>
      </c>
      <c r="F15" s="178">
        <v>44926</v>
      </c>
      <c r="G15" s="86"/>
      <c r="H15" s="86"/>
      <c r="I15" s="86"/>
      <c r="J15" s="86"/>
      <c r="K15" s="86"/>
    </row>
    <row r="16" spans="1:11" ht="111.75" customHeight="1" x14ac:dyDescent="0.25">
      <c r="A16" s="378" t="s">
        <v>605</v>
      </c>
      <c r="B16" s="179" t="s">
        <v>79</v>
      </c>
      <c r="C16" s="175" t="s">
        <v>606</v>
      </c>
      <c r="D16" s="175" t="s">
        <v>607</v>
      </c>
      <c r="E16" s="175" t="s">
        <v>585</v>
      </c>
      <c r="F16" s="178" t="s">
        <v>608</v>
      </c>
      <c r="G16" s="86"/>
      <c r="H16" s="86"/>
      <c r="I16" s="86"/>
      <c r="J16" s="86"/>
      <c r="K16" s="86"/>
    </row>
    <row r="17" spans="1:11" ht="133.5" customHeight="1" x14ac:dyDescent="0.25">
      <c r="A17" s="358"/>
      <c r="B17" s="179" t="s">
        <v>609</v>
      </c>
      <c r="C17" s="177" t="s">
        <v>610</v>
      </c>
      <c r="D17" s="175" t="s">
        <v>611</v>
      </c>
      <c r="E17" s="175" t="s">
        <v>585</v>
      </c>
      <c r="F17" s="178" t="s">
        <v>612</v>
      </c>
      <c r="G17" s="86"/>
      <c r="H17" s="86"/>
      <c r="I17" s="86"/>
      <c r="J17" s="86"/>
      <c r="K17" s="86"/>
    </row>
    <row r="18" spans="1:11" ht="118.5" customHeight="1" x14ac:dyDescent="0.25">
      <c r="A18" s="358"/>
      <c r="B18" s="180" t="s">
        <v>613</v>
      </c>
      <c r="C18" s="177" t="s">
        <v>614</v>
      </c>
      <c r="D18" s="181" t="s">
        <v>615</v>
      </c>
      <c r="E18" s="177" t="s">
        <v>585</v>
      </c>
      <c r="F18" s="177" t="s">
        <v>616</v>
      </c>
      <c r="G18" s="86"/>
      <c r="H18" s="86"/>
      <c r="I18" s="86"/>
      <c r="J18" s="86"/>
      <c r="K18" s="86"/>
    </row>
    <row r="19" spans="1:11" ht="99" customHeight="1" x14ac:dyDescent="0.25">
      <c r="A19" s="358"/>
      <c r="B19" s="180" t="s">
        <v>617</v>
      </c>
      <c r="C19" s="177" t="s">
        <v>618</v>
      </c>
      <c r="D19" s="181" t="s">
        <v>619</v>
      </c>
      <c r="E19" s="177" t="s">
        <v>585</v>
      </c>
      <c r="F19" s="177" t="s">
        <v>620</v>
      </c>
      <c r="G19" s="86"/>
      <c r="H19" s="86"/>
      <c r="I19" s="86"/>
      <c r="J19" s="86"/>
      <c r="K19" s="86"/>
    </row>
    <row r="20" spans="1:11" ht="54" x14ac:dyDescent="0.25">
      <c r="A20" s="311"/>
      <c r="B20" s="179" t="s">
        <v>621</v>
      </c>
      <c r="C20" s="177" t="s">
        <v>622</v>
      </c>
      <c r="D20" s="181" t="s">
        <v>623</v>
      </c>
      <c r="E20" s="177" t="s">
        <v>585</v>
      </c>
      <c r="F20" s="182">
        <v>44926</v>
      </c>
      <c r="G20" s="86"/>
      <c r="H20" s="86"/>
      <c r="I20" s="86"/>
      <c r="J20" s="86"/>
      <c r="K20" s="86"/>
    </row>
    <row r="21" spans="1:11" ht="15.75" customHeight="1" x14ac:dyDescent="0.25">
      <c r="A21" s="86"/>
      <c r="B21" s="86"/>
      <c r="C21" s="86"/>
      <c r="D21" s="86"/>
      <c r="E21" s="86"/>
      <c r="F21" s="86"/>
      <c r="G21" s="86"/>
      <c r="H21" s="86"/>
      <c r="I21" s="86"/>
      <c r="J21" s="86"/>
      <c r="K21" s="86"/>
    </row>
    <row r="22" spans="1:11" ht="15.75" customHeight="1" x14ac:dyDescent="0.25">
      <c r="A22" s="86"/>
      <c r="B22" s="86"/>
      <c r="C22" s="86"/>
      <c r="D22" s="86"/>
      <c r="E22" s="86"/>
      <c r="F22" s="86"/>
      <c r="G22" s="86"/>
      <c r="H22" s="86"/>
      <c r="I22" s="86"/>
      <c r="J22" s="86"/>
      <c r="K22" s="86"/>
    </row>
    <row r="23" spans="1:11" ht="15.75" customHeight="1" x14ac:dyDescent="0.25">
      <c r="A23" s="86"/>
      <c r="B23" s="86"/>
      <c r="C23" s="86"/>
      <c r="D23" s="86"/>
      <c r="E23" s="86"/>
      <c r="F23" s="86"/>
      <c r="G23" s="86"/>
      <c r="H23" s="86"/>
      <c r="I23" s="86"/>
      <c r="J23" s="86"/>
      <c r="K23" s="86"/>
    </row>
    <row r="24" spans="1:11" ht="15.75" customHeight="1" x14ac:dyDescent="0.25">
      <c r="A24" s="86"/>
      <c r="B24" s="86"/>
      <c r="C24" s="86"/>
      <c r="D24" s="86"/>
      <c r="E24" s="86"/>
      <c r="F24" s="86"/>
      <c r="G24" s="86"/>
      <c r="H24" s="86"/>
      <c r="I24" s="86"/>
      <c r="J24" s="86"/>
      <c r="K24" s="86"/>
    </row>
    <row r="25" spans="1:11" ht="15.75" customHeight="1" x14ac:dyDescent="0.25">
      <c r="A25" s="86"/>
      <c r="B25" s="86"/>
      <c r="C25" s="86"/>
      <c r="D25" s="86"/>
      <c r="E25" s="86"/>
      <c r="F25" s="86"/>
      <c r="G25" s="86"/>
      <c r="H25" s="86"/>
      <c r="I25" s="86"/>
      <c r="J25" s="86"/>
      <c r="K25" s="86"/>
    </row>
    <row r="26" spans="1:11" ht="15.75" customHeight="1" x14ac:dyDescent="0.25">
      <c r="A26" s="86"/>
      <c r="B26" s="86"/>
      <c r="C26" s="86"/>
      <c r="D26" s="86"/>
      <c r="E26" s="86"/>
      <c r="F26" s="86"/>
      <c r="G26" s="86"/>
      <c r="H26" s="86"/>
      <c r="I26" s="86"/>
      <c r="J26" s="86"/>
      <c r="K26" s="86"/>
    </row>
    <row r="27" spans="1:11" ht="15.75" customHeight="1" x14ac:dyDescent="0.25">
      <c r="A27" s="86"/>
      <c r="B27" s="86"/>
      <c r="C27" s="86"/>
      <c r="D27" s="86"/>
      <c r="E27" s="86"/>
      <c r="F27" s="86"/>
      <c r="G27" s="86"/>
      <c r="H27" s="86"/>
      <c r="I27" s="86"/>
      <c r="J27" s="86"/>
      <c r="K27" s="86"/>
    </row>
    <row r="28" spans="1:11" ht="15.75" customHeight="1" x14ac:dyDescent="0.25">
      <c r="A28" s="86"/>
      <c r="B28" s="86"/>
      <c r="C28" s="86"/>
      <c r="D28" s="86"/>
      <c r="E28" s="86"/>
      <c r="F28" s="86"/>
      <c r="G28" s="86"/>
      <c r="H28" s="86"/>
      <c r="I28" s="86"/>
      <c r="J28" s="86"/>
      <c r="K28" s="86"/>
    </row>
    <row r="29" spans="1:11" ht="15.75" customHeight="1" x14ac:dyDescent="0.25">
      <c r="A29" s="86"/>
      <c r="B29" s="86"/>
      <c r="C29" s="86"/>
      <c r="D29" s="86"/>
      <c r="E29" s="86"/>
      <c r="F29" s="86"/>
      <c r="G29" s="86"/>
      <c r="H29" s="86"/>
      <c r="I29" s="86"/>
      <c r="J29" s="86"/>
      <c r="K29" s="86"/>
    </row>
    <row r="30" spans="1:11" ht="15.75" customHeight="1" x14ac:dyDescent="0.25">
      <c r="A30" s="86"/>
      <c r="B30" s="86"/>
      <c r="C30" s="86"/>
      <c r="D30" s="86"/>
      <c r="E30" s="86"/>
      <c r="F30" s="86"/>
      <c r="G30" s="86"/>
      <c r="H30" s="86"/>
      <c r="I30" s="86"/>
      <c r="J30" s="86"/>
      <c r="K30" s="86"/>
    </row>
    <row r="31" spans="1:11" ht="15.75" customHeight="1" x14ac:dyDescent="0.25">
      <c r="A31" s="86"/>
      <c r="B31" s="86"/>
      <c r="C31" s="86"/>
      <c r="D31" s="86"/>
      <c r="E31" s="86"/>
      <c r="F31" s="86"/>
      <c r="G31" s="86"/>
      <c r="H31" s="86"/>
      <c r="I31" s="86"/>
      <c r="J31" s="86"/>
      <c r="K31" s="86"/>
    </row>
    <row r="32" spans="1:11" ht="15.75" customHeight="1" x14ac:dyDescent="0.25">
      <c r="A32" s="86"/>
      <c r="B32" s="86"/>
      <c r="C32" s="86"/>
      <c r="D32" s="86"/>
      <c r="E32" s="86"/>
      <c r="F32" s="86"/>
      <c r="G32" s="86"/>
      <c r="H32" s="86"/>
      <c r="I32" s="86"/>
      <c r="J32" s="86"/>
      <c r="K32" s="86"/>
    </row>
    <row r="33" spans="1:11" ht="15.75" customHeight="1" x14ac:dyDescent="0.25">
      <c r="A33" s="86"/>
      <c r="B33" s="86"/>
      <c r="C33" s="86"/>
      <c r="D33" s="86"/>
      <c r="E33" s="86"/>
      <c r="F33" s="86"/>
      <c r="G33" s="86"/>
      <c r="H33" s="86"/>
      <c r="I33" s="86"/>
      <c r="J33" s="86"/>
      <c r="K33" s="86"/>
    </row>
    <row r="34" spans="1:11" ht="15.75" customHeight="1" x14ac:dyDescent="0.25">
      <c r="A34" s="86"/>
      <c r="B34" s="86"/>
      <c r="C34" s="86"/>
      <c r="D34" s="86"/>
      <c r="E34" s="86"/>
      <c r="F34" s="86"/>
      <c r="G34" s="86"/>
      <c r="H34" s="86"/>
      <c r="I34" s="86"/>
      <c r="J34" s="86"/>
      <c r="K34" s="86"/>
    </row>
    <row r="35" spans="1:11" ht="15.75" customHeight="1" x14ac:dyDescent="0.25">
      <c r="A35" s="86"/>
      <c r="B35" s="86"/>
      <c r="C35" s="86"/>
      <c r="D35" s="86"/>
      <c r="E35" s="86"/>
      <c r="F35" s="86"/>
      <c r="G35" s="86"/>
      <c r="H35" s="86"/>
      <c r="I35" s="86"/>
      <c r="J35" s="86"/>
      <c r="K35" s="86"/>
    </row>
    <row r="36" spans="1:11" ht="15.75" customHeight="1" x14ac:dyDescent="0.25">
      <c r="A36" s="86"/>
      <c r="B36" s="86"/>
      <c r="C36" s="86"/>
      <c r="D36" s="86"/>
      <c r="E36" s="86"/>
      <c r="F36" s="86"/>
      <c r="G36" s="86"/>
      <c r="H36" s="86"/>
      <c r="I36" s="86"/>
      <c r="J36" s="86"/>
      <c r="K36" s="86"/>
    </row>
    <row r="37" spans="1:11" ht="15.75" customHeight="1" x14ac:dyDescent="0.25">
      <c r="A37" s="86"/>
      <c r="B37" s="86"/>
      <c r="C37" s="86"/>
      <c r="D37" s="86"/>
      <c r="E37" s="86"/>
      <c r="F37" s="86"/>
      <c r="G37" s="86"/>
      <c r="H37" s="86"/>
      <c r="I37" s="86"/>
      <c r="J37" s="86"/>
      <c r="K37" s="86"/>
    </row>
    <row r="38" spans="1:11" ht="15.75" customHeight="1" x14ac:dyDescent="0.25">
      <c r="A38" s="86"/>
      <c r="B38" s="86"/>
      <c r="C38" s="86"/>
      <c r="D38" s="86"/>
      <c r="E38" s="86"/>
      <c r="F38" s="86"/>
      <c r="G38" s="86"/>
      <c r="H38" s="86"/>
      <c r="I38" s="86"/>
      <c r="J38" s="86"/>
      <c r="K38" s="86"/>
    </row>
    <row r="39" spans="1:11" ht="15.75" customHeight="1" x14ac:dyDescent="0.25">
      <c r="A39" s="86"/>
      <c r="B39" s="86"/>
      <c r="C39" s="86"/>
      <c r="D39" s="86"/>
      <c r="E39" s="86"/>
      <c r="F39" s="86"/>
      <c r="G39" s="86"/>
      <c r="H39" s="86"/>
      <c r="I39" s="86"/>
      <c r="J39" s="86"/>
      <c r="K39" s="86"/>
    </row>
    <row r="40" spans="1:11" ht="15.75" customHeight="1" x14ac:dyDescent="0.25">
      <c r="A40" s="86"/>
      <c r="B40" s="86"/>
      <c r="C40" s="86"/>
      <c r="D40" s="86"/>
      <c r="E40" s="86"/>
      <c r="F40" s="86"/>
      <c r="G40" s="86"/>
      <c r="H40" s="86"/>
      <c r="I40" s="86"/>
      <c r="J40" s="86"/>
      <c r="K40" s="86"/>
    </row>
    <row r="41" spans="1:11" ht="15.75" customHeight="1" x14ac:dyDescent="0.25">
      <c r="A41" s="86"/>
      <c r="B41" s="86"/>
      <c r="C41" s="86"/>
      <c r="D41" s="86"/>
      <c r="E41" s="86"/>
      <c r="F41" s="86"/>
      <c r="G41" s="86"/>
      <c r="H41" s="86"/>
      <c r="I41" s="86"/>
      <c r="J41" s="86"/>
      <c r="K41" s="86"/>
    </row>
    <row r="42" spans="1:11" ht="15.75" customHeight="1" x14ac:dyDescent="0.25">
      <c r="A42" s="86"/>
      <c r="B42" s="86"/>
      <c r="C42" s="86"/>
      <c r="D42" s="86"/>
      <c r="E42" s="86"/>
      <c r="F42" s="86"/>
      <c r="G42" s="86"/>
      <c r="H42" s="86"/>
      <c r="I42" s="86"/>
      <c r="J42" s="86"/>
      <c r="K42" s="86"/>
    </row>
    <row r="43" spans="1:11" ht="15.75" customHeight="1" x14ac:dyDescent="0.25">
      <c r="A43" s="86"/>
      <c r="B43" s="86"/>
      <c r="C43" s="86"/>
      <c r="D43" s="86"/>
      <c r="E43" s="86"/>
      <c r="F43" s="86"/>
      <c r="G43" s="86"/>
      <c r="H43" s="86"/>
      <c r="I43" s="86"/>
      <c r="J43" s="86"/>
      <c r="K43" s="86"/>
    </row>
    <row r="44" spans="1:11" ht="15.75" customHeight="1" x14ac:dyDescent="0.25">
      <c r="A44" s="86"/>
      <c r="B44" s="86"/>
      <c r="C44" s="86"/>
      <c r="D44" s="86"/>
      <c r="E44" s="86"/>
      <c r="F44" s="86"/>
      <c r="G44" s="86"/>
      <c r="H44" s="86"/>
      <c r="I44" s="86"/>
      <c r="J44" s="86"/>
      <c r="K44" s="86"/>
    </row>
    <row r="45" spans="1:11" ht="15.75" customHeight="1" x14ac:dyDescent="0.25">
      <c r="A45" s="86"/>
      <c r="B45" s="86"/>
      <c r="C45" s="86"/>
      <c r="D45" s="86"/>
      <c r="E45" s="86"/>
      <c r="F45" s="86"/>
      <c r="G45" s="86"/>
      <c r="H45" s="86"/>
      <c r="I45" s="86"/>
      <c r="J45" s="86"/>
      <c r="K45" s="86"/>
    </row>
    <row r="46" spans="1:11" ht="15.75" customHeight="1" x14ac:dyDescent="0.25">
      <c r="A46" s="86"/>
      <c r="B46" s="86"/>
      <c r="C46" s="86"/>
      <c r="D46" s="86"/>
      <c r="E46" s="86"/>
      <c r="F46" s="86"/>
      <c r="G46" s="86"/>
      <c r="H46" s="86"/>
      <c r="I46" s="86"/>
      <c r="J46" s="86"/>
      <c r="K46" s="86"/>
    </row>
    <row r="47" spans="1:11" ht="15.75" customHeight="1" x14ac:dyDescent="0.25">
      <c r="A47" s="86"/>
      <c r="B47" s="86"/>
      <c r="C47" s="86"/>
      <c r="D47" s="86"/>
      <c r="E47" s="86"/>
      <c r="F47" s="86"/>
      <c r="G47" s="86"/>
      <c r="H47" s="86"/>
      <c r="I47" s="86"/>
      <c r="J47" s="86"/>
      <c r="K47" s="86"/>
    </row>
    <row r="48" spans="1:11" ht="15.75" customHeight="1" x14ac:dyDescent="0.25">
      <c r="A48" s="86"/>
      <c r="B48" s="86"/>
      <c r="C48" s="86"/>
      <c r="D48" s="86"/>
      <c r="E48" s="86"/>
      <c r="F48" s="86"/>
      <c r="G48" s="86"/>
      <c r="H48" s="86"/>
      <c r="I48" s="86"/>
      <c r="J48" s="86"/>
      <c r="K48" s="86"/>
    </row>
    <row r="49" spans="1:11" ht="15.75" customHeight="1" x14ac:dyDescent="0.25">
      <c r="A49" s="86"/>
      <c r="B49" s="86"/>
      <c r="C49" s="86"/>
      <c r="D49" s="86"/>
      <c r="E49" s="86"/>
      <c r="F49" s="86"/>
      <c r="G49" s="86"/>
      <c r="H49" s="86"/>
      <c r="I49" s="86"/>
      <c r="J49" s="86"/>
      <c r="K49" s="86"/>
    </row>
    <row r="50" spans="1:11" ht="15.75" customHeight="1" x14ac:dyDescent="0.25">
      <c r="A50" s="86"/>
      <c r="B50" s="86"/>
      <c r="C50" s="86"/>
      <c r="D50" s="86"/>
      <c r="E50" s="86"/>
      <c r="F50" s="86"/>
      <c r="G50" s="86"/>
      <c r="H50" s="86"/>
      <c r="I50" s="86"/>
      <c r="J50" s="86"/>
      <c r="K50" s="86"/>
    </row>
    <row r="51" spans="1:11" ht="15.75" customHeight="1" x14ac:dyDescent="0.25">
      <c r="A51" s="86"/>
      <c r="B51" s="86"/>
      <c r="C51" s="86"/>
      <c r="D51" s="86"/>
      <c r="E51" s="86"/>
      <c r="F51" s="86"/>
      <c r="G51" s="86"/>
      <c r="H51" s="86"/>
      <c r="I51" s="86"/>
      <c r="J51" s="86"/>
      <c r="K51" s="86"/>
    </row>
    <row r="52" spans="1:11" ht="15.75" customHeight="1" x14ac:dyDescent="0.25">
      <c r="A52" s="86"/>
      <c r="B52" s="86"/>
      <c r="C52" s="86"/>
      <c r="D52" s="86"/>
      <c r="E52" s="86"/>
      <c r="F52" s="86"/>
      <c r="G52" s="86"/>
      <c r="H52" s="86"/>
      <c r="I52" s="86"/>
      <c r="J52" s="86"/>
      <c r="K52" s="86"/>
    </row>
    <row r="53" spans="1:11" ht="15.75" customHeight="1" x14ac:dyDescent="0.25">
      <c r="A53" s="86"/>
      <c r="B53" s="86"/>
      <c r="C53" s="86"/>
      <c r="D53" s="86"/>
      <c r="E53" s="86"/>
      <c r="F53" s="86"/>
      <c r="G53" s="86"/>
      <c r="H53" s="86"/>
      <c r="I53" s="86"/>
      <c r="J53" s="86"/>
      <c r="K53" s="86"/>
    </row>
    <row r="54" spans="1:11" ht="15.75" customHeight="1" x14ac:dyDescent="0.25">
      <c r="A54" s="86"/>
      <c r="B54" s="86"/>
      <c r="C54" s="86"/>
      <c r="D54" s="86"/>
      <c r="E54" s="86"/>
      <c r="F54" s="86"/>
      <c r="G54" s="86"/>
      <c r="H54" s="86"/>
      <c r="I54" s="86"/>
      <c r="J54" s="86"/>
      <c r="K54" s="86"/>
    </row>
    <row r="55" spans="1:11" ht="15.75" customHeight="1" x14ac:dyDescent="0.25">
      <c r="A55" s="86"/>
      <c r="B55" s="86"/>
      <c r="C55" s="86"/>
      <c r="D55" s="86"/>
      <c r="E55" s="86"/>
      <c r="F55" s="86"/>
      <c r="G55" s="86"/>
      <c r="H55" s="86"/>
      <c r="I55" s="86"/>
      <c r="J55" s="86"/>
      <c r="K55" s="86"/>
    </row>
    <row r="56" spans="1:11" ht="15.75" customHeight="1" x14ac:dyDescent="0.25">
      <c r="A56" s="86"/>
      <c r="B56" s="86"/>
      <c r="C56" s="86"/>
      <c r="D56" s="86"/>
      <c r="E56" s="86"/>
      <c r="F56" s="86"/>
      <c r="G56" s="86"/>
      <c r="H56" s="86"/>
      <c r="I56" s="86"/>
      <c r="J56" s="86"/>
      <c r="K56" s="86"/>
    </row>
    <row r="57" spans="1:11" ht="15.75" customHeight="1" x14ac:dyDescent="0.25">
      <c r="A57" s="86"/>
      <c r="B57" s="86"/>
      <c r="C57" s="86"/>
      <c r="D57" s="86"/>
      <c r="E57" s="86"/>
      <c r="F57" s="86"/>
      <c r="G57" s="86"/>
      <c r="H57" s="86"/>
      <c r="I57" s="86"/>
      <c r="J57" s="86"/>
      <c r="K57" s="86"/>
    </row>
    <row r="58" spans="1:11" ht="15.75" customHeight="1" x14ac:dyDescent="0.25">
      <c r="A58" s="86"/>
      <c r="B58" s="86"/>
      <c r="C58" s="86"/>
      <c r="D58" s="86"/>
      <c r="E58" s="86"/>
      <c r="F58" s="86"/>
      <c r="G58" s="86"/>
      <c r="H58" s="86"/>
      <c r="I58" s="86"/>
      <c r="J58" s="86"/>
      <c r="K58" s="86"/>
    </row>
    <row r="59" spans="1:11" ht="15.75" customHeight="1" x14ac:dyDescent="0.25">
      <c r="A59" s="86"/>
      <c r="B59" s="86"/>
      <c r="C59" s="86"/>
      <c r="D59" s="86"/>
      <c r="E59" s="86"/>
      <c r="F59" s="86"/>
      <c r="G59" s="86"/>
      <c r="H59" s="86"/>
      <c r="I59" s="86"/>
      <c r="J59" s="86"/>
      <c r="K59" s="86"/>
    </row>
    <row r="60" spans="1:11" ht="15.75" customHeight="1" x14ac:dyDescent="0.25">
      <c r="A60" s="86"/>
      <c r="B60" s="86"/>
      <c r="C60" s="86"/>
      <c r="D60" s="86"/>
      <c r="E60" s="86"/>
      <c r="F60" s="86"/>
      <c r="G60" s="86"/>
      <c r="H60" s="86"/>
      <c r="I60" s="86"/>
      <c r="J60" s="86"/>
      <c r="K60" s="86"/>
    </row>
    <row r="61" spans="1:11" ht="15.75" customHeight="1" x14ac:dyDescent="0.25">
      <c r="A61" s="86"/>
      <c r="B61" s="86"/>
      <c r="C61" s="86"/>
      <c r="D61" s="86"/>
      <c r="E61" s="86"/>
      <c r="F61" s="86"/>
      <c r="G61" s="86"/>
      <c r="H61" s="86"/>
      <c r="I61" s="86"/>
      <c r="J61" s="86"/>
      <c r="K61" s="86"/>
    </row>
    <row r="62" spans="1:11" ht="15.75" customHeight="1" x14ac:dyDescent="0.25">
      <c r="A62" s="86"/>
      <c r="B62" s="86"/>
      <c r="C62" s="86"/>
      <c r="D62" s="86"/>
      <c r="E62" s="86"/>
      <c r="F62" s="86"/>
      <c r="G62" s="86"/>
      <c r="H62" s="86"/>
      <c r="I62" s="86"/>
      <c r="J62" s="86"/>
      <c r="K62" s="86"/>
    </row>
    <row r="63" spans="1:11" ht="15.75" customHeight="1" x14ac:dyDescent="0.25">
      <c r="A63" s="86"/>
      <c r="B63" s="86"/>
      <c r="C63" s="86"/>
      <c r="D63" s="86"/>
      <c r="E63" s="86"/>
      <c r="F63" s="86"/>
      <c r="G63" s="86"/>
      <c r="H63" s="86"/>
      <c r="I63" s="86"/>
      <c r="J63" s="86"/>
      <c r="K63" s="86"/>
    </row>
    <row r="64" spans="1:11" ht="15.75" customHeight="1" x14ac:dyDescent="0.25">
      <c r="A64" s="86"/>
      <c r="B64" s="86"/>
      <c r="C64" s="86"/>
      <c r="D64" s="86"/>
      <c r="E64" s="86"/>
      <c r="F64" s="86"/>
      <c r="G64" s="86"/>
      <c r="H64" s="86"/>
      <c r="I64" s="86"/>
      <c r="J64" s="86"/>
      <c r="K64" s="86"/>
    </row>
    <row r="65" spans="1:11" ht="15.75" customHeight="1" x14ac:dyDescent="0.25">
      <c r="A65" s="86"/>
      <c r="B65" s="86"/>
      <c r="C65" s="86"/>
      <c r="D65" s="86"/>
      <c r="E65" s="86"/>
      <c r="F65" s="86"/>
      <c r="G65" s="86"/>
      <c r="H65" s="86"/>
      <c r="I65" s="86"/>
      <c r="J65" s="86"/>
      <c r="K65" s="86"/>
    </row>
    <row r="66" spans="1:11" ht="15.75" customHeight="1" x14ac:dyDescent="0.25">
      <c r="A66" s="86"/>
      <c r="B66" s="86"/>
      <c r="C66" s="86"/>
      <c r="D66" s="86"/>
      <c r="E66" s="86"/>
      <c r="F66" s="86"/>
      <c r="G66" s="86"/>
      <c r="H66" s="86"/>
      <c r="I66" s="86"/>
      <c r="J66" s="86"/>
      <c r="K66" s="86"/>
    </row>
    <row r="67" spans="1:11" ht="15.75" customHeight="1" x14ac:dyDescent="0.25">
      <c r="A67" s="86"/>
      <c r="B67" s="86"/>
      <c r="C67" s="86"/>
      <c r="D67" s="86"/>
      <c r="E67" s="86"/>
      <c r="F67" s="86"/>
      <c r="G67" s="86"/>
      <c r="H67" s="86"/>
      <c r="I67" s="86"/>
      <c r="J67" s="86"/>
      <c r="K67" s="86"/>
    </row>
    <row r="68" spans="1:11" ht="15.75" customHeight="1" x14ac:dyDescent="0.25">
      <c r="A68" s="86"/>
      <c r="B68" s="86"/>
      <c r="C68" s="86"/>
      <c r="D68" s="86"/>
      <c r="E68" s="86"/>
      <c r="F68" s="86"/>
      <c r="G68" s="86"/>
      <c r="H68" s="86"/>
      <c r="I68" s="86"/>
      <c r="J68" s="86"/>
      <c r="K68" s="86"/>
    </row>
    <row r="69" spans="1:11" ht="15.75" customHeight="1" x14ac:dyDescent="0.25">
      <c r="A69" s="86"/>
      <c r="B69" s="86"/>
      <c r="C69" s="86"/>
      <c r="D69" s="86"/>
      <c r="E69" s="86"/>
      <c r="F69" s="86"/>
      <c r="G69" s="86"/>
      <c r="H69" s="86"/>
      <c r="I69" s="86"/>
      <c r="J69" s="86"/>
      <c r="K69" s="86"/>
    </row>
    <row r="70" spans="1:11" ht="15.75" customHeight="1" x14ac:dyDescent="0.25">
      <c r="A70" s="86"/>
      <c r="B70" s="86"/>
      <c r="C70" s="86"/>
      <c r="D70" s="86"/>
      <c r="E70" s="86"/>
      <c r="F70" s="86"/>
      <c r="G70" s="86"/>
      <c r="H70" s="86"/>
      <c r="I70" s="86"/>
      <c r="J70" s="86"/>
      <c r="K70" s="86"/>
    </row>
    <row r="71" spans="1:11" ht="15.75" customHeight="1" x14ac:dyDescent="0.25">
      <c r="A71" s="86"/>
      <c r="B71" s="86"/>
      <c r="C71" s="86"/>
      <c r="D71" s="86"/>
      <c r="E71" s="86"/>
      <c r="F71" s="86"/>
      <c r="G71" s="86"/>
      <c r="H71" s="86"/>
      <c r="I71" s="86"/>
      <c r="J71" s="86"/>
      <c r="K71" s="86"/>
    </row>
    <row r="72" spans="1:11" ht="15.75" customHeight="1" x14ac:dyDescent="0.25">
      <c r="A72" s="86"/>
      <c r="B72" s="86"/>
      <c r="C72" s="86"/>
      <c r="D72" s="86"/>
      <c r="E72" s="86"/>
      <c r="F72" s="86"/>
      <c r="G72" s="86"/>
      <c r="H72" s="86"/>
      <c r="I72" s="86"/>
      <c r="J72" s="86"/>
      <c r="K72" s="86"/>
    </row>
    <row r="73" spans="1:11" ht="15.75" customHeight="1" x14ac:dyDescent="0.25">
      <c r="A73" s="86"/>
      <c r="B73" s="86"/>
      <c r="C73" s="86"/>
      <c r="D73" s="86"/>
      <c r="E73" s="86"/>
      <c r="F73" s="86"/>
      <c r="G73" s="86"/>
      <c r="H73" s="86"/>
      <c r="I73" s="86"/>
      <c r="J73" s="86"/>
      <c r="K73" s="86"/>
    </row>
    <row r="74" spans="1:11" ht="15.75" customHeight="1" x14ac:dyDescent="0.25">
      <c r="A74" s="86"/>
      <c r="B74" s="86"/>
      <c r="C74" s="86"/>
      <c r="D74" s="86"/>
      <c r="E74" s="86"/>
      <c r="F74" s="86"/>
      <c r="G74" s="86"/>
      <c r="H74" s="86"/>
      <c r="I74" s="86"/>
      <c r="J74" s="86"/>
      <c r="K74" s="86"/>
    </row>
    <row r="75" spans="1:11" ht="15.75" customHeight="1" x14ac:dyDescent="0.25">
      <c r="A75" s="86"/>
      <c r="B75" s="86"/>
      <c r="C75" s="86"/>
      <c r="D75" s="86"/>
      <c r="E75" s="86"/>
      <c r="F75" s="86"/>
      <c r="G75" s="86"/>
      <c r="H75" s="86"/>
      <c r="I75" s="86"/>
      <c r="J75" s="86"/>
      <c r="K75" s="86"/>
    </row>
    <row r="76" spans="1:11" ht="15.75" customHeight="1" x14ac:dyDescent="0.25">
      <c r="A76" s="86"/>
      <c r="B76" s="86"/>
      <c r="C76" s="86"/>
      <c r="D76" s="86"/>
      <c r="E76" s="86"/>
      <c r="F76" s="86"/>
      <c r="G76" s="86"/>
      <c r="H76" s="86"/>
      <c r="I76" s="86"/>
      <c r="J76" s="86"/>
      <c r="K76" s="86"/>
    </row>
    <row r="77" spans="1:11" ht="15.75" customHeight="1" x14ac:dyDescent="0.25">
      <c r="A77" s="86"/>
      <c r="B77" s="86"/>
      <c r="C77" s="86"/>
      <c r="D77" s="86"/>
      <c r="E77" s="86"/>
      <c r="F77" s="86"/>
      <c r="G77" s="86"/>
      <c r="H77" s="86"/>
      <c r="I77" s="86"/>
      <c r="J77" s="86"/>
      <c r="K77" s="86"/>
    </row>
    <row r="78" spans="1:11" ht="15.75" customHeight="1" x14ac:dyDescent="0.25">
      <c r="A78" s="86"/>
      <c r="B78" s="86"/>
      <c r="C78" s="86"/>
      <c r="D78" s="86"/>
      <c r="E78" s="86"/>
      <c r="F78" s="86"/>
      <c r="G78" s="86"/>
      <c r="H78" s="86"/>
      <c r="I78" s="86"/>
      <c r="J78" s="86"/>
      <c r="K78" s="86"/>
    </row>
    <row r="79" spans="1:11" ht="15.75" customHeight="1" x14ac:dyDescent="0.25">
      <c r="A79" s="86"/>
      <c r="B79" s="86"/>
      <c r="C79" s="86"/>
      <c r="D79" s="86"/>
      <c r="E79" s="86"/>
      <c r="F79" s="86"/>
      <c r="G79" s="86"/>
      <c r="H79" s="86"/>
      <c r="I79" s="86"/>
      <c r="J79" s="86"/>
      <c r="K79" s="86"/>
    </row>
    <row r="80" spans="1:11" ht="15.75" customHeight="1" x14ac:dyDescent="0.25">
      <c r="A80" s="86"/>
      <c r="B80" s="86"/>
      <c r="C80" s="86"/>
      <c r="D80" s="86"/>
      <c r="E80" s="86"/>
      <c r="F80" s="86"/>
      <c r="G80" s="86"/>
      <c r="H80" s="86"/>
      <c r="I80" s="86"/>
      <c r="J80" s="86"/>
      <c r="K80" s="86"/>
    </row>
    <row r="81" spans="1:11" ht="15.75" customHeight="1" x14ac:dyDescent="0.25">
      <c r="A81" s="86"/>
      <c r="B81" s="86"/>
      <c r="C81" s="86"/>
      <c r="D81" s="86"/>
      <c r="E81" s="86"/>
      <c r="F81" s="86"/>
      <c r="G81" s="86"/>
      <c r="H81" s="86"/>
      <c r="I81" s="86"/>
      <c r="J81" s="86"/>
      <c r="K81" s="86"/>
    </row>
    <row r="82" spans="1:11" ht="15.75" customHeight="1" x14ac:dyDescent="0.25">
      <c r="A82" s="86"/>
      <c r="B82" s="86"/>
      <c r="C82" s="86"/>
      <c r="D82" s="86"/>
      <c r="E82" s="86"/>
      <c r="F82" s="86"/>
      <c r="G82" s="86"/>
      <c r="H82" s="86"/>
      <c r="I82" s="86"/>
      <c r="J82" s="86"/>
      <c r="K82" s="86"/>
    </row>
    <row r="83" spans="1:11" ht="15.75" customHeight="1" x14ac:dyDescent="0.25">
      <c r="A83" s="86"/>
      <c r="B83" s="86"/>
      <c r="C83" s="86"/>
      <c r="D83" s="86"/>
      <c r="E83" s="86"/>
      <c r="F83" s="86"/>
      <c r="G83" s="86"/>
      <c r="H83" s="86"/>
      <c r="I83" s="86"/>
      <c r="J83" s="86"/>
      <c r="K83" s="86"/>
    </row>
    <row r="84" spans="1:11" ht="15.75" customHeight="1" x14ac:dyDescent="0.25">
      <c r="A84" s="86"/>
      <c r="B84" s="86"/>
      <c r="C84" s="86"/>
      <c r="D84" s="86"/>
      <c r="E84" s="86"/>
      <c r="F84" s="86"/>
      <c r="G84" s="86"/>
      <c r="H84" s="86"/>
      <c r="I84" s="86"/>
      <c r="J84" s="86"/>
      <c r="K84" s="86"/>
    </row>
    <row r="85" spans="1:11" ht="15.75" customHeight="1" x14ac:dyDescent="0.25">
      <c r="A85" s="86"/>
      <c r="B85" s="86"/>
      <c r="C85" s="86"/>
      <c r="D85" s="86"/>
      <c r="E85" s="86"/>
      <c r="F85" s="86"/>
      <c r="G85" s="86"/>
      <c r="H85" s="86"/>
      <c r="I85" s="86"/>
      <c r="J85" s="86"/>
      <c r="K85" s="86"/>
    </row>
    <row r="86" spans="1:11" ht="15.75" customHeight="1" x14ac:dyDescent="0.25">
      <c r="A86" s="86"/>
      <c r="B86" s="86"/>
      <c r="C86" s="86"/>
      <c r="D86" s="86"/>
      <c r="E86" s="86"/>
      <c r="F86" s="86"/>
      <c r="G86" s="86"/>
      <c r="H86" s="86"/>
      <c r="I86" s="86"/>
      <c r="J86" s="86"/>
      <c r="K86" s="86"/>
    </row>
    <row r="87" spans="1:11" ht="15.75" customHeight="1" x14ac:dyDescent="0.25">
      <c r="A87" s="86"/>
      <c r="B87" s="86"/>
      <c r="C87" s="86"/>
      <c r="D87" s="86"/>
      <c r="E87" s="86"/>
      <c r="F87" s="86"/>
      <c r="G87" s="86"/>
      <c r="H87" s="86"/>
      <c r="I87" s="86"/>
      <c r="J87" s="86"/>
      <c r="K87" s="86"/>
    </row>
    <row r="88" spans="1:11" ht="15.75" customHeight="1" x14ac:dyDescent="0.25">
      <c r="A88" s="86"/>
      <c r="B88" s="86"/>
      <c r="C88" s="86"/>
      <c r="D88" s="86"/>
      <c r="E88" s="86"/>
      <c r="F88" s="86"/>
      <c r="G88" s="86"/>
      <c r="H88" s="86"/>
      <c r="I88" s="86"/>
      <c r="J88" s="86"/>
      <c r="K88" s="86"/>
    </row>
    <row r="89" spans="1:11" ht="15.75" customHeight="1" x14ac:dyDescent="0.25">
      <c r="A89" s="86"/>
      <c r="B89" s="86"/>
      <c r="C89" s="86"/>
      <c r="D89" s="86"/>
      <c r="E89" s="86"/>
      <c r="F89" s="86"/>
      <c r="G89" s="86"/>
      <c r="H89" s="86"/>
      <c r="I89" s="86"/>
      <c r="J89" s="86"/>
      <c r="K89" s="86"/>
    </row>
    <row r="90" spans="1:11" ht="15.75" customHeight="1" x14ac:dyDescent="0.25">
      <c r="A90" s="86"/>
      <c r="B90" s="86"/>
      <c r="C90" s="86"/>
      <c r="D90" s="86"/>
      <c r="E90" s="86"/>
      <c r="F90" s="86"/>
      <c r="G90" s="86"/>
      <c r="H90" s="86"/>
      <c r="I90" s="86"/>
      <c r="J90" s="86"/>
      <c r="K90" s="86"/>
    </row>
    <row r="91" spans="1:11" ht="15.75" customHeight="1" x14ac:dyDescent="0.25">
      <c r="A91" s="86"/>
      <c r="B91" s="86"/>
      <c r="C91" s="86"/>
      <c r="D91" s="86"/>
      <c r="E91" s="86"/>
      <c r="F91" s="86"/>
      <c r="G91" s="86"/>
      <c r="H91" s="86"/>
      <c r="I91" s="86"/>
      <c r="J91" s="86"/>
      <c r="K91" s="86"/>
    </row>
    <row r="92" spans="1:11" ht="15.75" customHeight="1" x14ac:dyDescent="0.25">
      <c r="A92" s="86"/>
      <c r="B92" s="86"/>
      <c r="C92" s="86"/>
      <c r="D92" s="86"/>
      <c r="E92" s="86"/>
      <c r="F92" s="86"/>
      <c r="G92" s="86"/>
      <c r="H92" s="86"/>
      <c r="I92" s="86"/>
      <c r="J92" s="86"/>
      <c r="K92" s="86"/>
    </row>
    <row r="93" spans="1:11" ht="15.75" customHeight="1" x14ac:dyDescent="0.25">
      <c r="A93" s="86"/>
      <c r="B93" s="86"/>
      <c r="C93" s="86"/>
      <c r="D93" s="86"/>
      <c r="E93" s="86"/>
      <c r="F93" s="86"/>
      <c r="G93" s="86"/>
      <c r="H93" s="86"/>
      <c r="I93" s="86"/>
      <c r="J93" s="86"/>
      <c r="K93" s="86"/>
    </row>
    <row r="94" spans="1:11" ht="15.75" customHeight="1" x14ac:dyDescent="0.25">
      <c r="A94" s="86"/>
      <c r="B94" s="86"/>
      <c r="C94" s="86"/>
      <c r="D94" s="86"/>
      <c r="E94" s="86"/>
      <c r="F94" s="86"/>
      <c r="G94" s="86"/>
      <c r="H94" s="86"/>
      <c r="I94" s="86"/>
      <c r="J94" s="86"/>
      <c r="K94" s="86"/>
    </row>
    <row r="95" spans="1:11" ht="15.75" customHeight="1" x14ac:dyDescent="0.25">
      <c r="A95" s="86"/>
      <c r="B95" s="86"/>
      <c r="C95" s="86"/>
      <c r="D95" s="86"/>
      <c r="E95" s="86"/>
      <c r="F95" s="86"/>
      <c r="G95" s="86"/>
      <c r="H95" s="86"/>
      <c r="I95" s="86"/>
      <c r="J95" s="86"/>
      <c r="K95" s="86"/>
    </row>
    <row r="96" spans="1:11" ht="15.75" customHeight="1" x14ac:dyDescent="0.25">
      <c r="A96" s="86"/>
      <c r="B96" s="86"/>
      <c r="C96" s="86"/>
      <c r="D96" s="86"/>
      <c r="E96" s="86"/>
      <c r="F96" s="86"/>
      <c r="G96" s="86"/>
      <c r="H96" s="86"/>
      <c r="I96" s="86"/>
      <c r="J96" s="86"/>
      <c r="K96" s="86"/>
    </row>
    <row r="97" spans="1:11" ht="15.75" customHeight="1" x14ac:dyDescent="0.25">
      <c r="A97" s="86"/>
      <c r="B97" s="86"/>
      <c r="C97" s="86"/>
      <c r="D97" s="86"/>
      <c r="E97" s="86"/>
      <c r="F97" s="86"/>
      <c r="G97" s="86"/>
      <c r="H97" s="86"/>
      <c r="I97" s="86"/>
      <c r="J97" s="86"/>
      <c r="K97" s="86"/>
    </row>
    <row r="98" spans="1:11" ht="15.75" customHeight="1" x14ac:dyDescent="0.25">
      <c r="A98" s="86"/>
      <c r="B98" s="86"/>
      <c r="C98" s="86"/>
      <c r="D98" s="86"/>
      <c r="E98" s="86"/>
      <c r="F98" s="86"/>
      <c r="G98" s="86"/>
      <c r="H98" s="86"/>
      <c r="I98" s="86"/>
      <c r="J98" s="86"/>
      <c r="K98" s="86"/>
    </row>
    <row r="99" spans="1:11" ht="15.75" customHeight="1" x14ac:dyDescent="0.25">
      <c r="A99" s="86"/>
      <c r="B99" s="86"/>
      <c r="C99" s="86"/>
      <c r="D99" s="86"/>
      <c r="E99" s="86"/>
      <c r="F99" s="86"/>
      <c r="G99" s="86"/>
      <c r="H99" s="86"/>
      <c r="I99" s="86"/>
      <c r="J99" s="86"/>
      <c r="K99" s="86"/>
    </row>
    <row r="100" spans="1:11" ht="15.75" customHeight="1" x14ac:dyDescent="0.25">
      <c r="A100" s="86"/>
      <c r="B100" s="86"/>
      <c r="C100" s="86"/>
      <c r="D100" s="86"/>
      <c r="E100" s="86"/>
      <c r="F100" s="86"/>
      <c r="G100" s="86"/>
      <c r="H100" s="86"/>
      <c r="I100" s="86"/>
      <c r="J100" s="86"/>
      <c r="K100" s="86"/>
    </row>
  </sheetData>
  <mergeCells count="10">
    <mergeCell ref="A5:F5"/>
    <mergeCell ref="B6:C6"/>
    <mergeCell ref="A16:A20"/>
    <mergeCell ref="A1:A4"/>
    <mergeCell ref="B1:E2"/>
    <mergeCell ref="B3:E4"/>
    <mergeCell ref="A14:A15"/>
    <mergeCell ref="A9:A11"/>
    <mergeCell ref="A12:A13"/>
    <mergeCell ref="A7:A8"/>
  </mergeCells>
  <pageMargins left="0.7" right="0.7" top="0.75" bottom="0.75" header="0" footer="0"/>
  <pageSetup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07"/>
  <sheetViews>
    <sheetView workbookViewId="0"/>
  </sheetViews>
  <sheetFormatPr baseColWidth="10" defaultColWidth="14.42578125" defaultRowHeight="15" customHeight="1" x14ac:dyDescent="0.25"/>
  <cols>
    <col min="1" max="1" width="27" customWidth="1"/>
    <col min="2" max="2" width="7.28515625" customWidth="1"/>
    <col min="3" max="3" width="40.7109375" customWidth="1"/>
    <col min="4" max="4" width="36" customWidth="1"/>
    <col min="5" max="5" width="41.85546875" customWidth="1"/>
    <col min="6" max="6" width="20.85546875" customWidth="1"/>
    <col min="7" max="7" width="35.7109375" customWidth="1"/>
    <col min="8" max="8" width="26.42578125" customWidth="1"/>
    <col min="9" max="9" width="32.28515625" customWidth="1"/>
    <col min="10" max="11" width="10.7109375" customWidth="1"/>
  </cols>
  <sheetData>
    <row r="1" spans="1:11" ht="18" x14ac:dyDescent="0.25">
      <c r="A1" s="391"/>
      <c r="B1" s="240"/>
      <c r="C1" s="240"/>
      <c r="D1" s="240"/>
      <c r="E1" s="240"/>
      <c r="F1" s="240"/>
      <c r="G1" s="240"/>
      <c r="H1" s="240"/>
      <c r="I1" s="307"/>
      <c r="J1" s="86"/>
      <c r="K1" s="86"/>
    </row>
    <row r="2" spans="1:11" ht="18" x14ac:dyDescent="0.25">
      <c r="A2" s="392" t="s">
        <v>624</v>
      </c>
      <c r="B2" s="301"/>
      <c r="C2" s="301"/>
      <c r="D2" s="301"/>
      <c r="E2" s="301"/>
      <c r="F2" s="301"/>
      <c r="G2" s="301"/>
      <c r="H2" s="301"/>
      <c r="I2" s="302"/>
      <c r="J2" s="86"/>
      <c r="K2" s="86"/>
    </row>
    <row r="3" spans="1:11" ht="18" x14ac:dyDescent="0.25">
      <c r="A3" s="393" t="s">
        <v>625</v>
      </c>
      <c r="B3" s="394"/>
      <c r="C3" s="394"/>
      <c r="D3" s="394"/>
      <c r="E3" s="394"/>
      <c r="F3" s="394"/>
      <c r="G3" s="394"/>
      <c r="H3" s="394"/>
      <c r="I3" s="395"/>
      <c r="J3" s="86"/>
      <c r="K3" s="86"/>
    </row>
    <row r="4" spans="1:11" ht="18" x14ac:dyDescent="0.25">
      <c r="A4" s="396"/>
      <c r="B4" s="247" t="s">
        <v>0</v>
      </c>
      <c r="C4" s="248"/>
      <c r="D4" s="248"/>
      <c r="E4" s="248"/>
      <c r="F4" s="248"/>
      <c r="G4" s="248"/>
      <c r="H4" s="305"/>
      <c r="I4" s="168" t="s">
        <v>626</v>
      </c>
      <c r="J4" s="86"/>
      <c r="K4" s="86"/>
    </row>
    <row r="5" spans="1:11" ht="18" x14ac:dyDescent="0.25">
      <c r="A5" s="358"/>
      <c r="B5" s="256"/>
      <c r="C5" s="257"/>
      <c r="D5" s="257"/>
      <c r="E5" s="257"/>
      <c r="F5" s="257"/>
      <c r="G5" s="257"/>
      <c r="H5" s="308"/>
      <c r="I5" s="169" t="s">
        <v>627</v>
      </c>
      <c r="J5" s="86"/>
      <c r="K5" s="86"/>
    </row>
    <row r="6" spans="1:11" ht="18" x14ac:dyDescent="0.25">
      <c r="A6" s="358"/>
      <c r="B6" s="247" t="s">
        <v>3</v>
      </c>
      <c r="C6" s="248"/>
      <c r="D6" s="248"/>
      <c r="E6" s="248"/>
      <c r="F6" s="248"/>
      <c r="G6" s="248"/>
      <c r="H6" s="305"/>
      <c r="I6" s="170" t="s">
        <v>628</v>
      </c>
      <c r="J6" s="86"/>
      <c r="K6" s="86"/>
    </row>
    <row r="7" spans="1:11" ht="18" x14ac:dyDescent="0.25">
      <c r="A7" s="358"/>
      <c r="B7" s="256"/>
      <c r="C7" s="257"/>
      <c r="D7" s="257"/>
      <c r="E7" s="257"/>
      <c r="F7" s="257"/>
      <c r="G7" s="257"/>
      <c r="H7" s="308"/>
      <c r="I7" s="183"/>
      <c r="J7" s="86"/>
      <c r="K7" s="86"/>
    </row>
    <row r="8" spans="1:11" ht="18" x14ac:dyDescent="0.25">
      <c r="A8" s="397" t="s">
        <v>625</v>
      </c>
      <c r="B8" s="398"/>
      <c r="C8" s="398"/>
      <c r="D8" s="398"/>
      <c r="E8" s="398"/>
      <c r="F8" s="398"/>
      <c r="G8" s="398"/>
      <c r="H8" s="398"/>
      <c r="I8" s="399"/>
      <c r="J8" s="86"/>
      <c r="K8" s="86"/>
    </row>
    <row r="9" spans="1:11" ht="36" x14ac:dyDescent="0.25">
      <c r="A9" s="172" t="s">
        <v>7</v>
      </c>
      <c r="B9" s="376" t="s">
        <v>491</v>
      </c>
      <c r="C9" s="377"/>
      <c r="D9" s="173" t="s">
        <v>9</v>
      </c>
      <c r="E9" s="173" t="s">
        <v>629</v>
      </c>
      <c r="F9" s="172" t="s">
        <v>10</v>
      </c>
      <c r="G9" s="173" t="s">
        <v>630</v>
      </c>
      <c r="H9" s="173" t="s">
        <v>11</v>
      </c>
      <c r="I9" s="173" t="s">
        <v>631</v>
      </c>
      <c r="J9" s="184"/>
      <c r="K9" s="184"/>
    </row>
    <row r="10" spans="1:11" ht="126" x14ac:dyDescent="0.25">
      <c r="A10" s="390" t="s">
        <v>632</v>
      </c>
      <c r="B10" s="185" t="s">
        <v>13</v>
      </c>
      <c r="C10" s="185" t="s">
        <v>633</v>
      </c>
      <c r="D10" s="186" t="s">
        <v>634</v>
      </c>
      <c r="E10" s="185" t="s">
        <v>635</v>
      </c>
      <c r="F10" s="186" t="s">
        <v>636</v>
      </c>
      <c r="G10" s="185" t="s">
        <v>637</v>
      </c>
      <c r="H10" s="187">
        <v>44926</v>
      </c>
      <c r="I10" s="185"/>
      <c r="J10" s="184"/>
      <c r="K10" s="184"/>
    </row>
    <row r="11" spans="1:11" ht="100.5" customHeight="1" x14ac:dyDescent="0.25">
      <c r="A11" s="388"/>
      <c r="B11" s="185" t="s">
        <v>18</v>
      </c>
      <c r="C11" s="185" t="s">
        <v>638</v>
      </c>
      <c r="D11" s="186" t="s">
        <v>639</v>
      </c>
      <c r="E11" s="185" t="s">
        <v>640</v>
      </c>
      <c r="F11" s="185" t="s">
        <v>641</v>
      </c>
      <c r="G11" s="185" t="s">
        <v>642</v>
      </c>
      <c r="H11" s="187">
        <v>44926</v>
      </c>
      <c r="I11" s="185"/>
      <c r="J11" s="184"/>
      <c r="K11" s="184"/>
    </row>
    <row r="12" spans="1:11" ht="84" customHeight="1" x14ac:dyDescent="0.25">
      <c r="A12" s="388"/>
      <c r="B12" s="186" t="s">
        <v>516</v>
      </c>
      <c r="C12" s="186" t="s">
        <v>643</v>
      </c>
      <c r="D12" s="186" t="s">
        <v>644</v>
      </c>
      <c r="E12" s="186" t="s">
        <v>645</v>
      </c>
      <c r="F12" s="186" t="s">
        <v>646</v>
      </c>
      <c r="G12" s="186" t="s">
        <v>647</v>
      </c>
      <c r="H12" s="187">
        <v>44926</v>
      </c>
      <c r="I12" s="185"/>
      <c r="J12" s="184"/>
      <c r="K12" s="184"/>
    </row>
    <row r="13" spans="1:11" ht="158.25" customHeight="1" x14ac:dyDescent="0.25">
      <c r="A13" s="388"/>
      <c r="B13" s="186" t="s">
        <v>518</v>
      </c>
      <c r="C13" s="188" t="s">
        <v>648</v>
      </c>
      <c r="D13" s="189" t="s">
        <v>649</v>
      </c>
      <c r="E13" s="188" t="s">
        <v>650</v>
      </c>
      <c r="F13" s="189" t="s">
        <v>651</v>
      </c>
      <c r="G13" s="186" t="s">
        <v>652</v>
      </c>
      <c r="H13" s="188" t="s">
        <v>653</v>
      </c>
      <c r="I13" s="190"/>
      <c r="J13" s="184"/>
      <c r="K13" s="184"/>
    </row>
    <row r="14" spans="1:11" ht="158.25" customHeight="1" x14ac:dyDescent="0.25">
      <c r="A14" s="388"/>
      <c r="B14" s="186" t="s">
        <v>521</v>
      </c>
      <c r="C14" s="188" t="s">
        <v>654</v>
      </c>
      <c r="D14" s="189" t="s">
        <v>655</v>
      </c>
      <c r="E14" s="189" t="s">
        <v>656</v>
      </c>
      <c r="F14" s="189" t="s">
        <v>657</v>
      </c>
      <c r="G14" s="84"/>
      <c r="H14" s="191">
        <v>44926</v>
      </c>
      <c r="I14" s="190"/>
      <c r="J14" s="184"/>
      <c r="K14" s="184"/>
    </row>
    <row r="15" spans="1:11" ht="91.5" customHeight="1" x14ac:dyDescent="0.25">
      <c r="A15" s="388"/>
      <c r="B15" s="186" t="s">
        <v>524</v>
      </c>
      <c r="C15" s="186" t="s">
        <v>658</v>
      </c>
      <c r="D15" s="186" t="s">
        <v>659</v>
      </c>
      <c r="E15" s="186" t="s">
        <v>660</v>
      </c>
      <c r="F15" s="186" t="s">
        <v>16</v>
      </c>
      <c r="G15" s="186" t="s">
        <v>424</v>
      </c>
      <c r="H15" s="187" t="s">
        <v>661</v>
      </c>
      <c r="I15" s="190"/>
      <c r="J15" s="184"/>
      <c r="K15" s="184"/>
    </row>
    <row r="16" spans="1:11" ht="91.5" customHeight="1" x14ac:dyDescent="0.25">
      <c r="A16" s="388"/>
      <c r="B16" s="186" t="s">
        <v>526</v>
      </c>
      <c r="C16" s="188" t="s">
        <v>662</v>
      </c>
      <c r="D16" s="188" t="s">
        <v>663</v>
      </c>
      <c r="E16" s="188" t="s">
        <v>664</v>
      </c>
      <c r="F16" s="189" t="s">
        <v>665</v>
      </c>
      <c r="G16" s="186" t="s">
        <v>666</v>
      </c>
      <c r="H16" s="188" t="s">
        <v>41</v>
      </c>
      <c r="I16" s="190"/>
      <c r="J16" s="184"/>
      <c r="K16" s="184"/>
    </row>
    <row r="17" spans="1:11" ht="91.5" customHeight="1" x14ac:dyDescent="0.25">
      <c r="A17" s="388"/>
      <c r="B17" s="186" t="s">
        <v>529</v>
      </c>
      <c r="C17" s="188" t="s">
        <v>667</v>
      </c>
      <c r="D17" s="189" t="s">
        <v>668</v>
      </c>
      <c r="E17" s="188" t="s">
        <v>669</v>
      </c>
      <c r="F17" s="189" t="s">
        <v>670</v>
      </c>
      <c r="G17" s="192"/>
      <c r="H17" s="188" t="s">
        <v>653</v>
      </c>
      <c r="I17" s="190"/>
      <c r="J17" s="184"/>
      <c r="K17" s="184"/>
    </row>
    <row r="18" spans="1:11" ht="91.5" customHeight="1" x14ac:dyDescent="0.25">
      <c r="A18" s="389"/>
      <c r="B18" s="186" t="s">
        <v>531</v>
      </c>
      <c r="C18" s="189" t="s">
        <v>671</v>
      </c>
      <c r="D18" s="189" t="s">
        <v>668</v>
      </c>
      <c r="E18" s="188" t="s">
        <v>669</v>
      </c>
      <c r="F18" s="189" t="s">
        <v>672</v>
      </c>
      <c r="G18" s="192"/>
      <c r="H18" s="188" t="s">
        <v>653</v>
      </c>
      <c r="I18" s="190"/>
      <c r="J18" s="184"/>
      <c r="K18" s="184"/>
    </row>
    <row r="19" spans="1:11" ht="91.5" customHeight="1" x14ac:dyDescent="0.25">
      <c r="A19" s="390" t="s">
        <v>673</v>
      </c>
      <c r="B19" s="185" t="s">
        <v>24</v>
      </c>
      <c r="C19" s="186" t="s">
        <v>674</v>
      </c>
      <c r="D19" s="186" t="s">
        <v>675</v>
      </c>
      <c r="E19" s="186" t="s">
        <v>676</v>
      </c>
      <c r="F19" s="186" t="s">
        <v>677</v>
      </c>
      <c r="G19" s="186" t="s">
        <v>678</v>
      </c>
      <c r="H19" s="193">
        <v>44895</v>
      </c>
      <c r="I19" s="185"/>
      <c r="J19" s="184"/>
      <c r="K19" s="184"/>
    </row>
    <row r="20" spans="1:11" ht="120.75" customHeight="1" x14ac:dyDescent="0.25">
      <c r="A20" s="388"/>
      <c r="B20" s="185" t="s">
        <v>29</v>
      </c>
      <c r="C20" s="177" t="s">
        <v>679</v>
      </c>
      <c r="D20" s="189" t="s">
        <v>680</v>
      </c>
      <c r="E20" s="189" t="s">
        <v>681</v>
      </c>
      <c r="F20" s="189" t="s">
        <v>682</v>
      </c>
      <c r="G20" s="186"/>
      <c r="H20" s="194">
        <v>44925</v>
      </c>
      <c r="I20" s="185"/>
      <c r="J20" s="184"/>
      <c r="K20" s="184"/>
    </row>
    <row r="21" spans="1:11" ht="132.75" customHeight="1" x14ac:dyDescent="0.25">
      <c r="A21" s="388"/>
      <c r="B21" s="185" t="s">
        <v>33</v>
      </c>
      <c r="C21" s="177" t="s">
        <v>683</v>
      </c>
      <c r="D21" s="189" t="s">
        <v>684</v>
      </c>
      <c r="E21" s="189" t="s">
        <v>684</v>
      </c>
      <c r="F21" s="189" t="s">
        <v>685</v>
      </c>
      <c r="G21" s="186"/>
      <c r="H21" s="194">
        <v>44925</v>
      </c>
      <c r="I21" s="185"/>
      <c r="J21" s="184"/>
      <c r="K21" s="184"/>
    </row>
    <row r="22" spans="1:11" ht="132.75" customHeight="1" x14ac:dyDescent="0.25">
      <c r="A22" s="388"/>
      <c r="B22" s="185" t="s">
        <v>37</v>
      </c>
      <c r="C22" s="189" t="s">
        <v>686</v>
      </c>
      <c r="D22" s="189" t="s">
        <v>687</v>
      </c>
      <c r="E22" s="188" t="s">
        <v>669</v>
      </c>
      <c r="F22" s="189" t="s">
        <v>672</v>
      </c>
      <c r="G22" s="186"/>
      <c r="H22" s="188" t="s">
        <v>653</v>
      </c>
      <c r="I22" s="185"/>
      <c r="J22" s="184"/>
      <c r="K22" s="184"/>
    </row>
    <row r="23" spans="1:11" ht="132.75" customHeight="1" x14ac:dyDescent="0.25">
      <c r="A23" s="387"/>
      <c r="B23" s="185" t="s">
        <v>42</v>
      </c>
      <c r="C23" s="195" t="s">
        <v>688</v>
      </c>
      <c r="D23" s="189" t="s">
        <v>689</v>
      </c>
      <c r="E23" s="189" t="s">
        <v>690</v>
      </c>
      <c r="F23" s="189" t="s">
        <v>691</v>
      </c>
      <c r="G23" s="186"/>
      <c r="H23" s="189" t="s">
        <v>36</v>
      </c>
      <c r="I23" s="185"/>
      <c r="J23" s="184"/>
      <c r="K23" s="184"/>
    </row>
    <row r="24" spans="1:11" ht="15.75" customHeight="1" x14ac:dyDescent="0.25">
      <c r="A24" s="390" t="s">
        <v>692</v>
      </c>
      <c r="B24" s="186" t="s">
        <v>51</v>
      </c>
      <c r="C24" s="186" t="s">
        <v>693</v>
      </c>
      <c r="D24" s="186" t="s">
        <v>694</v>
      </c>
      <c r="E24" s="186" t="s">
        <v>695</v>
      </c>
      <c r="F24" s="186" t="s">
        <v>696</v>
      </c>
      <c r="G24" s="186" t="s">
        <v>697</v>
      </c>
      <c r="H24" s="193">
        <v>44925</v>
      </c>
      <c r="I24" s="186"/>
      <c r="J24" s="184"/>
      <c r="K24" s="184"/>
    </row>
    <row r="25" spans="1:11" ht="138.75" customHeight="1" x14ac:dyDescent="0.25">
      <c r="A25" s="388"/>
      <c r="B25" s="186" t="s">
        <v>54</v>
      </c>
      <c r="C25" s="186" t="s">
        <v>698</v>
      </c>
      <c r="D25" s="186" t="s">
        <v>699</v>
      </c>
      <c r="E25" s="186" t="s">
        <v>700</v>
      </c>
      <c r="F25" s="186" t="s">
        <v>701</v>
      </c>
      <c r="G25" s="186" t="s">
        <v>702</v>
      </c>
      <c r="H25" s="186" t="s">
        <v>703</v>
      </c>
      <c r="I25" s="186"/>
      <c r="J25" s="184"/>
      <c r="K25" s="184"/>
    </row>
    <row r="26" spans="1:11" ht="15.75" customHeight="1" x14ac:dyDescent="0.25">
      <c r="A26" s="388"/>
      <c r="B26" s="186" t="s">
        <v>561</v>
      </c>
      <c r="C26" s="186" t="s">
        <v>704</v>
      </c>
      <c r="D26" s="186" t="s">
        <v>705</v>
      </c>
      <c r="E26" s="185" t="s">
        <v>706</v>
      </c>
      <c r="F26" s="186" t="s">
        <v>701</v>
      </c>
      <c r="G26" s="186" t="s">
        <v>702</v>
      </c>
      <c r="H26" s="193">
        <v>44925</v>
      </c>
      <c r="I26" s="186"/>
      <c r="J26" s="184"/>
      <c r="K26" s="184"/>
    </row>
    <row r="27" spans="1:11" ht="68.25" customHeight="1" x14ac:dyDescent="0.25">
      <c r="A27" s="388"/>
      <c r="B27" s="186" t="s">
        <v>564</v>
      </c>
      <c r="C27" s="186" t="s">
        <v>707</v>
      </c>
      <c r="D27" s="186" t="s">
        <v>708</v>
      </c>
      <c r="E27" s="186" t="s">
        <v>709</v>
      </c>
      <c r="F27" s="186" t="s">
        <v>710</v>
      </c>
      <c r="G27" s="186" t="s">
        <v>710</v>
      </c>
      <c r="H27" s="193">
        <v>44895</v>
      </c>
      <c r="I27" s="186"/>
      <c r="J27" s="184"/>
      <c r="K27" s="184"/>
    </row>
    <row r="28" spans="1:11" ht="72.75" customHeight="1" x14ac:dyDescent="0.25">
      <c r="A28" s="387"/>
      <c r="B28" s="186" t="s">
        <v>567</v>
      </c>
      <c r="C28" s="186" t="s">
        <v>711</v>
      </c>
      <c r="D28" s="186" t="s">
        <v>712</v>
      </c>
      <c r="E28" s="186" t="s">
        <v>713</v>
      </c>
      <c r="F28" s="186" t="s">
        <v>714</v>
      </c>
      <c r="G28" s="186" t="s">
        <v>715</v>
      </c>
      <c r="H28" s="193">
        <v>44925</v>
      </c>
      <c r="I28" s="186"/>
      <c r="J28" s="184"/>
      <c r="K28" s="184"/>
    </row>
    <row r="29" spans="1:11" ht="15.75" customHeight="1" x14ac:dyDescent="0.25">
      <c r="A29" s="390" t="s">
        <v>716</v>
      </c>
      <c r="B29" s="185" t="s">
        <v>58</v>
      </c>
      <c r="C29" s="185" t="s">
        <v>717</v>
      </c>
      <c r="D29" s="185" t="s">
        <v>718</v>
      </c>
      <c r="E29" s="185" t="s">
        <v>719</v>
      </c>
      <c r="F29" s="186" t="s">
        <v>720</v>
      </c>
      <c r="G29" s="186" t="s">
        <v>721</v>
      </c>
      <c r="H29" s="196">
        <v>44925</v>
      </c>
      <c r="I29" s="185"/>
      <c r="J29" s="184"/>
      <c r="K29" s="184"/>
    </row>
    <row r="30" spans="1:11" ht="95.25" customHeight="1" x14ac:dyDescent="0.25">
      <c r="A30" s="389"/>
      <c r="B30" s="185" t="s">
        <v>63</v>
      </c>
      <c r="C30" s="185" t="s">
        <v>722</v>
      </c>
      <c r="D30" s="185" t="s">
        <v>723</v>
      </c>
      <c r="E30" s="186" t="s">
        <v>724</v>
      </c>
      <c r="F30" s="186" t="s">
        <v>701</v>
      </c>
      <c r="G30" s="186" t="s">
        <v>725</v>
      </c>
      <c r="H30" s="193">
        <v>44925</v>
      </c>
      <c r="I30" s="185"/>
      <c r="J30" s="184"/>
      <c r="K30" s="184"/>
    </row>
    <row r="31" spans="1:11" ht="104.25" customHeight="1" x14ac:dyDescent="0.25">
      <c r="A31" s="390" t="s">
        <v>726</v>
      </c>
      <c r="B31" s="185" t="s">
        <v>79</v>
      </c>
      <c r="C31" s="186" t="s">
        <v>727</v>
      </c>
      <c r="D31" s="186" t="s">
        <v>728</v>
      </c>
      <c r="E31" s="186" t="s">
        <v>729</v>
      </c>
      <c r="F31" s="186" t="s">
        <v>696</v>
      </c>
      <c r="G31" s="186" t="s">
        <v>710</v>
      </c>
      <c r="H31" s="185" t="s">
        <v>730</v>
      </c>
      <c r="I31" s="185"/>
      <c r="J31" s="184"/>
      <c r="K31" s="184"/>
    </row>
    <row r="32" spans="1:11" ht="74.25" customHeight="1" x14ac:dyDescent="0.25">
      <c r="A32" s="388"/>
      <c r="B32" s="185" t="s">
        <v>609</v>
      </c>
      <c r="C32" s="186" t="s">
        <v>731</v>
      </c>
      <c r="D32" s="186" t="s">
        <v>732</v>
      </c>
      <c r="E32" s="186" t="s">
        <v>733</v>
      </c>
      <c r="F32" s="186" t="s">
        <v>696</v>
      </c>
      <c r="G32" s="186" t="s">
        <v>616</v>
      </c>
      <c r="H32" s="186" t="s">
        <v>703</v>
      </c>
      <c r="I32" s="185"/>
      <c r="J32" s="184"/>
      <c r="K32" s="184"/>
    </row>
    <row r="33" spans="1:11" ht="15.75" customHeight="1" x14ac:dyDescent="0.25">
      <c r="A33" s="389"/>
      <c r="B33" s="186" t="s">
        <v>613</v>
      </c>
      <c r="C33" s="186" t="s">
        <v>734</v>
      </c>
      <c r="D33" s="186" t="s">
        <v>735</v>
      </c>
      <c r="E33" s="186" t="s">
        <v>736</v>
      </c>
      <c r="F33" s="186" t="s">
        <v>21</v>
      </c>
      <c r="G33" s="186" t="s">
        <v>737</v>
      </c>
      <c r="H33" s="186" t="s">
        <v>703</v>
      </c>
      <c r="I33" s="19" t="s">
        <v>738</v>
      </c>
      <c r="J33" s="197"/>
      <c r="K33" s="197"/>
    </row>
    <row r="34" spans="1:11" ht="15.75" customHeight="1" x14ac:dyDescent="0.25">
      <c r="A34" s="184"/>
      <c r="B34" s="184"/>
      <c r="C34" s="184"/>
      <c r="D34" s="184"/>
      <c r="E34" s="184"/>
      <c r="F34" s="198"/>
      <c r="G34" s="198"/>
      <c r="H34" s="184"/>
      <c r="I34" s="184"/>
      <c r="J34" s="184"/>
      <c r="K34" s="184"/>
    </row>
    <row r="35" spans="1:11" ht="15.75" customHeight="1" x14ac:dyDescent="0.25">
      <c r="A35" s="184"/>
      <c r="B35" s="184"/>
      <c r="C35" s="184"/>
      <c r="D35" s="184"/>
      <c r="E35" s="184"/>
      <c r="F35" s="198"/>
      <c r="G35" s="198"/>
      <c r="H35" s="184"/>
      <c r="I35" s="184"/>
      <c r="J35" s="184"/>
      <c r="K35" s="184"/>
    </row>
    <row r="36" spans="1:11" ht="15.75" customHeight="1" x14ac:dyDescent="0.25">
      <c r="A36" s="86"/>
      <c r="B36" s="86"/>
      <c r="C36" s="86"/>
      <c r="D36" s="86"/>
      <c r="E36" s="86"/>
      <c r="F36" s="84"/>
      <c r="G36" s="84"/>
      <c r="H36" s="86"/>
      <c r="I36" s="86"/>
      <c r="J36" s="86"/>
      <c r="K36" s="86"/>
    </row>
    <row r="37" spans="1:11" ht="15.75" customHeight="1" x14ac:dyDescent="0.25">
      <c r="A37" s="86"/>
      <c r="B37" s="86"/>
      <c r="C37" s="86"/>
      <c r="D37" s="86"/>
      <c r="E37" s="86"/>
      <c r="F37" s="84"/>
      <c r="G37" s="84"/>
      <c r="H37" s="86"/>
      <c r="I37" s="86"/>
      <c r="J37" s="86"/>
      <c r="K37" s="86"/>
    </row>
    <row r="38" spans="1:11" ht="15.75" customHeight="1" x14ac:dyDescent="0.25">
      <c r="A38" s="86"/>
      <c r="B38" s="86"/>
      <c r="C38" s="86"/>
      <c r="D38" s="86"/>
      <c r="E38" s="86"/>
      <c r="F38" s="84"/>
      <c r="G38" s="84"/>
      <c r="H38" s="86"/>
      <c r="I38" s="86"/>
      <c r="J38" s="86"/>
      <c r="K38" s="86"/>
    </row>
    <row r="39" spans="1:11" ht="15.75" customHeight="1" x14ac:dyDescent="0.25">
      <c r="A39" s="86"/>
      <c r="B39" s="86"/>
      <c r="C39" s="86"/>
      <c r="D39" s="86"/>
      <c r="E39" s="86"/>
      <c r="F39" s="84"/>
      <c r="G39" s="84"/>
      <c r="H39" s="86"/>
      <c r="I39" s="86"/>
      <c r="J39" s="86"/>
      <c r="K39" s="86"/>
    </row>
    <row r="40" spans="1:11" ht="15.75" customHeight="1" x14ac:dyDescent="0.25">
      <c r="A40" s="86"/>
      <c r="B40" s="86"/>
      <c r="C40" s="86"/>
      <c r="D40" s="86"/>
      <c r="E40" s="86"/>
      <c r="F40" s="84"/>
      <c r="G40" s="84"/>
      <c r="H40" s="86"/>
      <c r="I40" s="86"/>
      <c r="J40" s="86"/>
      <c r="K40" s="86"/>
    </row>
    <row r="41" spans="1:11" ht="15.75" customHeight="1" x14ac:dyDescent="0.25">
      <c r="A41" s="86"/>
      <c r="B41" s="86"/>
      <c r="C41" s="86"/>
      <c r="D41" s="86"/>
      <c r="E41" s="86"/>
      <c r="F41" s="84"/>
      <c r="G41" s="84"/>
      <c r="H41" s="86"/>
      <c r="I41" s="86"/>
      <c r="J41" s="86"/>
      <c r="K41" s="86"/>
    </row>
    <row r="42" spans="1:11" ht="15.75" customHeight="1" x14ac:dyDescent="0.25">
      <c r="A42" s="86"/>
      <c r="B42" s="86"/>
      <c r="C42" s="86"/>
      <c r="D42" s="86"/>
      <c r="E42" s="86"/>
      <c r="F42" s="84"/>
      <c r="G42" s="84"/>
      <c r="H42" s="86"/>
      <c r="I42" s="86"/>
      <c r="J42" s="86"/>
      <c r="K42" s="86"/>
    </row>
    <row r="43" spans="1:11" ht="15.75" customHeight="1" x14ac:dyDescent="0.25">
      <c r="A43" s="86"/>
      <c r="B43" s="86"/>
      <c r="C43" s="86"/>
      <c r="D43" s="86"/>
      <c r="E43" s="86"/>
      <c r="F43" s="84"/>
      <c r="G43" s="84"/>
      <c r="H43" s="86"/>
      <c r="I43" s="86"/>
      <c r="J43" s="86"/>
      <c r="K43" s="86"/>
    </row>
    <row r="44" spans="1:11" ht="15.75" customHeight="1" x14ac:dyDescent="0.25">
      <c r="A44" s="86"/>
      <c r="B44" s="86"/>
      <c r="C44" s="86"/>
      <c r="D44" s="86"/>
      <c r="E44" s="86"/>
      <c r="F44" s="84"/>
      <c r="G44" s="84"/>
      <c r="H44" s="86"/>
      <c r="I44" s="86"/>
      <c r="J44" s="86"/>
      <c r="K44" s="86"/>
    </row>
    <row r="45" spans="1:11" ht="15.75" customHeight="1" x14ac:dyDescent="0.25">
      <c r="A45" s="86"/>
      <c r="B45" s="86"/>
      <c r="C45" s="86"/>
      <c r="D45" s="86"/>
      <c r="E45" s="86"/>
      <c r="F45" s="84"/>
      <c r="G45" s="84"/>
      <c r="H45" s="86"/>
      <c r="I45" s="86"/>
      <c r="J45" s="86"/>
      <c r="K45" s="86"/>
    </row>
    <row r="46" spans="1:11" ht="15.75" customHeight="1" x14ac:dyDescent="0.25">
      <c r="A46" s="86"/>
      <c r="B46" s="86"/>
      <c r="C46" s="86"/>
      <c r="D46" s="86"/>
      <c r="E46" s="86"/>
      <c r="F46" s="84"/>
      <c r="G46" s="84"/>
      <c r="H46" s="86"/>
      <c r="I46" s="86"/>
      <c r="J46" s="86"/>
      <c r="K46" s="86"/>
    </row>
    <row r="47" spans="1:11" ht="15.75" customHeight="1" x14ac:dyDescent="0.25">
      <c r="A47" s="86"/>
      <c r="B47" s="86"/>
      <c r="C47" s="86"/>
      <c r="D47" s="86"/>
      <c r="E47" s="86"/>
      <c r="F47" s="84"/>
      <c r="G47" s="84"/>
      <c r="H47" s="86"/>
      <c r="I47" s="86"/>
      <c r="J47" s="86"/>
      <c r="K47" s="86"/>
    </row>
    <row r="48" spans="1:11" ht="15.75" customHeight="1" x14ac:dyDescent="0.25">
      <c r="A48" s="86"/>
      <c r="B48" s="86"/>
      <c r="C48" s="86"/>
      <c r="D48" s="86"/>
      <c r="E48" s="86"/>
      <c r="F48" s="84"/>
      <c r="G48" s="84"/>
      <c r="H48" s="86"/>
      <c r="I48" s="86"/>
      <c r="J48" s="86"/>
      <c r="K48" s="86"/>
    </row>
    <row r="49" spans="1:11" ht="15.75" customHeight="1" x14ac:dyDescent="0.25">
      <c r="A49" s="86"/>
      <c r="B49" s="86"/>
      <c r="C49" s="86"/>
      <c r="D49" s="86"/>
      <c r="E49" s="86"/>
      <c r="F49" s="84"/>
      <c r="G49" s="84"/>
      <c r="H49" s="86"/>
      <c r="I49" s="86"/>
      <c r="J49" s="86"/>
      <c r="K49" s="86"/>
    </row>
    <row r="50" spans="1:11" ht="15.75" customHeight="1" x14ac:dyDescent="0.25">
      <c r="A50" s="86"/>
      <c r="B50" s="86"/>
      <c r="C50" s="86"/>
      <c r="D50" s="86"/>
      <c r="E50" s="86"/>
      <c r="F50" s="84"/>
      <c r="G50" s="84"/>
      <c r="H50" s="86"/>
      <c r="I50" s="86"/>
      <c r="J50" s="86"/>
      <c r="K50" s="86"/>
    </row>
    <row r="51" spans="1:11" ht="15.75" customHeight="1" x14ac:dyDescent="0.25">
      <c r="A51" s="86"/>
      <c r="B51" s="86"/>
      <c r="C51" s="86"/>
      <c r="D51" s="86"/>
      <c r="E51" s="86"/>
      <c r="F51" s="84"/>
      <c r="G51" s="84"/>
      <c r="H51" s="86"/>
      <c r="I51" s="86"/>
      <c r="J51" s="86"/>
      <c r="K51" s="86"/>
    </row>
    <row r="52" spans="1:11" ht="15.75" customHeight="1" x14ac:dyDescent="0.25">
      <c r="A52" s="86"/>
      <c r="B52" s="86"/>
      <c r="C52" s="86"/>
      <c r="D52" s="86"/>
      <c r="E52" s="86"/>
      <c r="F52" s="84"/>
      <c r="G52" s="84"/>
      <c r="H52" s="86"/>
      <c r="I52" s="86"/>
      <c r="J52" s="86"/>
      <c r="K52" s="86"/>
    </row>
    <row r="53" spans="1:11" ht="15.75" customHeight="1" x14ac:dyDescent="0.25">
      <c r="A53" s="86"/>
      <c r="B53" s="86"/>
      <c r="C53" s="86"/>
      <c r="D53" s="86"/>
      <c r="E53" s="86"/>
      <c r="F53" s="84"/>
      <c r="G53" s="84"/>
      <c r="H53" s="86"/>
      <c r="I53" s="86"/>
      <c r="J53" s="86"/>
      <c r="K53" s="86"/>
    </row>
    <row r="54" spans="1:11" ht="15.75" customHeight="1" x14ac:dyDescent="0.25">
      <c r="A54" s="86"/>
      <c r="B54" s="86"/>
      <c r="C54" s="86"/>
      <c r="D54" s="86"/>
      <c r="E54" s="86"/>
      <c r="F54" s="84"/>
      <c r="G54" s="84"/>
      <c r="H54" s="86"/>
      <c r="I54" s="86"/>
      <c r="J54" s="86"/>
      <c r="K54" s="86"/>
    </row>
    <row r="55" spans="1:11" ht="15.75" customHeight="1" x14ac:dyDescent="0.25">
      <c r="A55" s="86"/>
      <c r="B55" s="86"/>
      <c r="C55" s="86"/>
      <c r="D55" s="86"/>
      <c r="E55" s="86"/>
      <c r="F55" s="84"/>
      <c r="G55" s="84"/>
      <c r="H55" s="86"/>
      <c r="I55" s="86"/>
      <c r="J55" s="86"/>
      <c r="K55" s="86"/>
    </row>
    <row r="56" spans="1:11" ht="15.75" customHeight="1" x14ac:dyDescent="0.25">
      <c r="A56" s="86"/>
      <c r="B56" s="86"/>
      <c r="C56" s="86"/>
      <c r="D56" s="86"/>
      <c r="E56" s="86"/>
      <c r="F56" s="84"/>
      <c r="G56" s="84"/>
      <c r="H56" s="86"/>
      <c r="I56" s="86"/>
      <c r="J56" s="86"/>
      <c r="K56" s="86"/>
    </row>
    <row r="57" spans="1:11" ht="15.75" customHeight="1" x14ac:dyDescent="0.25">
      <c r="A57" s="86"/>
      <c r="B57" s="86"/>
      <c r="C57" s="86"/>
      <c r="D57" s="86"/>
      <c r="E57" s="86"/>
      <c r="F57" s="84"/>
      <c r="G57" s="84"/>
      <c r="H57" s="86"/>
      <c r="I57" s="86"/>
      <c r="J57" s="86"/>
      <c r="K57" s="86"/>
    </row>
    <row r="58" spans="1:11" ht="15.75" customHeight="1" x14ac:dyDescent="0.25">
      <c r="A58" s="86"/>
      <c r="B58" s="86"/>
      <c r="C58" s="86"/>
      <c r="D58" s="86"/>
      <c r="E58" s="86"/>
      <c r="F58" s="84"/>
      <c r="G58" s="84"/>
      <c r="H58" s="86"/>
      <c r="I58" s="86"/>
      <c r="J58" s="86"/>
      <c r="K58" s="86"/>
    </row>
    <row r="59" spans="1:11" ht="15.75" customHeight="1" x14ac:dyDescent="0.25">
      <c r="A59" s="86"/>
      <c r="B59" s="86"/>
      <c r="C59" s="86"/>
      <c r="D59" s="86"/>
      <c r="E59" s="86"/>
      <c r="F59" s="84"/>
      <c r="G59" s="84"/>
      <c r="H59" s="86"/>
      <c r="I59" s="86"/>
      <c r="J59" s="86"/>
      <c r="K59" s="86"/>
    </row>
    <row r="60" spans="1:11" ht="15.75" customHeight="1" x14ac:dyDescent="0.25">
      <c r="A60" s="86"/>
      <c r="B60" s="86"/>
      <c r="C60" s="86"/>
      <c r="D60" s="86"/>
      <c r="E60" s="86"/>
      <c r="F60" s="84"/>
      <c r="G60" s="84"/>
      <c r="H60" s="86"/>
      <c r="I60" s="86"/>
      <c r="J60" s="86"/>
      <c r="K60" s="86"/>
    </row>
    <row r="61" spans="1:11" ht="15.75" customHeight="1" x14ac:dyDescent="0.25">
      <c r="A61" s="86"/>
      <c r="B61" s="86"/>
      <c r="C61" s="86"/>
      <c r="D61" s="86"/>
      <c r="E61" s="86"/>
      <c r="F61" s="84"/>
      <c r="G61" s="84"/>
      <c r="H61" s="86"/>
      <c r="I61" s="86"/>
      <c r="J61" s="86"/>
      <c r="K61" s="86"/>
    </row>
    <row r="62" spans="1:11" ht="15.75" customHeight="1" x14ac:dyDescent="0.25">
      <c r="A62" s="86"/>
      <c r="B62" s="86"/>
      <c r="C62" s="86"/>
      <c r="D62" s="86"/>
      <c r="E62" s="86"/>
      <c r="F62" s="84"/>
      <c r="G62" s="84"/>
      <c r="H62" s="86"/>
      <c r="I62" s="86"/>
      <c r="J62" s="86"/>
      <c r="K62" s="86"/>
    </row>
    <row r="63" spans="1:11" ht="15.75" customHeight="1" x14ac:dyDescent="0.25">
      <c r="A63" s="86"/>
      <c r="B63" s="86"/>
      <c r="C63" s="86"/>
      <c r="D63" s="86"/>
      <c r="E63" s="86"/>
      <c r="F63" s="84"/>
      <c r="G63" s="84"/>
      <c r="H63" s="86"/>
      <c r="I63" s="86"/>
      <c r="J63" s="86"/>
      <c r="K63" s="86"/>
    </row>
    <row r="64" spans="1:11" ht="15.75" customHeight="1" x14ac:dyDescent="0.25">
      <c r="A64" s="86"/>
      <c r="B64" s="86"/>
      <c r="C64" s="86"/>
      <c r="D64" s="86"/>
      <c r="E64" s="86"/>
      <c r="F64" s="84"/>
      <c r="G64" s="84"/>
      <c r="H64" s="86"/>
      <c r="I64" s="86"/>
      <c r="J64" s="86"/>
      <c r="K64" s="86"/>
    </row>
    <row r="65" spans="1:11" ht="15.75" customHeight="1" x14ac:dyDescent="0.25">
      <c r="A65" s="86"/>
      <c r="B65" s="86"/>
      <c r="C65" s="86"/>
      <c r="D65" s="86"/>
      <c r="E65" s="86"/>
      <c r="F65" s="84"/>
      <c r="G65" s="84"/>
      <c r="H65" s="86"/>
      <c r="I65" s="86"/>
      <c r="J65" s="86"/>
      <c r="K65" s="86"/>
    </row>
    <row r="66" spans="1:11" ht="15.75" customHeight="1" x14ac:dyDescent="0.25">
      <c r="A66" s="86"/>
      <c r="B66" s="86"/>
      <c r="C66" s="86"/>
      <c r="D66" s="86"/>
      <c r="E66" s="86"/>
      <c r="F66" s="84"/>
      <c r="G66" s="84"/>
      <c r="H66" s="86"/>
      <c r="I66" s="86"/>
      <c r="J66" s="86"/>
      <c r="K66" s="86"/>
    </row>
    <row r="67" spans="1:11" ht="15.75" customHeight="1" x14ac:dyDescent="0.25">
      <c r="A67" s="86"/>
      <c r="B67" s="86"/>
      <c r="C67" s="86"/>
      <c r="D67" s="86"/>
      <c r="E67" s="86"/>
      <c r="F67" s="84"/>
      <c r="G67" s="84"/>
      <c r="H67" s="86"/>
      <c r="I67" s="86"/>
      <c r="J67" s="86"/>
      <c r="K67" s="86"/>
    </row>
    <row r="68" spans="1:11" ht="15.75" customHeight="1" x14ac:dyDescent="0.25">
      <c r="A68" s="86"/>
      <c r="B68" s="86"/>
      <c r="C68" s="86"/>
      <c r="D68" s="86"/>
      <c r="E68" s="86"/>
      <c r="F68" s="84"/>
      <c r="G68" s="84"/>
      <c r="H68" s="86"/>
      <c r="I68" s="86"/>
      <c r="J68" s="86"/>
      <c r="K68" s="86"/>
    </row>
    <row r="69" spans="1:11" ht="15.75" customHeight="1" x14ac:dyDescent="0.25">
      <c r="A69" s="86"/>
      <c r="B69" s="86"/>
      <c r="C69" s="86"/>
      <c r="D69" s="86"/>
      <c r="E69" s="86"/>
      <c r="F69" s="84"/>
      <c r="G69" s="84"/>
      <c r="H69" s="86"/>
      <c r="I69" s="86"/>
      <c r="J69" s="86"/>
      <c r="K69" s="86"/>
    </row>
    <row r="70" spans="1:11" ht="15.75" customHeight="1" x14ac:dyDescent="0.25">
      <c r="A70" s="86"/>
      <c r="B70" s="86"/>
      <c r="C70" s="86"/>
      <c r="D70" s="86"/>
      <c r="E70" s="86"/>
      <c r="F70" s="84"/>
      <c r="G70" s="84"/>
      <c r="H70" s="86"/>
      <c r="I70" s="86"/>
      <c r="J70" s="86"/>
      <c r="K70" s="86"/>
    </row>
    <row r="71" spans="1:11" ht="15.75" customHeight="1" x14ac:dyDescent="0.25">
      <c r="A71" s="86"/>
      <c r="B71" s="86"/>
      <c r="C71" s="86"/>
      <c r="D71" s="86"/>
      <c r="E71" s="86"/>
      <c r="F71" s="84"/>
      <c r="G71" s="84"/>
      <c r="H71" s="86"/>
      <c r="I71" s="86"/>
      <c r="J71" s="86"/>
      <c r="K71" s="86"/>
    </row>
    <row r="72" spans="1:11" ht="15.75" customHeight="1" x14ac:dyDescent="0.25">
      <c r="A72" s="86"/>
      <c r="B72" s="86"/>
      <c r="C72" s="86"/>
      <c r="D72" s="86"/>
      <c r="E72" s="86"/>
      <c r="F72" s="84"/>
      <c r="G72" s="84"/>
      <c r="H72" s="86"/>
      <c r="I72" s="86"/>
      <c r="J72" s="86"/>
      <c r="K72" s="86"/>
    </row>
    <row r="73" spans="1:11" ht="15.75" customHeight="1" x14ac:dyDescent="0.25">
      <c r="A73" s="86"/>
      <c r="B73" s="86"/>
      <c r="C73" s="86"/>
      <c r="D73" s="86"/>
      <c r="E73" s="86"/>
      <c r="F73" s="84"/>
      <c r="G73" s="84"/>
      <c r="H73" s="86"/>
      <c r="I73" s="86"/>
      <c r="J73" s="86"/>
      <c r="K73" s="86"/>
    </row>
    <row r="74" spans="1:11" ht="15.75" customHeight="1" x14ac:dyDescent="0.25">
      <c r="A74" s="86"/>
      <c r="B74" s="86"/>
      <c r="C74" s="86"/>
      <c r="D74" s="86"/>
      <c r="E74" s="86"/>
      <c r="F74" s="84"/>
      <c r="G74" s="84"/>
      <c r="H74" s="86"/>
      <c r="I74" s="86"/>
      <c r="J74" s="86"/>
      <c r="K74" s="86"/>
    </row>
    <row r="75" spans="1:11" ht="15.75" customHeight="1" x14ac:dyDescent="0.25">
      <c r="A75" s="86"/>
      <c r="B75" s="86"/>
      <c r="C75" s="86"/>
      <c r="D75" s="86"/>
      <c r="E75" s="86"/>
      <c r="F75" s="84"/>
      <c r="G75" s="84"/>
      <c r="H75" s="86"/>
      <c r="I75" s="86"/>
      <c r="J75" s="86"/>
      <c r="K75" s="86"/>
    </row>
    <row r="76" spans="1:11" ht="15.75" customHeight="1" x14ac:dyDescent="0.25">
      <c r="A76" s="86"/>
      <c r="B76" s="86"/>
      <c r="C76" s="86"/>
      <c r="D76" s="86"/>
      <c r="E76" s="86"/>
      <c r="F76" s="84"/>
      <c r="G76" s="84"/>
      <c r="H76" s="86"/>
      <c r="I76" s="86"/>
      <c r="J76" s="86"/>
      <c r="K76" s="86"/>
    </row>
    <row r="77" spans="1:11" ht="15.75" customHeight="1" x14ac:dyDescent="0.25">
      <c r="A77" s="86"/>
      <c r="B77" s="86"/>
      <c r="C77" s="86"/>
      <c r="D77" s="86"/>
      <c r="E77" s="86"/>
      <c r="F77" s="84"/>
      <c r="G77" s="84"/>
      <c r="H77" s="86"/>
      <c r="I77" s="86"/>
      <c r="J77" s="86"/>
      <c r="K77" s="86"/>
    </row>
    <row r="78" spans="1:11" ht="15.75" customHeight="1" x14ac:dyDescent="0.25">
      <c r="A78" s="86"/>
      <c r="B78" s="86"/>
      <c r="C78" s="86"/>
      <c r="D78" s="86"/>
      <c r="E78" s="86"/>
      <c r="F78" s="84"/>
      <c r="G78" s="84"/>
      <c r="H78" s="86"/>
      <c r="I78" s="86"/>
      <c r="J78" s="86"/>
      <c r="K78" s="86"/>
    </row>
    <row r="79" spans="1:11" ht="15.75" customHeight="1" x14ac:dyDescent="0.25">
      <c r="A79" s="86"/>
      <c r="B79" s="86"/>
      <c r="C79" s="86"/>
      <c r="D79" s="86"/>
      <c r="E79" s="86"/>
      <c r="F79" s="84"/>
      <c r="G79" s="84"/>
      <c r="H79" s="86"/>
      <c r="I79" s="86"/>
      <c r="J79" s="86"/>
      <c r="K79" s="86"/>
    </row>
    <row r="80" spans="1:11" ht="15.75" customHeight="1" x14ac:dyDescent="0.25">
      <c r="A80" s="86"/>
      <c r="B80" s="86"/>
      <c r="C80" s="86"/>
      <c r="D80" s="86"/>
      <c r="E80" s="86"/>
      <c r="F80" s="84"/>
      <c r="G80" s="84"/>
      <c r="H80" s="86"/>
      <c r="I80" s="86"/>
      <c r="J80" s="86"/>
      <c r="K80" s="86"/>
    </row>
    <row r="81" spans="1:11" ht="15.75" customHeight="1" x14ac:dyDescent="0.25">
      <c r="A81" s="86"/>
      <c r="B81" s="86"/>
      <c r="C81" s="86"/>
      <c r="D81" s="86"/>
      <c r="E81" s="86"/>
      <c r="F81" s="84"/>
      <c r="G81" s="84"/>
      <c r="H81" s="86"/>
      <c r="I81" s="86"/>
      <c r="J81" s="86"/>
      <c r="K81" s="86"/>
    </row>
    <row r="82" spans="1:11" ht="15.75" customHeight="1" x14ac:dyDescent="0.25">
      <c r="A82" s="86"/>
      <c r="B82" s="86"/>
      <c r="C82" s="86"/>
      <c r="D82" s="86"/>
      <c r="E82" s="86"/>
      <c r="F82" s="84"/>
      <c r="G82" s="84"/>
      <c r="H82" s="86"/>
      <c r="I82" s="86"/>
      <c r="J82" s="86"/>
      <c r="K82" s="86"/>
    </row>
    <row r="83" spans="1:11" ht="15.75" customHeight="1" x14ac:dyDescent="0.25">
      <c r="A83" s="86"/>
      <c r="B83" s="86"/>
      <c r="C83" s="86"/>
      <c r="D83" s="86"/>
      <c r="E83" s="86"/>
      <c r="F83" s="86"/>
      <c r="G83" s="86"/>
      <c r="H83" s="86"/>
      <c r="I83" s="86"/>
      <c r="J83" s="86"/>
      <c r="K83" s="86"/>
    </row>
    <row r="84" spans="1:11" ht="15.75" customHeight="1" x14ac:dyDescent="0.25">
      <c r="A84" s="86"/>
      <c r="B84" s="86"/>
      <c r="C84" s="86"/>
      <c r="D84" s="86"/>
      <c r="E84" s="86"/>
      <c r="F84" s="86"/>
      <c r="G84" s="86"/>
      <c r="H84" s="86"/>
      <c r="I84" s="86"/>
      <c r="J84" s="86"/>
      <c r="K84" s="86"/>
    </row>
    <row r="85" spans="1:11" ht="15.75" customHeight="1" x14ac:dyDescent="0.25">
      <c r="A85" s="86"/>
      <c r="B85" s="86"/>
      <c r="C85" s="86"/>
      <c r="D85" s="86"/>
      <c r="E85" s="86"/>
      <c r="F85" s="86"/>
      <c r="G85" s="86"/>
      <c r="H85" s="86"/>
      <c r="I85" s="86"/>
      <c r="J85" s="86"/>
      <c r="K85" s="86"/>
    </row>
    <row r="86" spans="1:11" ht="15.75" customHeight="1" x14ac:dyDescent="0.25">
      <c r="A86" s="86"/>
      <c r="B86" s="86"/>
      <c r="C86" s="86"/>
      <c r="D86" s="86"/>
      <c r="E86" s="86"/>
      <c r="F86" s="86"/>
      <c r="G86" s="86"/>
      <c r="H86" s="86"/>
      <c r="I86" s="86"/>
      <c r="J86" s="86"/>
      <c r="K86" s="86"/>
    </row>
    <row r="87" spans="1:11" ht="15.75" customHeight="1" x14ac:dyDescent="0.25">
      <c r="A87" s="86"/>
      <c r="B87" s="86"/>
      <c r="C87" s="86"/>
      <c r="D87" s="86"/>
      <c r="E87" s="86"/>
      <c r="F87" s="86"/>
      <c r="G87" s="86"/>
      <c r="H87" s="86"/>
      <c r="I87" s="86"/>
      <c r="J87" s="86"/>
      <c r="K87" s="86"/>
    </row>
    <row r="88" spans="1:11" ht="15.75" customHeight="1" x14ac:dyDescent="0.25">
      <c r="A88" s="86"/>
      <c r="B88" s="86"/>
      <c r="C88" s="86"/>
      <c r="D88" s="86"/>
      <c r="E88" s="86"/>
      <c r="F88" s="86"/>
      <c r="G88" s="86"/>
      <c r="H88" s="86"/>
      <c r="I88" s="86"/>
      <c r="J88" s="86"/>
      <c r="K88" s="86"/>
    </row>
    <row r="89" spans="1:11" ht="15.75" customHeight="1" x14ac:dyDescent="0.25">
      <c r="A89" s="86"/>
      <c r="B89" s="86"/>
      <c r="C89" s="86"/>
      <c r="D89" s="86"/>
      <c r="E89" s="86"/>
      <c r="F89" s="86"/>
      <c r="G89" s="86"/>
      <c r="H89" s="86"/>
      <c r="I89" s="86"/>
      <c r="J89" s="86"/>
      <c r="K89" s="86"/>
    </row>
    <row r="90" spans="1:11" ht="15.75" customHeight="1" x14ac:dyDescent="0.25">
      <c r="A90" s="86"/>
      <c r="B90" s="86"/>
      <c r="C90" s="86"/>
      <c r="D90" s="86"/>
      <c r="E90" s="86"/>
      <c r="F90" s="86"/>
      <c r="G90" s="86"/>
      <c r="H90" s="86"/>
      <c r="I90" s="86"/>
      <c r="J90" s="86"/>
      <c r="K90" s="86"/>
    </row>
    <row r="91" spans="1:11" ht="15.75" customHeight="1" x14ac:dyDescent="0.25">
      <c r="A91" s="86"/>
      <c r="B91" s="86"/>
      <c r="C91" s="86"/>
      <c r="D91" s="86"/>
      <c r="E91" s="86"/>
      <c r="F91" s="86"/>
      <c r="G91" s="86"/>
      <c r="H91" s="86"/>
      <c r="I91" s="86"/>
      <c r="J91" s="86"/>
      <c r="K91" s="86"/>
    </row>
    <row r="92" spans="1:11" ht="15.75" customHeight="1" x14ac:dyDescent="0.25">
      <c r="A92" s="86"/>
      <c r="B92" s="86"/>
      <c r="C92" s="86"/>
      <c r="D92" s="86"/>
      <c r="E92" s="86"/>
      <c r="F92" s="86"/>
      <c r="G92" s="86"/>
      <c r="H92" s="86"/>
      <c r="I92" s="86"/>
      <c r="J92" s="86"/>
      <c r="K92" s="86"/>
    </row>
    <row r="93" spans="1:11" ht="15.75" customHeight="1" x14ac:dyDescent="0.25">
      <c r="A93" s="86"/>
      <c r="B93" s="86"/>
      <c r="C93" s="86"/>
      <c r="D93" s="86"/>
      <c r="E93" s="86"/>
      <c r="F93" s="86"/>
      <c r="G93" s="86"/>
      <c r="H93" s="86"/>
      <c r="I93" s="86"/>
      <c r="J93" s="86"/>
      <c r="K93" s="86"/>
    </row>
    <row r="94" spans="1:11" ht="15.75" customHeight="1" x14ac:dyDescent="0.25">
      <c r="A94" s="86"/>
      <c r="B94" s="86"/>
      <c r="C94" s="86"/>
      <c r="D94" s="86"/>
      <c r="E94" s="86"/>
      <c r="F94" s="86"/>
      <c r="G94" s="86"/>
      <c r="H94" s="86"/>
      <c r="I94" s="86"/>
      <c r="J94" s="86"/>
      <c r="K94" s="86"/>
    </row>
    <row r="95" spans="1:11" ht="15.75" customHeight="1" x14ac:dyDescent="0.25">
      <c r="A95" s="86"/>
      <c r="B95" s="86"/>
      <c r="C95" s="86"/>
      <c r="D95" s="86"/>
      <c r="E95" s="86"/>
      <c r="F95" s="86"/>
      <c r="G95" s="86"/>
      <c r="H95" s="86"/>
      <c r="I95" s="86"/>
      <c r="J95" s="86"/>
      <c r="K95" s="86"/>
    </row>
    <row r="96" spans="1:11" ht="15.75" customHeight="1" x14ac:dyDescent="0.25">
      <c r="A96" s="86"/>
      <c r="B96" s="86"/>
      <c r="C96" s="86"/>
      <c r="D96" s="86"/>
      <c r="E96" s="86"/>
      <c r="F96" s="86"/>
      <c r="G96" s="86"/>
      <c r="H96" s="86"/>
      <c r="I96" s="86"/>
      <c r="J96" s="86"/>
      <c r="K96" s="86"/>
    </row>
    <row r="97" spans="1:11" ht="15.75" customHeight="1" x14ac:dyDescent="0.25">
      <c r="A97" s="86"/>
      <c r="B97" s="86"/>
      <c r="C97" s="86"/>
      <c r="D97" s="86"/>
      <c r="E97" s="86"/>
      <c r="F97" s="86"/>
      <c r="G97" s="86"/>
      <c r="H97" s="86"/>
      <c r="I97" s="86"/>
      <c r="J97" s="86"/>
      <c r="K97" s="86"/>
    </row>
    <row r="98" spans="1:11" ht="15.75" customHeight="1" x14ac:dyDescent="0.25">
      <c r="A98" s="86"/>
      <c r="B98" s="86"/>
      <c r="C98" s="86"/>
      <c r="D98" s="86"/>
      <c r="E98" s="86"/>
      <c r="F98" s="86"/>
      <c r="G98" s="86"/>
      <c r="H98" s="86"/>
      <c r="I98" s="86"/>
      <c r="J98" s="86"/>
      <c r="K98" s="86"/>
    </row>
    <row r="99" spans="1:11" ht="15.75" customHeight="1" x14ac:dyDescent="0.25">
      <c r="A99" s="86"/>
      <c r="B99" s="86"/>
      <c r="C99" s="86"/>
      <c r="D99" s="86"/>
      <c r="E99" s="86"/>
      <c r="F99" s="86"/>
      <c r="G99" s="86"/>
      <c r="H99" s="86"/>
      <c r="I99" s="86"/>
      <c r="J99" s="86"/>
      <c r="K99" s="86"/>
    </row>
    <row r="100" spans="1:11" ht="15.75" customHeight="1" x14ac:dyDescent="0.25">
      <c r="A100" s="86"/>
      <c r="B100" s="86"/>
      <c r="C100" s="86"/>
      <c r="D100" s="86"/>
      <c r="E100" s="86"/>
      <c r="F100" s="86"/>
      <c r="G100" s="86"/>
      <c r="H100" s="86"/>
      <c r="I100" s="86"/>
      <c r="J100" s="86"/>
      <c r="K100" s="86"/>
    </row>
    <row r="101" spans="1:11" ht="15.75" customHeight="1" x14ac:dyDescent="0.25">
      <c r="A101" s="86"/>
      <c r="B101" s="86"/>
      <c r="C101" s="86"/>
      <c r="D101" s="86"/>
      <c r="E101" s="86"/>
      <c r="F101" s="86"/>
      <c r="G101" s="86"/>
      <c r="H101" s="86"/>
      <c r="I101" s="86"/>
      <c r="J101" s="86"/>
      <c r="K101" s="86"/>
    </row>
    <row r="102" spans="1:11" ht="15.75" customHeight="1" x14ac:dyDescent="0.25">
      <c r="A102" s="86"/>
      <c r="B102" s="86"/>
      <c r="C102" s="86"/>
      <c r="D102" s="86"/>
      <c r="E102" s="86"/>
      <c r="F102" s="86"/>
      <c r="G102" s="86"/>
      <c r="H102" s="86"/>
      <c r="I102" s="86"/>
      <c r="J102" s="86"/>
      <c r="K102" s="86"/>
    </row>
    <row r="103" spans="1:11" ht="15.75" customHeight="1" x14ac:dyDescent="0.25">
      <c r="A103" s="86"/>
      <c r="B103" s="86"/>
      <c r="C103" s="86"/>
      <c r="D103" s="86"/>
      <c r="E103" s="86"/>
      <c r="F103" s="86"/>
      <c r="G103" s="86"/>
      <c r="H103" s="86"/>
      <c r="I103" s="86"/>
      <c r="J103" s="86"/>
      <c r="K103" s="86"/>
    </row>
    <row r="104" spans="1:11" ht="15.75" customHeight="1" x14ac:dyDescent="0.25">
      <c r="A104" s="86"/>
      <c r="B104" s="86"/>
      <c r="C104" s="86"/>
      <c r="D104" s="86"/>
      <c r="E104" s="86"/>
      <c r="F104" s="86"/>
      <c r="G104" s="86"/>
      <c r="H104" s="86"/>
      <c r="I104" s="86"/>
      <c r="J104" s="86"/>
      <c r="K104" s="86"/>
    </row>
    <row r="105" spans="1:11" ht="15.75" customHeight="1" x14ac:dyDescent="0.25">
      <c r="A105" s="86"/>
      <c r="B105" s="86"/>
      <c r="C105" s="86"/>
      <c r="D105" s="86"/>
      <c r="E105" s="86"/>
      <c r="F105" s="86"/>
      <c r="G105" s="86"/>
      <c r="H105" s="86"/>
      <c r="I105" s="86"/>
      <c r="J105" s="86"/>
      <c r="K105" s="86"/>
    </row>
    <row r="106" spans="1:11" ht="15.75" customHeight="1" x14ac:dyDescent="0.25">
      <c r="A106" s="86"/>
      <c r="B106" s="86"/>
      <c r="C106" s="86"/>
      <c r="D106" s="86"/>
      <c r="E106" s="86"/>
      <c r="F106" s="86"/>
      <c r="G106" s="86"/>
      <c r="H106" s="86"/>
      <c r="I106" s="86"/>
      <c r="J106" s="86"/>
      <c r="K106" s="86"/>
    </row>
    <row r="107" spans="1:11" ht="15.75" customHeight="1" x14ac:dyDescent="0.25">
      <c r="A107" s="86"/>
      <c r="B107" s="86"/>
      <c r="C107" s="86"/>
      <c r="D107" s="86"/>
      <c r="E107" s="86"/>
      <c r="F107" s="86"/>
      <c r="G107" s="86"/>
      <c r="H107" s="86"/>
      <c r="I107" s="86"/>
      <c r="J107" s="86"/>
      <c r="K107" s="86"/>
    </row>
  </sheetData>
  <mergeCells count="13">
    <mergeCell ref="A31:A33"/>
    <mergeCell ref="A29:A30"/>
    <mergeCell ref="A1:I1"/>
    <mergeCell ref="A2:I2"/>
    <mergeCell ref="A3:I3"/>
    <mergeCell ref="B4:H5"/>
    <mergeCell ref="B9:C9"/>
    <mergeCell ref="A4:A7"/>
    <mergeCell ref="A24:A28"/>
    <mergeCell ref="A10:A18"/>
    <mergeCell ref="A19:A23"/>
    <mergeCell ref="B6:H7"/>
    <mergeCell ref="A8:I8"/>
  </mergeCells>
  <pageMargins left="0.7" right="0.7" top="0.75" bottom="0.75" header="0" footer="0"/>
  <pageSetup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AB100"/>
  <sheetViews>
    <sheetView workbookViewId="0"/>
  </sheetViews>
  <sheetFormatPr baseColWidth="10" defaultColWidth="14.42578125" defaultRowHeight="15" customHeight="1" x14ac:dyDescent="0.25"/>
  <cols>
    <col min="1" max="1" width="27.28515625" customWidth="1"/>
    <col min="2" max="2" width="11.42578125" customWidth="1"/>
    <col min="3" max="3" width="23.42578125" customWidth="1"/>
    <col min="4" max="4" width="19" customWidth="1"/>
    <col min="5" max="5" width="17.5703125" customWidth="1"/>
    <col min="6" max="6" width="22" customWidth="1"/>
    <col min="7" max="8" width="20" customWidth="1"/>
    <col min="9" max="28" width="11.42578125" customWidth="1"/>
  </cols>
  <sheetData>
    <row r="1" spans="1:28" x14ac:dyDescent="0.25">
      <c r="A1" s="58"/>
      <c r="B1" s="58"/>
      <c r="C1" s="58"/>
      <c r="D1" s="58"/>
      <c r="E1" s="58"/>
      <c r="F1" s="58"/>
      <c r="G1" s="58"/>
      <c r="H1" s="58"/>
      <c r="I1" s="58"/>
      <c r="J1" s="58"/>
      <c r="K1" s="58"/>
      <c r="L1" s="58"/>
      <c r="M1" s="58"/>
      <c r="N1" s="58"/>
      <c r="O1" s="58"/>
      <c r="P1" s="58"/>
      <c r="Q1" s="58"/>
      <c r="R1" s="58"/>
      <c r="S1" s="58"/>
      <c r="T1" s="58"/>
      <c r="U1" s="58"/>
      <c r="V1" s="58"/>
      <c r="W1" s="58"/>
      <c r="X1" s="58"/>
      <c r="Y1" s="58"/>
      <c r="Z1" s="58"/>
      <c r="AA1" s="58"/>
      <c r="AB1" s="58"/>
    </row>
    <row r="2" spans="1:28" ht="18" x14ac:dyDescent="0.25">
      <c r="A2" s="408"/>
      <c r="B2" s="409" t="s">
        <v>739</v>
      </c>
      <c r="C2" s="301"/>
      <c r="D2" s="301"/>
      <c r="E2" s="301"/>
      <c r="F2" s="301"/>
      <c r="G2" s="301"/>
      <c r="H2" s="302"/>
      <c r="I2" s="58"/>
      <c r="J2" s="58"/>
      <c r="K2" s="58"/>
      <c r="L2" s="58"/>
      <c r="M2" s="58"/>
      <c r="N2" s="58"/>
      <c r="O2" s="58"/>
      <c r="P2" s="58"/>
      <c r="Q2" s="58"/>
      <c r="R2" s="58"/>
      <c r="S2" s="58"/>
      <c r="T2" s="58"/>
      <c r="U2" s="58"/>
      <c r="V2" s="58"/>
      <c r="W2" s="58"/>
      <c r="X2" s="58"/>
      <c r="Y2" s="58"/>
      <c r="Z2" s="58"/>
      <c r="AA2" s="58"/>
      <c r="AB2" s="58"/>
    </row>
    <row r="3" spans="1:28" x14ac:dyDescent="0.25">
      <c r="A3" s="358"/>
      <c r="B3" s="410" t="s">
        <v>740</v>
      </c>
      <c r="C3" s="301"/>
      <c r="D3" s="301"/>
      <c r="E3" s="301"/>
      <c r="F3" s="301"/>
      <c r="G3" s="301"/>
      <c r="H3" s="302"/>
      <c r="I3" s="58"/>
      <c r="J3" s="58"/>
      <c r="K3" s="58"/>
      <c r="L3" s="58"/>
      <c r="M3" s="58"/>
      <c r="N3" s="58"/>
      <c r="O3" s="58"/>
      <c r="P3" s="58"/>
      <c r="Q3" s="58"/>
      <c r="R3" s="58"/>
      <c r="S3" s="58"/>
      <c r="T3" s="58"/>
      <c r="U3" s="58"/>
      <c r="V3" s="58"/>
      <c r="W3" s="58"/>
      <c r="X3" s="58"/>
      <c r="Y3" s="58"/>
      <c r="Z3" s="58"/>
      <c r="AA3" s="58"/>
      <c r="AB3" s="58"/>
    </row>
    <row r="4" spans="1:28" x14ac:dyDescent="0.25">
      <c r="A4" s="311"/>
      <c r="B4" s="410" t="s">
        <v>741</v>
      </c>
      <c r="C4" s="301"/>
      <c r="D4" s="301"/>
      <c r="E4" s="301"/>
      <c r="F4" s="301"/>
      <c r="G4" s="301"/>
      <c r="H4" s="302"/>
      <c r="I4" s="58"/>
      <c r="J4" s="58"/>
      <c r="K4" s="58"/>
      <c r="L4" s="58"/>
      <c r="M4" s="58"/>
      <c r="N4" s="58"/>
      <c r="O4" s="58"/>
      <c r="P4" s="58"/>
      <c r="Q4" s="58"/>
      <c r="R4" s="58"/>
      <c r="S4" s="58"/>
      <c r="T4" s="58"/>
      <c r="U4" s="58"/>
      <c r="V4" s="58"/>
      <c r="W4" s="58"/>
      <c r="X4" s="58"/>
      <c r="Y4" s="58"/>
      <c r="Z4" s="58"/>
      <c r="AA4" s="58"/>
      <c r="AB4" s="58"/>
    </row>
    <row r="5" spans="1:28" ht="18" x14ac:dyDescent="0.25">
      <c r="A5" s="58"/>
      <c r="B5" s="199"/>
      <c r="C5" s="199"/>
      <c r="D5" s="199"/>
      <c r="E5" s="199"/>
      <c r="F5" s="199"/>
      <c r="G5" s="199"/>
      <c r="H5" s="199"/>
      <c r="I5" s="58"/>
      <c r="J5" s="58"/>
      <c r="K5" s="58"/>
      <c r="L5" s="58"/>
      <c r="M5" s="58"/>
      <c r="N5" s="58"/>
      <c r="O5" s="58"/>
      <c r="P5" s="58"/>
      <c r="Q5" s="58"/>
      <c r="R5" s="58"/>
      <c r="S5" s="58"/>
      <c r="T5" s="58"/>
      <c r="U5" s="58"/>
      <c r="V5" s="58"/>
      <c r="W5" s="58"/>
      <c r="X5" s="58"/>
      <c r="Y5" s="58"/>
      <c r="Z5" s="58"/>
      <c r="AA5" s="58"/>
      <c r="AB5" s="58"/>
    </row>
    <row r="6" spans="1:28" ht="20.25" x14ac:dyDescent="0.25">
      <c r="A6" s="400" t="s">
        <v>742</v>
      </c>
      <c r="B6" s="411" t="s">
        <v>743</v>
      </c>
      <c r="C6" s="260"/>
      <c r="D6" s="260"/>
      <c r="E6" s="260"/>
      <c r="F6" s="260"/>
      <c r="G6" s="260"/>
      <c r="H6" s="349"/>
      <c r="I6" s="58"/>
      <c r="J6" s="58"/>
      <c r="K6" s="58"/>
      <c r="L6" s="58"/>
      <c r="M6" s="58"/>
      <c r="N6" s="58"/>
      <c r="O6" s="58"/>
      <c r="P6" s="58"/>
      <c r="Q6" s="58"/>
      <c r="R6" s="58"/>
      <c r="S6" s="58"/>
      <c r="T6" s="58"/>
      <c r="U6" s="58"/>
      <c r="V6" s="58"/>
      <c r="W6" s="58"/>
      <c r="X6" s="58"/>
      <c r="Y6" s="58"/>
      <c r="Z6" s="58"/>
      <c r="AA6" s="58"/>
      <c r="AB6" s="58"/>
    </row>
    <row r="7" spans="1:28" ht="36" x14ac:dyDescent="0.25">
      <c r="A7" s="401"/>
      <c r="B7" s="402" t="s">
        <v>491</v>
      </c>
      <c r="C7" s="403"/>
      <c r="D7" s="200" t="s">
        <v>744</v>
      </c>
      <c r="E7" s="200" t="s">
        <v>745</v>
      </c>
      <c r="F7" s="201" t="s">
        <v>746</v>
      </c>
      <c r="G7" s="200" t="s">
        <v>493</v>
      </c>
      <c r="H7" s="200" t="s">
        <v>747</v>
      </c>
      <c r="I7" s="58"/>
      <c r="J7" s="58"/>
      <c r="K7" s="58"/>
      <c r="L7" s="58"/>
      <c r="M7" s="58"/>
      <c r="N7" s="58"/>
      <c r="O7" s="58"/>
      <c r="P7" s="58"/>
      <c r="Q7" s="58"/>
      <c r="R7" s="58"/>
      <c r="S7" s="58"/>
      <c r="T7" s="58"/>
      <c r="U7" s="58"/>
      <c r="V7" s="58"/>
      <c r="W7" s="58"/>
      <c r="X7" s="58"/>
      <c r="Y7" s="58"/>
      <c r="Z7" s="58"/>
      <c r="AA7" s="58"/>
      <c r="AB7" s="58"/>
    </row>
    <row r="8" spans="1:28" ht="127.5" x14ac:dyDescent="0.25">
      <c r="A8" s="404" t="s">
        <v>748</v>
      </c>
      <c r="B8" s="202" t="s">
        <v>13</v>
      </c>
      <c r="C8" s="203" t="s">
        <v>749</v>
      </c>
      <c r="D8" s="203" t="s">
        <v>750</v>
      </c>
      <c r="E8" s="203" t="s">
        <v>751</v>
      </c>
      <c r="F8" s="203" t="s">
        <v>752</v>
      </c>
      <c r="G8" s="203" t="s">
        <v>16</v>
      </c>
      <c r="H8" s="203" t="s">
        <v>753</v>
      </c>
      <c r="I8" s="58"/>
      <c r="J8" s="58"/>
      <c r="K8" s="58"/>
      <c r="L8" s="58"/>
      <c r="M8" s="58"/>
      <c r="N8" s="58"/>
      <c r="O8" s="58"/>
      <c r="P8" s="58"/>
      <c r="Q8" s="58"/>
      <c r="R8" s="58"/>
      <c r="S8" s="58"/>
      <c r="T8" s="58"/>
      <c r="U8" s="58"/>
      <c r="V8" s="58"/>
      <c r="W8" s="58"/>
      <c r="X8" s="58"/>
      <c r="Y8" s="58"/>
      <c r="Z8" s="58"/>
      <c r="AA8" s="58"/>
      <c r="AB8" s="58"/>
    </row>
    <row r="9" spans="1:28" ht="63.75" x14ac:dyDescent="0.25">
      <c r="A9" s="405"/>
      <c r="B9" s="202" t="s">
        <v>18</v>
      </c>
      <c r="C9" s="203" t="s">
        <v>754</v>
      </c>
      <c r="D9" s="203" t="s">
        <v>755</v>
      </c>
      <c r="E9" s="203" t="s">
        <v>756</v>
      </c>
      <c r="F9" s="203" t="s">
        <v>757</v>
      </c>
      <c r="G9" s="203" t="s">
        <v>16</v>
      </c>
      <c r="H9" s="203" t="s">
        <v>758</v>
      </c>
      <c r="I9" s="58"/>
      <c r="J9" s="58"/>
      <c r="K9" s="58"/>
      <c r="L9" s="58"/>
      <c r="M9" s="58"/>
      <c r="N9" s="58"/>
      <c r="O9" s="58"/>
      <c r="P9" s="58"/>
      <c r="Q9" s="58"/>
      <c r="R9" s="58"/>
      <c r="S9" s="58"/>
      <c r="T9" s="58"/>
      <c r="U9" s="58"/>
      <c r="V9" s="58"/>
      <c r="W9" s="58"/>
      <c r="X9" s="58"/>
      <c r="Y9" s="58"/>
      <c r="Z9" s="58"/>
      <c r="AA9" s="58"/>
      <c r="AB9" s="58"/>
    </row>
    <row r="10" spans="1:28" ht="76.5" x14ac:dyDescent="0.25">
      <c r="A10" s="405"/>
      <c r="B10" s="202" t="s">
        <v>516</v>
      </c>
      <c r="C10" s="203" t="s">
        <v>759</v>
      </c>
      <c r="D10" s="203" t="s">
        <v>760</v>
      </c>
      <c r="E10" s="203" t="s">
        <v>761</v>
      </c>
      <c r="F10" s="203" t="s">
        <v>762</v>
      </c>
      <c r="G10" s="203" t="s">
        <v>16</v>
      </c>
      <c r="H10" s="203" t="s">
        <v>763</v>
      </c>
      <c r="I10" s="58"/>
      <c r="J10" s="58"/>
      <c r="K10" s="58"/>
      <c r="L10" s="58"/>
      <c r="M10" s="58"/>
      <c r="N10" s="58"/>
      <c r="O10" s="58"/>
      <c r="P10" s="58"/>
      <c r="Q10" s="58"/>
      <c r="R10" s="58"/>
      <c r="S10" s="58"/>
      <c r="T10" s="58"/>
      <c r="U10" s="58"/>
      <c r="V10" s="58"/>
      <c r="W10" s="58"/>
      <c r="X10" s="58"/>
      <c r="Y10" s="58"/>
      <c r="Z10" s="58"/>
      <c r="AA10" s="58"/>
      <c r="AB10" s="58"/>
    </row>
    <row r="11" spans="1:28" ht="89.25" x14ac:dyDescent="0.25">
      <c r="A11" s="406"/>
      <c r="B11" s="202" t="s">
        <v>518</v>
      </c>
      <c r="C11" s="203" t="s">
        <v>764</v>
      </c>
      <c r="D11" s="203" t="s">
        <v>765</v>
      </c>
      <c r="E11" s="203" t="s">
        <v>766</v>
      </c>
      <c r="F11" s="203" t="s">
        <v>767</v>
      </c>
      <c r="G11" s="203" t="s">
        <v>768</v>
      </c>
      <c r="H11" s="203" t="s">
        <v>769</v>
      </c>
      <c r="I11" s="58"/>
      <c r="J11" s="58"/>
      <c r="K11" s="58"/>
      <c r="L11" s="58"/>
      <c r="M11" s="58"/>
      <c r="N11" s="58"/>
      <c r="O11" s="58"/>
      <c r="P11" s="58"/>
      <c r="Q11" s="58"/>
      <c r="R11" s="58"/>
      <c r="S11" s="58"/>
      <c r="T11" s="58"/>
      <c r="U11" s="58"/>
      <c r="V11" s="58"/>
      <c r="W11" s="58"/>
      <c r="X11" s="58"/>
      <c r="Y11" s="58"/>
      <c r="Z11" s="58"/>
      <c r="AA11" s="58"/>
      <c r="AB11" s="58"/>
    </row>
    <row r="12" spans="1:28" ht="140.25" x14ac:dyDescent="0.25">
      <c r="A12" s="407" t="s">
        <v>770</v>
      </c>
      <c r="B12" s="204" t="s">
        <v>24</v>
      </c>
      <c r="C12" s="203" t="s">
        <v>771</v>
      </c>
      <c r="D12" s="203" t="s">
        <v>772</v>
      </c>
      <c r="E12" s="203" t="s">
        <v>773</v>
      </c>
      <c r="F12" s="203" t="s">
        <v>774</v>
      </c>
      <c r="G12" s="203" t="s">
        <v>775</v>
      </c>
      <c r="H12" s="205">
        <v>44620</v>
      </c>
      <c r="I12" s="58"/>
      <c r="J12" s="58"/>
      <c r="K12" s="58"/>
      <c r="L12" s="58"/>
      <c r="M12" s="58"/>
      <c r="N12" s="58"/>
      <c r="O12" s="58"/>
      <c r="P12" s="58"/>
      <c r="Q12" s="58"/>
      <c r="R12" s="58"/>
      <c r="S12" s="58"/>
      <c r="T12" s="58"/>
      <c r="U12" s="58"/>
      <c r="V12" s="58"/>
      <c r="W12" s="58"/>
      <c r="X12" s="58"/>
      <c r="Y12" s="58"/>
      <c r="Z12" s="58"/>
      <c r="AA12" s="58"/>
      <c r="AB12" s="58"/>
    </row>
    <row r="13" spans="1:28" ht="102" x14ac:dyDescent="0.25">
      <c r="A13" s="358"/>
      <c r="B13" s="206" t="s">
        <v>29</v>
      </c>
      <c r="C13" s="203" t="s">
        <v>776</v>
      </c>
      <c r="D13" s="203" t="s">
        <v>777</v>
      </c>
      <c r="E13" s="203" t="s">
        <v>778</v>
      </c>
      <c r="F13" s="203" t="s">
        <v>779</v>
      </c>
      <c r="G13" s="203" t="s">
        <v>775</v>
      </c>
      <c r="H13" s="205">
        <v>44578</v>
      </c>
      <c r="I13" s="58"/>
      <c r="J13" s="58"/>
      <c r="K13" s="58"/>
      <c r="L13" s="58"/>
      <c r="M13" s="58"/>
      <c r="N13" s="58"/>
      <c r="O13" s="58"/>
      <c r="P13" s="58"/>
      <c r="Q13" s="58"/>
      <c r="R13" s="58"/>
      <c r="S13" s="58"/>
      <c r="T13" s="58"/>
      <c r="U13" s="58"/>
      <c r="V13" s="58"/>
      <c r="W13" s="58"/>
      <c r="X13" s="58"/>
      <c r="Y13" s="58"/>
      <c r="Z13" s="58"/>
      <c r="AA13" s="58"/>
      <c r="AB13" s="58"/>
    </row>
    <row r="14" spans="1:28" ht="63.75" x14ac:dyDescent="0.25">
      <c r="A14" s="358"/>
      <c r="B14" s="206" t="s">
        <v>33</v>
      </c>
      <c r="C14" s="203" t="s">
        <v>780</v>
      </c>
      <c r="D14" s="203" t="s">
        <v>781</v>
      </c>
      <c r="E14" s="203" t="s">
        <v>782</v>
      </c>
      <c r="F14" s="203" t="s">
        <v>783</v>
      </c>
      <c r="G14" s="203" t="s">
        <v>775</v>
      </c>
      <c r="H14" s="205">
        <v>44607</v>
      </c>
      <c r="I14" s="58"/>
      <c r="J14" s="58"/>
      <c r="K14" s="58"/>
      <c r="L14" s="58"/>
      <c r="M14" s="58"/>
      <c r="N14" s="58"/>
      <c r="O14" s="58"/>
      <c r="P14" s="58"/>
      <c r="Q14" s="58"/>
      <c r="R14" s="58"/>
      <c r="S14" s="58"/>
      <c r="T14" s="58"/>
      <c r="U14" s="58"/>
      <c r="V14" s="58"/>
      <c r="W14" s="58"/>
      <c r="X14" s="58"/>
      <c r="Y14" s="58"/>
      <c r="Z14" s="58"/>
      <c r="AA14" s="58"/>
      <c r="AB14" s="58"/>
    </row>
    <row r="15" spans="1:28" ht="114.75" x14ac:dyDescent="0.25">
      <c r="A15" s="358"/>
      <c r="B15" s="206" t="s">
        <v>37</v>
      </c>
      <c r="C15" s="203" t="s">
        <v>784</v>
      </c>
      <c r="D15" s="203" t="s">
        <v>785</v>
      </c>
      <c r="E15" s="203" t="s">
        <v>786</v>
      </c>
      <c r="F15" s="203" t="s">
        <v>787</v>
      </c>
      <c r="G15" s="203" t="s">
        <v>788</v>
      </c>
      <c r="H15" s="203" t="s">
        <v>789</v>
      </c>
      <c r="I15" s="58"/>
      <c r="J15" s="58"/>
      <c r="K15" s="58"/>
      <c r="L15" s="58"/>
      <c r="M15" s="58"/>
      <c r="N15" s="58"/>
      <c r="O15" s="58"/>
      <c r="P15" s="58"/>
      <c r="Q15" s="58"/>
      <c r="R15" s="58"/>
      <c r="S15" s="58"/>
      <c r="T15" s="58"/>
      <c r="U15" s="58"/>
      <c r="V15" s="58"/>
      <c r="W15" s="58"/>
      <c r="X15" s="58"/>
      <c r="Y15" s="58"/>
      <c r="Z15" s="58"/>
      <c r="AA15" s="58"/>
      <c r="AB15" s="58"/>
    </row>
    <row r="16" spans="1:28" ht="51" x14ac:dyDescent="0.25">
      <c r="A16" s="358"/>
      <c r="B16" s="206" t="s">
        <v>42</v>
      </c>
      <c r="C16" s="203" t="s">
        <v>790</v>
      </c>
      <c r="D16" s="203" t="s">
        <v>791</v>
      </c>
      <c r="E16" s="203" t="s">
        <v>792</v>
      </c>
      <c r="F16" s="203" t="s">
        <v>793</v>
      </c>
      <c r="G16" s="203" t="s">
        <v>788</v>
      </c>
      <c r="H16" s="203" t="s">
        <v>794</v>
      </c>
      <c r="I16" s="58"/>
      <c r="J16" s="58"/>
      <c r="K16" s="58"/>
      <c r="L16" s="58"/>
      <c r="M16" s="58"/>
      <c r="N16" s="58"/>
      <c r="O16" s="58"/>
      <c r="P16" s="58"/>
      <c r="Q16" s="58"/>
      <c r="R16" s="58"/>
      <c r="S16" s="58"/>
      <c r="T16" s="58"/>
      <c r="U16" s="58"/>
      <c r="V16" s="58"/>
      <c r="W16" s="58"/>
      <c r="X16" s="58"/>
      <c r="Y16" s="58"/>
      <c r="Z16" s="58"/>
      <c r="AA16" s="58"/>
      <c r="AB16" s="58"/>
    </row>
    <row r="17" spans="1:28" ht="102" x14ac:dyDescent="0.25">
      <c r="A17" s="311"/>
      <c r="B17" s="206" t="s">
        <v>46</v>
      </c>
      <c r="C17" s="203" t="s">
        <v>795</v>
      </c>
      <c r="D17" s="203" t="s">
        <v>796</v>
      </c>
      <c r="E17" s="203" t="s">
        <v>797</v>
      </c>
      <c r="F17" s="203" t="s">
        <v>798</v>
      </c>
      <c r="G17" s="203" t="s">
        <v>775</v>
      </c>
      <c r="H17" s="203" t="s">
        <v>799</v>
      </c>
      <c r="I17" s="58"/>
      <c r="J17" s="58"/>
      <c r="K17" s="58"/>
      <c r="L17" s="58"/>
      <c r="M17" s="58"/>
      <c r="N17" s="58"/>
      <c r="O17" s="58"/>
      <c r="P17" s="58"/>
      <c r="Q17" s="58"/>
      <c r="R17" s="58"/>
      <c r="S17" s="58"/>
      <c r="T17" s="58"/>
      <c r="U17" s="58"/>
      <c r="V17" s="58"/>
      <c r="W17" s="58"/>
      <c r="X17" s="58"/>
      <c r="Y17" s="58"/>
      <c r="Z17" s="58"/>
      <c r="AA17" s="58"/>
      <c r="AB17" s="58"/>
    </row>
    <row r="18" spans="1:28" x14ac:dyDescent="0.25">
      <c r="A18" s="207"/>
      <c r="B18" s="207"/>
      <c r="C18" s="207"/>
      <c r="D18" s="207"/>
      <c r="E18" s="207"/>
      <c r="F18" s="207"/>
      <c r="G18" s="207"/>
      <c r="H18" s="207"/>
      <c r="I18" s="58"/>
      <c r="J18" s="58"/>
      <c r="K18" s="58"/>
      <c r="L18" s="58"/>
      <c r="M18" s="58"/>
      <c r="N18" s="58"/>
      <c r="O18" s="58"/>
      <c r="P18" s="58"/>
      <c r="Q18" s="58"/>
      <c r="R18" s="58"/>
      <c r="S18" s="58"/>
      <c r="T18" s="58"/>
      <c r="U18" s="58"/>
      <c r="V18" s="58"/>
      <c r="W18" s="58"/>
      <c r="X18" s="58"/>
      <c r="Y18" s="58"/>
      <c r="Z18" s="58"/>
      <c r="AA18" s="58"/>
      <c r="AB18" s="58"/>
    </row>
    <row r="19" spans="1:28" x14ac:dyDescent="0.25">
      <c r="A19" s="207"/>
      <c r="B19" s="207"/>
      <c r="C19" s="207"/>
      <c r="D19" s="207"/>
      <c r="E19" s="207"/>
      <c r="F19" s="207"/>
      <c r="G19" s="207"/>
      <c r="H19" s="207"/>
      <c r="I19" s="58"/>
      <c r="J19" s="58"/>
      <c r="K19" s="58"/>
      <c r="L19" s="58"/>
      <c r="M19" s="58"/>
      <c r="N19" s="58"/>
      <c r="O19" s="58"/>
      <c r="P19" s="58"/>
      <c r="Q19" s="58"/>
      <c r="R19" s="58"/>
      <c r="S19" s="58"/>
      <c r="T19" s="58"/>
      <c r="U19" s="58"/>
      <c r="V19" s="58"/>
      <c r="W19" s="58"/>
      <c r="X19" s="58"/>
      <c r="Y19" s="58"/>
      <c r="Z19" s="58"/>
      <c r="AA19" s="58"/>
      <c r="AB19" s="58"/>
    </row>
    <row r="20" spans="1:28" x14ac:dyDescent="0.25">
      <c r="A20" s="207"/>
      <c r="B20" s="207"/>
      <c r="C20" s="207"/>
      <c r="D20" s="207"/>
      <c r="E20" s="207"/>
      <c r="F20" s="207"/>
      <c r="G20" s="207"/>
      <c r="H20" s="207"/>
      <c r="I20" s="58"/>
      <c r="J20" s="58"/>
      <c r="K20" s="58"/>
      <c r="L20" s="58"/>
      <c r="M20" s="58"/>
      <c r="N20" s="58"/>
      <c r="O20" s="58"/>
      <c r="P20" s="58"/>
      <c r="Q20" s="58"/>
      <c r="R20" s="58"/>
      <c r="S20" s="58"/>
      <c r="T20" s="58"/>
      <c r="U20" s="58"/>
      <c r="V20" s="58"/>
      <c r="W20" s="58"/>
      <c r="X20" s="58"/>
      <c r="Y20" s="58"/>
      <c r="Z20" s="58"/>
      <c r="AA20" s="58"/>
      <c r="AB20" s="58"/>
    </row>
    <row r="21" spans="1:28" ht="15.75" customHeight="1" x14ac:dyDescent="0.25">
      <c r="A21" s="207"/>
      <c r="B21" s="207"/>
      <c r="C21" s="207"/>
      <c r="D21" s="207"/>
      <c r="E21" s="207"/>
      <c r="F21" s="207"/>
      <c r="G21" s="207"/>
      <c r="H21" s="207"/>
      <c r="I21" s="58"/>
      <c r="J21" s="58"/>
      <c r="K21" s="58"/>
      <c r="L21" s="58"/>
      <c r="M21" s="58"/>
      <c r="N21" s="58"/>
      <c r="O21" s="58"/>
      <c r="P21" s="58"/>
      <c r="Q21" s="58"/>
      <c r="R21" s="58"/>
      <c r="S21" s="58"/>
      <c r="T21" s="58"/>
      <c r="U21" s="58"/>
      <c r="V21" s="58"/>
      <c r="W21" s="58"/>
      <c r="X21" s="58"/>
      <c r="Y21" s="58"/>
      <c r="Z21" s="58"/>
      <c r="AA21" s="58"/>
      <c r="AB21" s="58"/>
    </row>
    <row r="22" spans="1:28" ht="15.75" customHeight="1" x14ac:dyDescent="0.25">
      <c r="A22" s="207"/>
      <c r="B22" s="207"/>
      <c r="C22" s="207"/>
      <c r="D22" s="207"/>
      <c r="E22" s="207"/>
      <c r="F22" s="207"/>
      <c r="G22" s="207"/>
      <c r="H22" s="207"/>
      <c r="I22" s="58"/>
      <c r="J22" s="58"/>
      <c r="K22" s="58"/>
      <c r="L22" s="58"/>
      <c r="M22" s="58"/>
      <c r="N22" s="58"/>
      <c r="O22" s="58"/>
      <c r="P22" s="58"/>
      <c r="Q22" s="58"/>
      <c r="R22" s="58"/>
      <c r="S22" s="58"/>
      <c r="T22" s="58"/>
      <c r="U22" s="58"/>
      <c r="V22" s="58"/>
      <c r="W22" s="58"/>
      <c r="X22" s="58"/>
      <c r="Y22" s="58"/>
      <c r="Z22" s="58"/>
      <c r="AA22" s="58"/>
      <c r="AB22" s="58"/>
    </row>
    <row r="23" spans="1:28" ht="15.75" customHeight="1" x14ac:dyDescent="0.25">
      <c r="A23" s="207"/>
      <c r="B23" s="207"/>
      <c r="C23" s="207"/>
      <c r="D23" s="207"/>
      <c r="E23" s="207"/>
      <c r="F23" s="207"/>
      <c r="G23" s="207"/>
      <c r="H23" s="207"/>
      <c r="I23" s="58"/>
      <c r="J23" s="58"/>
      <c r="K23" s="58"/>
      <c r="L23" s="58"/>
      <c r="M23" s="58"/>
      <c r="N23" s="58"/>
      <c r="O23" s="58"/>
      <c r="P23" s="58"/>
      <c r="Q23" s="58"/>
      <c r="R23" s="58"/>
      <c r="S23" s="58"/>
      <c r="T23" s="58"/>
      <c r="U23" s="58"/>
      <c r="V23" s="58"/>
      <c r="W23" s="58"/>
      <c r="X23" s="58"/>
      <c r="Y23" s="58"/>
      <c r="Z23" s="58"/>
      <c r="AA23" s="58"/>
      <c r="AB23" s="58"/>
    </row>
    <row r="24" spans="1:28" ht="15.75" customHeight="1" x14ac:dyDescent="0.25">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row>
    <row r="25" spans="1:28" ht="15.75" customHeight="1" x14ac:dyDescent="0.25">
      <c r="A25" s="58"/>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row>
    <row r="26" spans="1:28" ht="15.75" customHeight="1" x14ac:dyDescent="0.25">
      <c r="A26" s="58"/>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row>
    <row r="27" spans="1:28" ht="15.75" customHeight="1" x14ac:dyDescent="0.25">
      <c r="A27" s="58"/>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row>
    <row r="28" spans="1:28" ht="15.75" customHeight="1" x14ac:dyDescent="0.25">
      <c r="A28" s="58"/>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row>
    <row r="29" spans="1:28" ht="15.75" customHeight="1" x14ac:dyDescent="0.25">
      <c r="A29" s="58"/>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row>
    <row r="30" spans="1:28" ht="15.75" customHeight="1" x14ac:dyDescent="0.25">
      <c r="A30" s="58"/>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row>
    <row r="31" spans="1:28" ht="15.75" customHeight="1" x14ac:dyDescent="0.25">
      <c r="A31" s="58"/>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row>
    <row r="32" spans="1:28" ht="15.75" customHeight="1" x14ac:dyDescent="0.25">
      <c r="A32" s="58"/>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row>
    <row r="33" spans="1:28" ht="15.75" customHeight="1" x14ac:dyDescent="0.25">
      <c r="A33" s="58"/>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row>
    <row r="34" spans="1:28" ht="15.75" customHeight="1" x14ac:dyDescent="0.25">
      <c r="A34" s="58"/>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row>
    <row r="35" spans="1:28" ht="15.75" customHeight="1" x14ac:dyDescent="0.25">
      <c r="A35" s="58"/>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row>
    <row r="36" spans="1:28" ht="15.75" customHeight="1" x14ac:dyDescent="0.25">
      <c r="A36" s="58"/>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row>
    <row r="37" spans="1:28" ht="15.75" customHeight="1" x14ac:dyDescent="0.25">
      <c r="A37" s="58"/>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row>
    <row r="38" spans="1:28" ht="15.75" customHeight="1" x14ac:dyDescent="0.25">
      <c r="A38" s="58"/>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row>
    <row r="39" spans="1:28" ht="15.75" customHeight="1" x14ac:dyDescent="0.25">
      <c r="A39" s="58"/>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row>
    <row r="40" spans="1:28" ht="15.75" customHeight="1" x14ac:dyDescent="0.25">
      <c r="A40" s="58"/>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row>
    <row r="41" spans="1:28" ht="15.75" customHeight="1" x14ac:dyDescent="0.25">
      <c r="A41" s="58"/>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row>
    <row r="42" spans="1:28" ht="15.75" customHeight="1" x14ac:dyDescent="0.25">
      <c r="A42" s="58"/>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row>
    <row r="43" spans="1:28" ht="15.75" customHeight="1" x14ac:dyDescent="0.25">
      <c r="A43" s="58"/>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row>
    <row r="44" spans="1:28" ht="15.75" customHeight="1" x14ac:dyDescent="0.25">
      <c r="A44" s="58"/>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row>
    <row r="45" spans="1:28" ht="15.75" customHeight="1" x14ac:dyDescent="0.25">
      <c r="A45" s="58"/>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row>
    <row r="46" spans="1:28" ht="15.75" customHeight="1" x14ac:dyDescent="0.25">
      <c r="A46" s="58"/>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row>
    <row r="47" spans="1:28" ht="15.75" customHeight="1" x14ac:dyDescent="0.25">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row>
    <row r="48" spans="1:28" ht="15.75" customHeight="1" x14ac:dyDescent="0.25">
      <c r="A48" s="58"/>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row>
    <row r="49" spans="1:28" ht="15.75" customHeight="1" x14ac:dyDescent="0.25">
      <c r="A49" s="58"/>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row>
    <row r="50" spans="1:28" ht="15.75" customHeight="1" x14ac:dyDescent="0.25">
      <c r="A50" s="58"/>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row>
    <row r="51" spans="1:28" ht="15.75" customHeight="1" x14ac:dyDescent="0.25">
      <c r="A51" s="58"/>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row>
    <row r="52" spans="1:28" ht="15.75" customHeight="1" x14ac:dyDescent="0.25">
      <c r="A52" s="58"/>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row>
    <row r="53" spans="1:28" ht="15.75" customHeight="1" x14ac:dyDescent="0.25">
      <c r="A53" s="58"/>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row>
    <row r="54" spans="1:28" ht="15.75" customHeight="1" x14ac:dyDescent="0.25">
      <c r="A54" s="58"/>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row>
    <row r="55" spans="1:28" ht="15.75" customHeight="1" x14ac:dyDescent="0.25">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row>
    <row r="56" spans="1:28" ht="15.75" customHeight="1" x14ac:dyDescent="0.25">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row>
    <row r="57" spans="1:28" ht="15.75" customHeight="1" x14ac:dyDescent="0.25">
      <c r="A57" s="58"/>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row>
    <row r="58" spans="1:28" ht="15.75" customHeight="1" x14ac:dyDescent="0.25">
      <c r="A58" s="58"/>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row>
    <row r="59" spans="1:28" ht="15.75" customHeight="1" x14ac:dyDescent="0.25">
      <c r="A59" s="58"/>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row>
    <row r="60" spans="1:28" ht="15.75" customHeight="1" x14ac:dyDescent="0.25">
      <c r="A60" s="58"/>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row>
    <row r="61" spans="1:28" ht="15.75" customHeight="1" x14ac:dyDescent="0.25">
      <c r="A61" s="58"/>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row>
    <row r="62" spans="1:28" ht="15.75" customHeight="1" x14ac:dyDescent="0.25">
      <c r="A62" s="58"/>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row>
    <row r="63" spans="1:28" ht="15.75" customHeight="1" x14ac:dyDescent="0.25">
      <c r="A63" s="58"/>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row>
    <row r="64" spans="1:28" ht="15.75" customHeight="1" x14ac:dyDescent="0.25">
      <c r="A64" s="58"/>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row>
    <row r="65" spans="1:28" ht="15.75" customHeight="1" x14ac:dyDescent="0.25">
      <c r="A65" s="58"/>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row>
    <row r="66" spans="1:28" ht="15.75" customHeight="1" x14ac:dyDescent="0.25">
      <c r="A66" s="58"/>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row>
    <row r="67" spans="1:28" ht="15.75" customHeight="1" x14ac:dyDescent="0.25">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row>
    <row r="68" spans="1:28" ht="15.75" customHeight="1" x14ac:dyDescent="0.25">
      <c r="A68" s="58"/>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row>
    <row r="69" spans="1:28" ht="15.75" customHeight="1" x14ac:dyDescent="0.25">
      <c r="A69" s="58"/>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row>
    <row r="70" spans="1:28" ht="15.75" customHeight="1" x14ac:dyDescent="0.25">
      <c r="A70" s="58"/>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row>
    <row r="71" spans="1:28" ht="15.75" customHeight="1" x14ac:dyDescent="0.25">
      <c r="A71" s="58"/>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row>
    <row r="72" spans="1:28" ht="15.75" customHeight="1" x14ac:dyDescent="0.25">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row>
    <row r="73" spans="1:28" ht="15.75" customHeight="1" x14ac:dyDescent="0.25">
      <c r="A73" s="58"/>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row>
    <row r="74" spans="1:28" ht="15.75" customHeight="1" x14ac:dyDescent="0.25">
      <c r="A74" s="58"/>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row>
    <row r="75" spans="1:28" ht="15.75" customHeight="1" x14ac:dyDescent="0.25">
      <c r="A75" s="58"/>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row>
    <row r="76" spans="1:28" ht="15.75" customHeight="1" x14ac:dyDescent="0.25">
      <c r="A76" s="58"/>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row>
    <row r="77" spans="1:28" ht="15.75" customHeight="1" x14ac:dyDescent="0.25">
      <c r="A77" s="58"/>
      <c r="B77" s="58"/>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row>
    <row r="78" spans="1:28" ht="15.75" customHeight="1" x14ac:dyDescent="0.25">
      <c r="A78" s="58"/>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row>
    <row r="79" spans="1:28" ht="15.75" customHeight="1" x14ac:dyDescent="0.25">
      <c r="A79" s="58"/>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row>
    <row r="80" spans="1:28" ht="15.75" customHeight="1" x14ac:dyDescent="0.25">
      <c r="A80" s="58"/>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row>
    <row r="81" spans="1:28" ht="15.75" customHeight="1" x14ac:dyDescent="0.25">
      <c r="A81" s="58"/>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row>
    <row r="82" spans="1:28" ht="15.75" customHeight="1" x14ac:dyDescent="0.25">
      <c r="A82" s="58"/>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row>
    <row r="83" spans="1:28" ht="15.75" customHeight="1" x14ac:dyDescent="0.25">
      <c r="A83" s="58"/>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row>
    <row r="84" spans="1:28" ht="15.75" customHeight="1" x14ac:dyDescent="0.25">
      <c r="A84" s="58"/>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row>
    <row r="85" spans="1:28" ht="15.75" customHeight="1" x14ac:dyDescent="0.25">
      <c r="A85" s="58"/>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row>
    <row r="86" spans="1:28" ht="15.75" customHeight="1" x14ac:dyDescent="0.25">
      <c r="A86" s="58"/>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row>
    <row r="87" spans="1:28" ht="15.75" customHeight="1" x14ac:dyDescent="0.25">
      <c r="A87" s="58"/>
      <c r="B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row>
    <row r="88" spans="1:28" ht="15.75" customHeight="1" x14ac:dyDescent="0.25">
      <c r="A88" s="58"/>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row>
    <row r="89" spans="1:28" ht="15.75" customHeight="1" x14ac:dyDescent="0.25">
      <c r="A89" s="58"/>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row>
    <row r="90" spans="1:28" ht="15.75" customHeight="1" x14ac:dyDescent="0.25">
      <c r="A90" s="58"/>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row>
    <row r="91" spans="1:28" ht="15.75" customHeight="1" x14ac:dyDescent="0.25">
      <c r="A91" s="58"/>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row>
    <row r="92" spans="1:28" ht="15.75" customHeight="1" x14ac:dyDescent="0.25">
      <c r="A92" s="58"/>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row>
    <row r="93" spans="1:28" ht="15.75" customHeight="1" x14ac:dyDescent="0.25">
      <c r="A93" s="58"/>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row>
    <row r="94" spans="1:28" ht="15.75" customHeight="1" x14ac:dyDescent="0.25">
      <c r="A94" s="58"/>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row>
    <row r="95" spans="1:28" ht="15.75" customHeight="1" x14ac:dyDescent="0.25">
      <c r="A95" s="58"/>
      <c r="B95" s="58"/>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row>
    <row r="96" spans="1:28" ht="15.75" customHeight="1" x14ac:dyDescent="0.25">
      <c r="A96" s="58"/>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row>
    <row r="97" spans="1:28" ht="15.75" customHeight="1" x14ac:dyDescent="0.25">
      <c r="A97" s="58"/>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row>
    <row r="98" spans="1:28" ht="15.75" customHeight="1" x14ac:dyDescent="0.25">
      <c r="A98" s="58"/>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row>
    <row r="99" spans="1:28" ht="15.75" customHeight="1" x14ac:dyDescent="0.25">
      <c r="A99" s="58"/>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row>
    <row r="100" spans="1:28" ht="15.75" customHeight="1" x14ac:dyDescent="0.25">
      <c r="A100" s="58"/>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row>
  </sheetData>
  <mergeCells count="9">
    <mergeCell ref="A6:A7"/>
    <mergeCell ref="B7:C7"/>
    <mergeCell ref="A8:A11"/>
    <mergeCell ref="A12:A17"/>
    <mergeCell ref="A2:A4"/>
    <mergeCell ref="B2:H2"/>
    <mergeCell ref="B3:H3"/>
    <mergeCell ref="B4:H4"/>
    <mergeCell ref="B6:H6"/>
  </mergeCell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100"/>
  <sheetViews>
    <sheetView workbookViewId="0"/>
  </sheetViews>
  <sheetFormatPr baseColWidth="10" defaultColWidth="14.42578125" defaultRowHeight="15" customHeight="1" x14ac:dyDescent="0.25"/>
  <cols>
    <col min="1" max="1" width="5.85546875" customWidth="1"/>
    <col min="2" max="2" width="17" customWidth="1"/>
    <col min="3" max="4" width="17.140625" customWidth="1"/>
    <col min="5" max="5" width="13.85546875" customWidth="1"/>
    <col min="6" max="6" width="10.7109375" customWidth="1"/>
    <col min="7" max="8" width="16.7109375" customWidth="1"/>
    <col min="9" max="9" width="35.7109375" customWidth="1"/>
    <col min="10" max="10" width="29.42578125" customWidth="1"/>
    <col min="11" max="12" width="10.7109375" customWidth="1"/>
    <col min="13" max="13" width="13" customWidth="1"/>
    <col min="14" max="14" width="16" customWidth="1"/>
    <col min="15" max="15" width="35.42578125" customWidth="1"/>
    <col min="16" max="17" width="10.7109375" customWidth="1"/>
    <col min="18" max="18" width="13" customWidth="1"/>
    <col min="19" max="19" width="15.42578125" customWidth="1"/>
    <col min="20" max="20" width="38.28515625" customWidth="1"/>
    <col min="21" max="22" width="10.7109375" customWidth="1"/>
    <col min="23" max="24" width="17" customWidth="1"/>
    <col min="25" max="25" width="34.42578125" customWidth="1"/>
    <col min="26" max="27" width="10.7109375" customWidth="1"/>
    <col min="28" max="29" width="16.140625" customWidth="1"/>
    <col min="30" max="30" width="37.85546875" customWidth="1"/>
    <col min="31" max="32" width="10.7109375" customWidth="1"/>
    <col min="33" max="33" width="32.42578125" customWidth="1"/>
    <col min="34" max="34" width="10.7109375" customWidth="1"/>
    <col min="35" max="35" width="14.7109375" customWidth="1"/>
    <col min="36" max="39" width="10.7109375" customWidth="1"/>
  </cols>
  <sheetData>
    <row r="1" spans="1:39" x14ac:dyDescent="0.25">
      <c r="B1" s="208" t="s">
        <v>800</v>
      </c>
      <c r="C1" s="209"/>
      <c r="D1" s="208" t="s">
        <v>801</v>
      </c>
      <c r="F1" s="412" t="s">
        <v>802</v>
      </c>
      <c r="G1" s="301"/>
      <c r="H1" s="301"/>
      <c r="I1" s="301"/>
      <c r="J1" s="302"/>
      <c r="L1" s="412" t="s">
        <v>803</v>
      </c>
      <c r="M1" s="301"/>
      <c r="N1" s="301"/>
      <c r="O1" s="302"/>
      <c r="Q1" s="412" t="s">
        <v>804</v>
      </c>
      <c r="R1" s="301"/>
      <c r="S1" s="301"/>
      <c r="T1" s="302"/>
      <c r="V1" s="412" t="s">
        <v>805</v>
      </c>
      <c r="W1" s="301"/>
      <c r="X1" s="301"/>
      <c r="Y1" s="302"/>
      <c r="AA1" s="412" t="s">
        <v>806</v>
      </c>
      <c r="AB1" s="301"/>
      <c r="AC1" s="301"/>
      <c r="AD1" s="302"/>
    </row>
    <row r="2" spans="1:39" x14ac:dyDescent="0.25">
      <c r="B2" s="208" t="s">
        <v>807</v>
      </c>
      <c r="C2" s="209"/>
      <c r="D2" s="208" t="s">
        <v>808</v>
      </c>
      <c r="F2" s="210" t="s">
        <v>809</v>
      </c>
      <c r="G2" s="210" t="s">
        <v>810</v>
      </c>
      <c r="H2" s="210"/>
      <c r="I2" s="210" t="s">
        <v>811</v>
      </c>
      <c r="J2" s="210" t="s">
        <v>156</v>
      </c>
      <c r="L2" s="210" t="s">
        <v>809</v>
      </c>
      <c r="M2" s="210" t="s">
        <v>810</v>
      </c>
      <c r="N2" s="210"/>
      <c r="O2" s="210" t="s">
        <v>811</v>
      </c>
      <c r="Q2" s="210" t="s">
        <v>809</v>
      </c>
      <c r="R2" s="210" t="s">
        <v>810</v>
      </c>
      <c r="S2" s="210"/>
      <c r="T2" s="210" t="s">
        <v>811</v>
      </c>
      <c r="V2" s="210" t="s">
        <v>809</v>
      </c>
      <c r="W2" s="210" t="s">
        <v>810</v>
      </c>
      <c r="X2" s="210"/>
      <c r="Y2" s="210" t="s">
        <v>811</v>
      </c>
      <c r="AA2" s="210" t="s">
        <v>809</v>
      </c>
      <c r="AB2" s="210" t="s">
        <v>810</v>
      </c>
      <c r="AC2" s="210"/>
      <c r="AD2" s="210" t="s">
        <v>811</v>
      </c>
      <c r="AG2" t="s">
        <v>812</v>
      </c>
      <c r="AI2" t="s">
        <v>813</v>
      </c>
      <c r="AM2" t="s">
        <v>169</v>
      </c>
    </row>
    <row r="3" spans="1:39" ht="45" x14ac:dyDescent="0.25">
      <c r="B3" s="208" t="s">
        <v>814</v>
      </c>
      <c r="C3" s="209"/>
      <c r="D3" s="208" t="s">
        <v>815</v>
      </c>
      <c r="F3" s="210">
        <v>1</v>
      </c>
      <c r="G3" s="210" t="s">
        <v>816</v>
      </c>
      <c r="H3" s="210" t="str">
        <f t="shared" ref="H3:H7" si="0">CONCATENATE(F3,"-",G3)</f>
        <v>1-Rara vez</v>
      </c>
      <c r="I3" s="210" t="s">
        <v>817</v>
      </c>
      <c r="J3" s="210" t="s">
        <v>818</v>
      </c>
      <c r="L3" s="208">
        <v>1</v>
      </c>
      <c r="M3" s="210" t="s">
        <v>819</v>
      </c>
      <c r="N3" s="210" t="str">
        <f t="shared" ref="N3:N7" si="1">CONCATENATE(L3,"-",M3)</f>
        <v>1-Insignificante</v>
      </c>
      <c r="O3" s="210" t="s">
        <v>820</v>
      </c>
      <c r="Q3" s="208">
        <v>1</v>
      </c>
      <c r="R3" s="210" t="s">
        <v>819</v>
      </c>
      <c r="S3" s="210" t="str">
        <f t="shared" ref="S3:S7" si="2">CONCATENATE(Q3,"-",R3)</f>
        <v>1-Insignificante</v>
      </c>
      <c r="T3" s="210" t="s">
        <v>821</v>
      </c>
      <c r="V3" s="208">
        <v>1</v>
      </c>
      <c r="W3" s="210" t="s">
        <v>819</v>
      </c>
      <c r="X3" s="210" t="str">
        <f t="shared" ref="X3:X7" si="3">CONCATENATE(V3,"-",W3)</f>
        <v>1-Insignificante</v>
      </c>
      <c r="Y3" s="210" t="s">
        <v>822</v>
      </c>
      <c r="AA3" s="208">
        <v>1</v>
      </c>
      <c r="AB3" s="210" t="s">
        <v>819</v>
      </c>
      <c r="AC3" s="210" t="str">
        <f t="shared" ref="AC3:AC7" si="4">CONCATENATE(AA3,"-",AB3)</f>
        <v>1-Insignificante</v>
      </c>
      <c r="AD3" s="210"/>
      <c r="AG3" t="s">
        <v>823</v>
      </c>
      <c r="AI3" t="s">
        <v>170</v>
      </c>
      <c r="AK3" t="s">
        <v>824</v>
      </c>
      <c r="AM3" t="s">
        <v>102</v>
      </c>
    </row>
    <row r="4" spans="1:39" ht="45" x14ac:dyDescent="0.25">
      <c r="B4" s="208" t="s">
        <v>825</v>
      </c>
      <c r="C4" s="209"/>
      <c r="D4" s="208" t="s">
        <v>826</v>
      </c>
      <c r="F4" s="210">
        <v>2</v>
      </c>
      <c r="G4" s="210" t="s">
        <v>827</v>
      </c>
      <c r="H4" s="210" t="str">
        <f t="shared" si="0"/>
        <v>2-Improbable</v>
      </c>
      <c r="I4" s="210" t="s">
        <v>828</v>
      </c>
      <c r="J4" s="210" t="s">
        <v>829</v>
      </c>
      <c r="L4" s="210">
        <v>2</v>
      </c>
      <c r="M4" s="210" t="s">
        <v>830</v>
      </c>
      <c r="N4" s="210" t="str">
        <f t="shared" si="1"/>
        <v>2-Menor</v>
      </c>
      <c r="O4" s="210" t="s">
        <v>831</v>
      </c>
      <c r="Q4" s="210">
        <v>2</v>
      </c>
      <c r="R4" s="210" t="s">
        <v>830</v>
      </c>
      <c r="S4" s="210" t="str">
        <f t="shared" si="2"/>
        <v>2-Menor</v>
      </c>
      <c r="T4" s="210" t="s">
        <v>832</v>
      </c>
      <c r="V4" s="210">
        <v>2</v>
      </c>
      <c r="W4" s="210" t="s">
        <v>830</v>
      </c>
      <c r="X4" s="210" t="str">
        <f t="shared" si="3"/>
        <v>2-Menor</v>
      </c>
      <c r="Y4" s="210" t="s">
        <v>833</v>
      </c>
      <c r="AA4" s="210">
        <v>2</v>
      </c>
      <c r="AB4" s="210" t="s">
        <v>830</v>
      </c>
      <c r="AC4" s="210" t="str">
        <f t="shared" si="4"/>
        <v>2-Menor</v>
      </c>
      <c r="AD4" s="210"/>
      <c r="AG4" t="s">
        <v>834</v>
      </c>
      <c r="AI4" t="s">
        <v>835</v>
      </c>
      <c r="AK4" t="s">
        <v>434</v>
      </c>
    </row>
    <row r="5" spans="1:39" ht="45" x14ac:dyDescent="0.25">
      <c r="B5" s="208" t="s">
        <v>836</v>
      </c>
      <c r="C5" s="209"/>
      <c r="D5" s="208" t="s">
        <v>837</v>
      </c>
      <c r="F5" s="210">
        <v>3</v>
      </c>
      <c r="G5" s="210" t="s">
        <v>838</v>
      </c>
      <c r="H5" s="210" t="str">
        <f t="shared" si="0"/>
        <v>3-Posible</v>
      </c>
      <c r="I5" s="210" t="s">
        <v>839</v>
      </c>
      <c r="J5" s="210" t="s">
        <v>840</v>
      </c>
      <c r="L5" s="210">
        <v>3</v>
      </c>
      <c r="M5" s="210" t="s">
        <v>841</v>
      </c>
      <c r="N5" s="210" t="str">
        <f t="shared" si="1"/>
        <v>3-Moderado</v>
      </c>
      <c r="O5" s="210" t="s">
        <v>842</v>
      </c>
      <c r="Q5" s="210">
        <v>3</v>
      </c>
      <c r="R5" s="210" t="s">
        <v>841</v>
      </c>
      <c r="S5" s="210" t="str">
        <f t="shared" si="2"/>
        <v>3-Moderado</v>
      </c>
      <c r="T5" s="210" t="s">
        <v>843</v>
      </c>
      <c r="V5" s="210">
        <v>3</v>
      </c>
      <c r="W5" s="210" t="s">
        <v>841</v>
      </c>
      <c r="X5" s="210" t="str">
        <f t="shared" si="3"/>
        <v>3-Moderado</v>
      </c>
      <c r="Y5" s="210" t="s">
        <v>844</v>
      </c>
      <c r="AA5" s="210">
        <v>3</v>
      </c>
      <c r="AB5" s="210" t="s">
        <v>841</v>
      </c>
      <c r="AC5" s="210" t="str">
        <f t="shared" si="4"/>
        <v>3-Moderado</v>
      </c>
      <c r="AD5" s="210" t="s">
        <v>845</v>
      </c>
      <c r="AG5" t="s">
        <v>846</v>
      </c>
      <c r="AI5" t="s">
        <v>218</v>
      </c>
    </row>
    <row r="6" spans="1:39" ht="45" x14ac:dyDescent="0.25">
      <c r="B6" s="208" t="s">
        <v>847</v>
      </c>
      <c r="C6" s="209"/>
      <c r="D6" s="208" t="s">
        <v>848</v>
      </c>
      <c r="F6" s="210">
        <v>4</v>
      </c>
      <c r="G6" s="210" t="s">
        <v>849</v>
      </c>
      <c r="H6" s="210" t="str">
        <f t="shared" si="0"/>
        <v>4-Probable</v>
      </c>
      <c r="I6" s="210" t="s">
        <v>850</v>
      </c>
      <c r="J6" s="210" t="s">
        <v>851</v>
      </c>
      <c r="L6" s="210">
        <v>4</v>
      </c>
      <c r="M6" s="210" t="s">
        <v>852</v>
      </c>
      <c r="N6" s="210" t="str">
        <f t="shared" si="1"/>
        <v>4-Mayor</v>
      </c>
      <c r="O6" s="210" t="s">
        <v>853</v>
      </c>
      <c r="Q6" s="210">
        <v>4</v>
      </c>
      <c r="R6" s="210" t="s">
        <v>852</v>
      </c>
      <c r="S6" s="210" t="str">
        <f t="shared" si="2"/>
        <v>4-Mayor</v>
      </c>
      <c r="T6" s="210" t="s">
        <v>854</v>
      </c>
      <c r="V6" s="210">
        <v>4</v>
      </c>
      <c r="W6" s="210" t="s">
        <v>852</v>
      </c>
      <c r="X6" s="210" t="str">
        <f t="shared" si="3"/>
        <v>4-Mayor</v>
      </c>
      <c r="Y6" s="210" t="s">
        <v>855</v>
      </c>
      <c r="AA6" s="210">
        <v>4</v>
      </c>
      <c r="AB6" s="210" t="s">
        <v>852</v>
      </c>
      <c r="AC6" s="210" t="str">
        <f t="shared" si="4"/>
        <v>4-Mayor</v>
      </c>
      <c r="AD6" s="210" t="s">
        <v>856</v>
      </c>
      <c r="AG6" t="s">
        <v>826</v>
      </c>
      <c r="AI6" t="s">
        <v>857</v>
      </c>
    </row>
    <row r="7" spans="1:39" ht="45" x14ac:dyDescent="0.25">
      <c r="B7" s="211" t="s">
        <v>858</v>
      </c>
      <c r="D7" s="208" t="s">
        <v>859</v>
      </c>
      <c r="F7" s="210">
        <v>5</v>
      </c>
      <c r="G7" s="210" t="s">
        <v>860</v>
      </c>
      <c r="H7" s="210" t="str">
        <f t="shared" si="0"/>
        <v>5-Casi seguro</v>
      </c>
      <c r="I7" s="210" t="s">
        <v>861</v>
      </c>
      <c r="J7" s="210" t="s">
        <v>862</v>
      </c>
      <c r="L7" s="210">
        <v>5</v>
      </c>
      <c r="M7" s="210" t="s">
        <v>863</v>
      </c>
      <c r="N7" s="210" t="str">
        <f t="shared" si="1"/>
        <v>5-Catastrofico</v>
      </c>
      <c r="O7" s="210" t="s">
        <v>864</v>
      </c>
      <c r="Q7" s="210">
        <v>5</v>
      </c>
      <c r="R7" s="210" t="s">
        <v>863</v>
      </c>
      <c r="S7" s="210" t="str">
        <f t="shared" si="2"/>
        <v>5-Catastrofico</v>
      </c>
      <c r="T7" s="210" t="s">
        <v>865</v>
      </c>
      <c r="V7" s="210">
        <v>5</v>
      </c>
      <c r="W7" s="210" t="s">
        <v>863</v>
      </c>
      <c r="X7" s="210" t="str">
        <f t="shared" si="3"/>
        <v>5-Catastrofico</v>
      </c>
      <c r="Y7" s="210" t="s">
        <v>866</v>
      </c>
      <c r="AA7" s="210">
        <v>5</v>
      </c>
      <c r="AB7" s="210" t="s">
        <v>863</v>
      </c>
      <c r="AC7" s="210" t="str">
        <f t="shared" si="4"/>
        <v>5-Catastrofico</v>
      </c>
      <c r="AD7" s="210" t="s">
        <v>867</v>
      </c>
    </row>
    <row r="8" spans="1:39" x14ac:dyDescent="0.25">
      <c r="B8" s="211" t="s">
        <v>868</v>
      </c>
      <c r="D8" s="211" t="s">
        <v>869</v>
      </c>
    </row>
    <row r="15" spans="1:39" x14ac:dyDescent="0.25">
      <c r="A15" s="413" t="s">
        <v>802</v>
      </c>
      <c r="B15" s="212"/>
      <c r="C15" s="414" t="s">
        <v>102</v>
      </c>
      <c r="D15" s="292"/>
      <c r="E15" s="292"/>
      <c r="F15" s="292"/>
      <c r="G15" s="293"/>
    </row>
    <row r="16" spans="1:39" x14ac:dyDescent="0.25">
      <c r="A16" s="269"/>
      <c r="B16" s="212"/>
      <c r="C16" s="212" t="s">
        <v>870</v>
      </c>
      <c r="D16" s="212" t="s">
        <v>871</v>
      </c>
      <c r="E16" s="212" t="s">
        <v>872</v>
      </c>
      <c r="F16" s="212" t="s">
        <v>873</v>
      </c>
      <c r="G16" s="212" t="s">
        <v>874</v>
      </c>
    </row>
    <row r="17" spans="1:7" x14ac:dyDescent="0.25">
      <c r="A17" s="269"/>
      <c r="B17" s="212" t="s">
        <v>875</v>
      </c>
      <c r="C17" s="213">
        <v>1</v>
      </c>
      <c r="D17" s="213">
        <v>2</v>
      </c>
      <c r="E17" s="214">
        <v>3</v>
      </c>
      <c r="F17" s="215">
        <v>4</v>
      </c>
      <c r="G17" s="216">
        <v>5</v>
      </c>
    </row>
    <row r="18" spans="1:7" x14ac:dyDescent="0.25">
      <c r="A18" s="269"/>
      <c r="B18" s="212" t="s">
        <v>876</v>
      </c>
      <c r="C18" s="217">
        <v>2</v>
      </c>
      <c r="D18" s="217">
        <v>4</v>
      </c>
      <c r="E18" s="214">
        <v>6</v>
      </c>
      <c r="F18" s="218">
        <v>8</v>
      </c>
      <c r="G18" s="216">
        <v>10</v>
      </c>
    </row>
    <row r="19" spans="1:7" x14ac:dyDescent="0.25">
      <c r="A19" s="269"/>
      <c r="B19" s="212" t="s">
        <v>877</v>
      </c>
      <c r="C19" s="217">
        <v>3</v>
      </c>
      <c r="D19" s="214">
        <v>6</v>
      </c>
      <c r="E19" s="218">
        <v>9</v>
      </c>
      <c r="F19" s="216">
        <v>12</v>
      </c>
      <c r="G19" s="216">
        <v>15</v>
      </c>
    </row>
    <row r="20" spans="1:7" x14ac:dyDescent="0.25">
      <c r="A20" s="269"/>
      <c r="B20" s="212" t="s">
        <v>878</v>
      </c>
      <c r="C20" s="214">
        <v>4</v>
      </c>
      <c r="D20" s="218">
        <v>8</v>
      </c>
      <c r="E20" s="218">
        <v>12</v>
      </c>
      <c r="F20" s="216">
        <v>16</v>
      </c>
      <c r="G20" s="219">
        <v>20</v>
      </c>
    </row>
    <row r="21" spans="1:7" ht="15.75" customHeight="1" x14ac:dyDescent="0.25">
      <c r="A21" s="270"/>
      <c r="B21" s="212" t="s">
        <v>879</v>
      </c>
      <c r="C21" s="218">
        <v>5</v>
      </c>
      <c r="D21" s="218">
        <v>10</v>
      </c>
      <c r="E21" s="216">
        <v>15</v>
      </c>
      <c r="F21" s="216">
        <v>20</v>
      </c>
      <c r="G21" s="219">
        <v>25</v>
      </c>
    </row>
    <row r="22" spans="1:7" ht="15.75" customHeight="1" x14ac:dyDescent="0.25"/>
    <row r="23" spans="1:7" ht="15.75" customHeight="1" x14ac:dyDescent="0.25"/>
    <row r="24" spans="1:7" ht="15.75" customHeight="1" x14ac:dyDescent="0.25"/>
    <row r="25" spans="1:7" ht="15.75" customHeight="1" x14ac:dyDescent="0.25">
      <c r="B25" t="s">
        <v>880</v>
      </c>
      <c r="C25" t="s">
        <v>881</v>
      </c>
      <c r="D25">
        <v>11</v>
      </c>
      <c r="E25" t="s">
        <v>882</v>
      </c>
      <c r="F25">
        <v>1</v>
      </c>
    </row>
    <row r="26" spans="1:7" ht="15.75" customHeight="1" x14ac:dyDescent="0.25">
      <c r="C26" t="s">
        <v>883</v>
      </c>
      <c r="D26">
        <v>12</v>
      </c>
      <c r="E26" t="s">
        <v>884</v>
      </c>
      <c r="F26">
        <v>2</v>
      </c>
    </row>
    <row r="27" spans="1:7" ht="15.75" customHeight="1" x14ac:dyDescent="0.25">
      <c r="C27" t="s">
        <v>885</v>
      </c>
      <c r="D27">
        <v>13</v>
      </c>
      <c r="E27" t="s">
        <v>886</v>
      </c>
      <c r="F27">
        <v>3</v>
      </c>
    </row>
    <row r="28" spans="1:7" ht="15.75" customHeight="1" x14ac:dyDescent="0.25">
      <c r="C28" t="s">
        <v>887</v>
      </c>
      <c r="D28">
        <v>14</v>
      </c>
      <c r="E28" t="s">
        <v>888</v>
      </c>
      <c r="F28">
        <v>4</v>
      </c>
    </row>
    <row r="29" spans="1:7" ht="15.75" customHeight="1" x14ac:dyDescent="0.25">
      <c r="C29" t="s">
        <v>889</v>
      </c>
      <c r="D29">
        <v>15</v>
      </c>
      <c r="E29" t="s">
        <v>890</v>
      </c>
      <c r="F29">
        <v>5</v>
      </c>
    </row>
    <row r="30" spans="1:7" ht="15.75" customHeight="1" x14ac:dyDescent="0.25">
      <c r="B30" t="s">
        <v>891</v>
      </c>
      <c r="C30" t="s">
        <v>881</v>
      </c>
      <c r="D30">
        <v>21</v>
      </c>
      <c r="E30" t="s">
        <v>884</v>
      </c>
      <c r="F30">
        <v>6</v>
      </c>
    </row>
    <row r="31" spans="1:7" ht="15.75" customHeight="1" x14ac:dyDescent="0.25">
      <c r="C31" t="s">
        <v>883</v>
      </c>
      <c r="D31">
        <v>22</v>
      </c>
      <c r="E31" t="s">
        <v>892</v>
      </c>
      <c r="F31">
        <v>7</v>
      </c>
    </row>
    <row r="32" spans="1:7" ht="15.75" customHeight="1" x14ac:dyDescent="0.25">
      <c r="C32" t="s">
        <v>885</v>
      </c>
      <c r="D32">
        <v>23</v>
      </c>
      <c r="E32" t="s">
        <v>893</v>
      </c>
      <c r="F32">
        <v>8</v>
      </c>
    </row>
    <row r="33" spans="2:6" ht="15.75" customHeight="1" x14ac:dyDescent="0.25">
      <c r="C33" t="s">
        <v>887</v>
      </c>
      <c r="D33">
        <v>24</v>
      </c>
      <c r="E33" t="s">
        <v>894</v>
      </c>
      <c r="F33">
        <v>9</v>
      </c>
    </row>
    <row r="34" spans="2:6" ht="15.75" customHeight="1" x14ac:dyDescent="0.25">
      <c r="C34" t="s">
        <v>889</v>
      </c>
      <c r="D34">
        <v>25</v>
      </c>
      <c r="E34" t="s">
        <v>895</v>
      </c>
      <c r="F34">
        <v>10</v>
      </c>
    </row>
    <row r="35" spans="2:6" ht="15.75" customHeight="1" x14ac:dyDescent="0.25">
      <c r="B35" t="s">
        <v>896</v>
      </c>
      <c r="C35" t="s">
        <v>881</v>
      </c>
      <c r="D35">
        <v>31</v>
      </c>
      <c r="E35" t="s">
        <v>897</v>
      </c>
      <c r="F35">
        <v>11</v>
      </c>
    </row>
    <row r="36" spans="2:6" ht="15.75" customHeight="1" x14ac:dyDescent="0.25">
      <c r="C36" t="s">
        <v>883</v>
      </c>
      <c r="D36">
        <v>32</v>
      </c>
      <c r="E36" t="s">
        <v>893</v>
      </c>
      <c r="F36">
        <v>12</v>
      </c>
    </row>
    <row r="37" spans="2:6" ht="15.75" customHeight="1" x14ac:dyDescent="0.25">
      <c r="C37" t="s">
        <v>885</v>
      </c>
      <c r="D37">
        <v>33</v>
      </c>
      <c r="E37" t="s">
        <v>898</v>
      </c>
      <c r="F37">
        <v>13</v>
      </c>
    </row>
    <row r="38" spans="2:6" ht="15.75" customHeight="1" x14ac:dyDescent="0.25">
      <c r="C38" t="s">
        <v>887</v>
      </c>
      <c r="D38">
        <v>34</v>
      </c>
      <c r="E38" t="s">
        <v>899</v>
      </c>
      <c r="F38">
        <v>14</v>
      </c>
    </row>
    <row r="39" spans="2:6" ht="15.75" customHeight="1" x14ac:dyDescent="0.25">
      <c r="C39" t="s">
        <v>889</v>
      </c>
      <c r="D39">
        <v>35</v>
      </c>
      <c r="E39" t="s">
        <v>900</v>
      </c>
      <c r="F39">
        <v>15</v>
      </c>
    </row>
    <row r="40" spans="2:6" ht="15.75" customHeight="1" x14ac:dyDescent="0.25">
      <c r="B40" t="s">
        <v>901</v>
      </c>
      <c r="C40" t="s">
        <v>881</v>
      </c>
      <c r="D40">
        <v>41</v>
      </c>
      <c r="E40" t="s">
        <v>902</v>
      </c>
      <c r="F40">
        <v>16</v>
      </c>
    </row>
    <row r="41" spans="2:6" ht="15.75" customHeight="1" x14ac:dyDescent="0.25">
      <c r="C41" t="s">
        <v>883</v>
      </c>
      <c r="D41">
        <v>42</v>
      </c>
      <c r="E41" t="s">
        <v>894</v>
      </c>
      <c r="F41">
        <v>17</v>
      </c>
    </row>
    <row r="42" spans="2:6" ht="15.75" customHeight="1" x14ac:dyDescent="0.25">
      <c r="C42" t="s">
        <v>885</v>
      </c>
      <c r="D42">
        <v>43</v>
      </c>
      <c r="E42" t="s">
        <v>903</v>
      </c>
      <c r="F42">
        <v>18</v>
      </c>
    </row>
    <row r="43" spans="2:6" ht="15.75" customHeight="1" x14ac:dyDescent="0.25">
      <c r="C43" t="s">
        <v>887</v>
      </c>
      <c r="D43">
        <v>44</v>
      </c>
      <c r="E43" t="s">
        <v>904</v>
      </c>
      <c r="F43">
        <v>19</v>
      </c>
    </row>
    <row r="44" spans="2:6" ht="15.75" customHeight="1" x14ac:dyDescent="0.25">
      <c r="C44" t="s">
        <v>889</v>
      </c>
      <c r="D44">
        <v>45</v>
      </c>
      <c r="E44" t="s">
        <v>905</v>
      </c>
      <c r="F44">
        <v>20</v>
      </c>
    </row>
    <row r="45" spans="2:6" ht="15.75" customHeight="1" x14ac:dyDescent="0.25">
      <c r="B45" t="s">
        <v>906</v>
      </c>
      <c r="C45" t="s">
        <v>881</v>
      </c>
      <c r="D45">
        <v>51</v>
      </c>
      <c r="E45" t="s">
        <v>907</v>
      </c>
      <c r="F45">
        <v>21</v>
      </c>
    </row>
    <row r="46" spans="2:6" ht="15.75" customHeight="1" x14ac:dyDescent="0.25">
      <c r="C46" t="s">
        <v>883</v>
      </c>
      <c r="D46">
        <v>52</v>
      </c>
      <c r="E46" t="s">
        <v>908</v>
      </c>
      <c r="F46">
        <v>22</v>
      </c>
    </row>
    <row r="47" spans="2:6" ht="15.75" customHeight="1" x14ac:dyDescent="0.25">
      <c r="C47" t="s">
        <v>885</v>
      </c>
      <c r="D47">
        <v>53</v>
      </c>
      <c r="E47" t="s">
        <v>900</v>
      </c>
      <c r="F47">
        <v>23</v>
      </c>
    </row>
    <row r="48" spans="2:6" ht="15.75" customHeight="1" x14ac:dyDescent="0.25">
      <c r="C48" t="s">
        <v>887</v>
      </c>
      <c r="D48">
        <v>54</v>
      </c>
      <c r="E48" t="s">
        <v>905</v>
      </c>
      <c r="F48">
        <v>24</v>
      </c>
    </row>
    <row r="49" spans="2:6" ht="15.75" customHeight="1" x14ac:dyDescent="0.25">
      <c r="C49" t="s">
        <v>889</v>
      </c>
      <c r="D49">
        <v>55</v>
      </c>
      <c r="E49" t="s">
        <v>909</v>
      </c>
      <c r="F49">
        <v>25</v>
      </c>
    </row>
    <row r="50" spans="2:6" ht="15.75" customHeight="1" x14ac:dyDescent="0.25"/>
    <row r="51" spans="2:6" ht="15.75" customHeight="1" x14ac:dyDescent="0.25"/>
    <row r="52" spans="2:6" ht="15.75" customHeight="1" x14ac:dyDescent="0.25"/>
    <row r="53" spans="2:6" ht="15.75" customHeight="1" x14ac:dyDescent="0.25">
      <c r="B53" t="s">
        <v>880</v>
      </c>
      <c r="C53" t="s">
        <v>910</v>
      </c>
      <c r="D53">
        <v>5</v>
      </c>
      <c r="E53" t="s">
        <v>911</v>
      </c>
    </row>
    <row r="54" spans="2:6" ht="15.75" customHeight="1" x14ac:dyDescent="0.25">
      <c r="C54" t="s">
        <v>912</v>
      </c>
      <c r="D54">
        <v>10</v>
      </c>
      <c r="E54" t="s">
        <v>908</v>
      </c>
    </row>
    <row r="55" spans="2:6" ht="15.75" customHeight="1" x14ac:dyDescent="0.25">
      <c r="C55" t="s">
        <v>913</v>
      </c>
      <c r="D55">
        <v>20</v>
      </c>
      <c r="E55" t="s">
        <v>905</v>
      </c>
    </row>
    <row r="56" spans="2:6" ht="15.75" customHeight="1" x14ac:dyDescent="0.25">
      <c r="B56" t="s">
        <v>891</v>
      </c>
      <c r="C56" t="s">
        <v>914</v>
      </c>
      <c r="D56">
        <v>10</v>
      </c>
      <c r="E56" t="s">
        <v>915</v>
      </c>
    </row>
    <row r="57" spans="2:6" ht="15.75" customHeight="1" x14ac:dyDescent="0.25">
      <c r="C57" t="s">
        <v>916</v>
      </c>
      <c r="D57">
        <v>20</v>
      </c>
      <c r="E57" t="s">
        <v>917</v>
      </c>
    </row>
    <row r="58" spans="2:6" ht="15.75" customHeight="1" x14ac:dyDescent="0.25">
      <c r="C58" t="s">
        <v>918</v>
      </c>
      <c r="D58">
        <v>40</v>
      </c>
      <c r="E58" t="s">
        <v>919</v>
      </c>
    </row>
    <row r="59" spans="2:6" ht="15.75" customHeight="1" x14ac:dyDescent="0.25">
      <c r="B59" t="s">
        <v>896</v>
      </c>
      <c r="C59" t="s">
        <v>914</v>
      </c>
      <c r="D59">
        <v>15</v>
      </c>
      <c r="E59" t="s">
        <v>920</v>
      </c>
    </row>
    <row r="60" spans="2:6" ht="15.75" customHeight="1" x14ac:dyDescent="0.25">
      <c r="C60" t="s">
        <v>916</v>
      </c>
      <c r="D60">
        <v>30</v>
      </c>
      <c r="E60" t="s">
        <v>921</v>
      </c>
    </row>
    <row r="61" spans="2:6" ht="15.75" customHeight="1" x14ac:dyDescent="0.25">
      <c r="C61" t="s">
        <v>918</v>
      </c>
      <c r="D61">
        <v>60</v>
      </c>
      <c r="E61" t="s">
        <v>922</v>
      </c>
    </row>
    <row r="62" spans="2:6" ht="15.75" customHeight="1" x14ac:dyDescent="0.25">
      <c r="B62" t="s">
        <v>901</v>
      </c>
      <c r="C62" t="s">
        <v>914</v>
      </c>
      <c r="D62">
        <v>20</v>
      </c>
      <c r="E62" t="s">
        <v>917</v>
      </c>
    </row>
    <row r="63" spans="2:6" ht="15.75" customHeight="1" x14ac:dyDescent="0.25">
      <c r="C63" t="s">
        <v>916</v>
      </c>
      <c r="D63">
        <v>40</v>
      </c>
      <c r="E63" t="s">
        <v>919</v>
      </c>
    </row>
    <row r="64" spans="2:6" ht="15.75" customHeight="1" x14ac:dyDescent="0.25">
      <c r="C64" t="s">
        <v>918</v>
      </c>
      <c r="D64">
        <v>80</v>
      </c>
      <c r="E64" t="s">
        <v>923</v>
      </c>
    </row>
    <row r="65" spans="2:5" ht="15.75" customHeight="1" x14ac:dyDescent="0.25">
      <c r="B65" t="s">
        <v>906</v>
      </c>
      <c r="C65" t="s">
        <v>914</v>
      </c>
      <c r="D65">
        <v>25</v>
      </c>
      <c r="E65" t="s">
        <v>909</v>
      </c>
    </row>
    <row r="66" spans="2:5" ht="15.75" customHeight="1" x14ac:dyDescent="0.25">
      <c r="C66" t="s">
        <v>916</v>
      </c>
      <c r="D66">
        <v>50</v>
      </c>
      <c r="E66" t="s">
        <v>924</v>
      </c>
    </row>
    <row r="67" spans="2:5" ht="15.75" customHeight="1" x14ac:dyDescent="0.25">
      <c r="C67" t="s">
        <v>918</v>
      </c>
      <c r="D67">
        <v>100</v>
      </c>
      <c r="E67" t="s">
        <v>925</v>
      </c>
    </row>
    <row r="68" spans="2:5" ht="15.75" customHeight="1" x14ac:dyDescent="0.25"/>
    <row r="69" spans="2:5" ht="15.75" customHeight="1" x14ac:dyDescent="0.25"/>
    <row r="70" spans="2:5" ht="15.75" customHeight="1" x14ac:dyDescent="0.25"/>
    <row r="71" spans="2:5" ht="15.75" customHeight="1" x14ac:dyDescent="0.25"/>
    <row r="72" spans="2:5" ht="15.75" customHeight="1" x14ac:dyDescent="0.25"/>
    <row r="73" spans="2:5" ht="15.75" customHeight="1" x14ac:dyDescent="0.25"/>
    <row r="74" spans="2:5" ht="15.75" customHeight="1" x14ac:dyDescent="0.25"/>
    <row r="75" spans="2:5" ht="15.75" customHeight="1" x14ac:dyDescent="0.25"/>
    <row r="76" spans="2:5" ht="15.75" customHeight="1" x14ac:dyDescent="0.25"/>
    <row r="77" spans="2:5" ht="15.75" customHeight="1" x14ac:dyDescent="0.25"/>
    <row r="78" spans="2:5" ht="15.75" customHeight="1" x14ac:dyDescent="0.25"/>
    <row r="79" spans="2:5" ht="15.75" customHeight="1" x14ac:dyDescent="0.25"/>
    <row r="80" spans="2:5"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sheetData>
  <mergeCells count="7">
    <mergeCell ref="V1:Y1"/>
    <mergeCell ref="AA1:AD1"/>
    <mergeCell ref="A15:A21"/>
    <mergeCell ref="C15:G15"/>
    <mergeCell ref="F1:J1"/>
    <mergeCell ref="L1:O1"/>
    <mergeCell ref="Q1:T1"/>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Gestión de Riesgos</vt:lpstr>
      <vt:lpstr>Riesgos de corrupción</vt:lpstr>
      <vt:lpstr>Racionalización de trámites </vt:lpstr>
      <vt:lpstr>RendiciónCuentas</vt:lpstr>
      <vt:lpstr>Atención al Ciudadano</vt:lpstr>
      <vt:lpstr>Tranparencia y Acceso a Inf. </vt:lpstr>
      <vt:lpstr>Política de Integridad</vt:lpstr>
      <vt:lpstr>Hoja2</vt:lpstr>
      <vt:lpstr>Afecta</vt:lpstr>
      <vt:lpstr>Confidencialidad</vt:lpstr>
      <vt:lpstr>ControlTipo</vt:lpstr>
      <vt:lpstr>Posibilidad</vt:lpstr>
      <vt:lpstr>SiNo</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Cristian Chavez Salas</cp:lastModifiedBy>
  <cp:lastPrinted>2019-01-30T16:42:27Z</cp:lastPrinted>
  <dcterms:created xsi:type="dcterms:W3CDTF">2017-01-23T15:51:20Z</dcterms:created>
  <dcterms:modified xsi:type="dcterms:W3CDTF">2022-03-29T15:44:43Z</dcterms:modified>
</cp:coreProperties>
</file>