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3A0752F1-8C1F-4869-944E-DB07DDDED9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cion masculino" sheetId="7" r:id="rId1"/>
    <sheet name="programacion femenino" sheetId="10" r:id="rId2"/>
    <sheet name="Hoja1" sheetId="8" state="hidden" r:id="rId3"/>
  </sheets>
  <externalReferences>
    <externalReference r:id="rId4"/>
  </externalReferences>
  <definedNames>
    <definedName name="_xlnm.Print_Area" localSheetId="1">'programacion femenino'!$A$1:$AE$86</definedName>
    <definedName name="_xlnm.Print_Area" localSheetId="0">'programacion masculino'!$A$1:$AB$751</definedName>
    <definedName name="BBDD">[1]BBDD!$1:$1048576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2" i="7" l="1"/>
  <c r="T84" i="7"/>
  <c r="V86" i="7"/>
  <c r="V106" i="7"/>
  <c r="V172" i="7"/>
  <c r="H610" i="7"/>
  <c r="J613" i="7"/>
  <c r="F615" i="7"/>
  <c r="F614" i="7"/>
  <c r="J612" i="7"/>
  <c r="V128" i="7"/>
  <c r="F622" i="7"/>
  <c r="C622" i="7"/>
  <c r="F620" i="7"/>
  <c r="C620" i="7"/>
  <c r="F618" i="7"/>
  <c r="C618" i="7"/>
  <c r="X74" i="10"/>
  <c r="X68" i="10"/>
  <c r="F472" i="7"/>
  <c r="X52" i="10"/>
  <c r="X46" i="10"/>
  <c r="C555" i="7"/>
  <c r="X22" i="10"/>
  <c r="J23" i="10"/>
  <c r="J22" i="10"/>
  <c r="H22" i="10"/>
  <c r="L19" i="10"/>
  <c r="L18" i="10"/>
  <c r="J16" i="10"/>
  <c r="L20" i="10"/>
  <c r="H23" i="10"/>
  <c r="H16" i="10"/>
  <c r="F21" i="10"/>
  <c r="F20" i="10"/>
  <c r="H21" i="10"/>
  <c r="H20" i="10"/>
  <c r="J18" i="10"/>
  <c r="F23" i="10"/>
  <c r="F22" i="10"/>
  <c r="L16" i="10"/>
  <c r="J17" i="10"/>
  <c r="L17" i="10"/>
  <c r="H17" i="10"/>
  <c r="J19" i="10"/>
  <c r="F85" i="10" l="1"/>
  <c r="C85" i="10"/>
  <c r="F84" i="10"/>
  <c r="C84" i="10"/>
  <c r="F82" i="10"/>
  <c r="C82" i="10"/>
  <c r="F81" i="10"/>
  <c r="C81" i="10"/>
  <c r="F79" i="10"/>
  <c r="C79" i="10"/>
  <c r="F78" i="10"/>
  <c r="C78" i="10"/>
  <c r="J75" i="10"/>
  <c r="H75" i="10"/>
  <c r="F75" i="10"/>
  <c r="V74" i="10"/>
  <c r="J74" i="10"/>
  <c r="I74" i="10"/>
  <c r="H74" i="10"/>
  <c r="G74" i="10" s="1"/>
  <c r="F74" i="10"/>
  <c r="L73" i="10"/>
  <c r="H73" i="10"/>
  <c r="F73" i="10"/>
  <c r="V72" i="10" s="1"/>
  <c r="L72" i="10"/>
  <c r="K72" i="10"/>
  <c r="H72" i="10"/>
  <c r="G72" i="10"/>
  <c r="F72" i="10"/>
  <c r="L71" i="10"/>
  <c r="J71" i="10"/>
  <c r="I70" i="10" s="1"/>
  <c r="F71" i="10"/>
  <c r="L70" i="10"/>
  <c r="J70" i="10"/>
  <c r="F70" i="10"/>
  <c r="L69" i="10"/>
  <c r="K68" i="10" s="1"/>
  <c r="J69" i="10"/>
  <c r="H69" i="10"/>
  <c r="V68" i="10"/>
  <c r="L68" i="10"/>
  <c r="J68" i="10"/>
  <c r="H68" i="10"/>
  <c r="U68" i="10" s="1"/>
  <c r="F63" i="10"/>
  <c r="C63" i="10"/>
  <c r="F62" i="10"/>
  <c r="C62" i="10"/>
  <c r="F60" i="10"/>
  <c r="C60" i="10"/>
  <c r="F59" i="10"/>
  <c r="C59" i="10"/>
  <c r="F57" i="10"/>
  <c r="C57" i="10"/>
  <c r="F56" i="10"/>
  <c r="C56" i="10"/>
  <c r="J53" i="10"/>
  <c r="H53" i="10"/>
  <c r="F53" i="10"/>
  <c r="J52" i="10"/>
  <c r="I52" i="10" s="1"/>
  <c r="H52" i="10"/>
  <c r="F52" i="10"/>
  <c r="L51" i="10"/>
  <c r="H51" i="10"/>
  <c r="F51" i="10"/>
  <c r="L50" i="10"/>
  <c r="K50" i="10" s="1"/>
  <c r="H50" i="10"/>
  <c r="F50" i="10"/>
  <c r="L49" i="10"/>
  <c r="J49" i="10"/>
  <c r="F49" i="10"/>
  <c r="L48" i="10"/>
  <c r="J48" i="10"/>
  <c r="F48" i="10"/>
  <c r="E48" i="10" s="1"/>
  <c r="L47" i="10"/>
  <c r="J47" i="10"/>
  <c r="H47" i="10"/>
  <c r="L46" i="10"/>
  <c r="J46" i="10"/>
  <c r="H46" i="10"/>
  <c r="F41" i="10"/>
  <c r="C41" i="10"/>
  <c r="F40" i="10"/>
  <c r="C40" i="10"/>
  <c r="F38" i="10"/>
  <c r="C38" i="10"/>
  <c r="F37" i="10"/>
  <c r="C37" i="10"/>
  <c r="F35" i="10"/>
  <c r="C35" i="10"/>
  <c r="F34" i="10"/>
  <c r="C34" i="10"/>
  <c r="F32" i="10"/>
  <c r="C32" i="10"/>
  <c r="F31" i="10"/>
  <c r="C31" i="10"/>
  <c r="F29" i="10"/>
  <c r="C29" i="10"/>
  <c r="F28" i="10"/>
  <c r="C28" i="10"/>
  <c r="X24" i="10"/>
  <c r="V24" i="10"/>
  <c r="U24" i="10"/>
  <c r="R24" i="10"/>
  <c r="Q24" i="10"/>
  <c r="P24" i="10" s="1"/>
  <c r="E22" i="10"/>
  <c r="L21" i="10"/>
  <c r="V20" i="10"/>
  <c r="F19" i="10"/>
  <c r="V18" i="10"/>
  <c r="F18" i="10"/>
  <c r="V16" i="10"/>
  <c r="I68" i="10" l="1"/>
  <c r="V70" i="10"/>
  <c r="K70" i="10"/>
  <c r="E50" i="10"/>
  <c r="V46" i="10"/>
  <c r="G46" i="10"/>
  <c r="R46" i="10" s="1"/>
  <c r="E52" i="10"/>
  <c r="V52" i="10"/>
  <c r="K16" i="10"/>
  <c r="V22" i="10"/>
  <c r="W68" i="10"/>
  <c r="E20" i="10"/>
  <c r="G22" i="10"/>
  <c r="W24" i="10"/>
  <c r="U46" i="10"/>
  <c r="U70" i="10"/>
  <c r="E18" i="10"/>
  <c r="K48" i="10"/>
  <c r="U72" i="10"/>
  <c r="W72" i="10" s="1"/>
  <c r="G20" i="10"/>
  <c r="U16" i="10"/>
  <c r="W16" i="10" s="1"/>
  <c r="K20" i="10"/>
  <c r="K46" i="10"/>
  <c r="V50" i="10"/>
  <c r="U74" i="10"/>
  <c r="W74" i="10" s="1"/>
  <c r="I22" i="10"/>
  <c r="I18" i="10"/>
  <c r="I16" i="10"/>
  <c r="K18" i="10"/>
  <c r="X18" i="10" s="1"/>
  <c r="V48" i="10"/>
  <c r="U48" i="10"/>
  <c r="W48" i="10" s="1"/>
  <c r="U50" i="10"/>
  <c r="W50" i="10" s="1"/>
  <c r="U52" i="10"/>
  <c r="I46" i="10"/>
  <c r="I48" i="10"/>
  <c r="G50" i="10"/>
  <c r="X50" i="10" s="1"/>
  <c r="G52" i="10"/>
  <c r="G68" i="10"/>
  <c r="E70" i="10"/>
  <c r="E72" i="10"/>
  <c r="E74" i="10"/>
  <c r="G16" i="10"/>
  <c r="U18" i="10"/>
  <c r="W18" i="10" s="1"/>
  <c r="U22" i="10"/>
  <c r="U20" i="10"/>
  <c r="W20" i="10" s="1"/>
  <c r="W70" i="10" l="1"/>
  <c r="R52" i="10"/>
  <c r="Q52" i="10"/>
  <c r="P52" i="10" s="1"/>
  <c r="X48" i="10"/>
  <c r="W46" i="10"/>
  <c r="R50" i="10"/>
  <c r="R48" i="10"/>
  <c r="Q48" i="10"/>
  <c r="P48" i="10" s="1"/>
  <c r="W52" i="10"/>
  <c r="W22" i="10"/>
  <c r="R18" i="10"/>
  <c r="R20" i="10"/>
  <c r="X20" i="10" s="1"/>
  <c r="R22" i="10"/>
  <c r="Q18" i="10"/>
  <c r="Q50" i="10"/>
  <c r="Q22" i="10"/>
  <c r="Q20" i="10"/>
  <c r="Q46" i="10"/>
  <c r="P46" i="10" s="1"/>
  <c r="R74" i="10"/>
  <c r="Q74" i="10"/>
  <c r="R72" i="10"/>
  <c r="Q72" i="10"/>
  <c r="R68" i="10"/>
  <c r="Q68" i="10"/>
  <c r="R70" i="10"/>
  <c r="X70" i="10" s="1"/>
  <c r="Q70" i="10"/>
  <c r="R16" i="10"/>
  <c r="Q16" i="10"/>
  <c r="X16" i="10"/>
  <c r="P70" i="10" l="1"/>
  <c r="P50" i="10"/>
  <c r="P22" i="10"/>
  <c r="P16" i="10"/>
  <c r="P18" i="10"/>
  <c r="P20" i="10"/>
  <c r="P72" i="10"/>
  <c r="P68" i="10"/>
  <c r="P74" i="10"/>
  <c r="F495" i="7" l="1"/>
  <c r="C495" i="7"/>
  <c r="F494" i="7"/>
  <c r="C494" i="7"/>
  <c r="F492" i="7"/>
  <c r="C492" i="7"/>
  <c r="F491" i="7"/>
  <c r="C491" i="7"/>
  <c r="F489" i="7"/>
  <c r="C489" i="7"/>
  <c r="F488" i="7"/>
  <c r="C488" i="7"/>
  <c r="F473" i="7"/>
  <c r="C473" i="7"/>
  <c r="C472" i="7"/>
  <c r="F470" i="7"/>
  <c r="C470" i="7"/>
  <c r="F469" i="7"/>
  <c r="C469" i="7"/>
  <c r="F467" i="7"/>
  <c r="C467" i="7"/>
  <c r="F466" i="7"/>
  <c r="C466" i="7"/>
  <c r="F451" i="7"/>
  <c r="C451" i="7"/>
  <c r="F450" i="7"/>
  <c r="C450" i="7"/>
  <c r="F448" i="7"/>
  <c r="C448" i="7"/>
  <c r="F447" i="7"/>
  <c r="C447" i="7"/>
  <c r="F445" i="7"/>
  <c r="C445" i="7"/>
  <c r="F444" i="7"/>
  <c r="C444" i="7"/>
  <c r="F429" i="7"/>
  <c r="C429" i="7"/>
  <c r="F428" i="7"/>
  <c r="C428" i="7"/>
  <c r="F426" i="7"/>
  <c r="C426" i="7"/>
  <c r="F425" i="7"/>
  <c r="C425" i="7"/>
  <c r="F423" i="7"/>
  <c r="C423" i="7"/>
  <c r="F422" i="7"/>
  <c r="C422" i="7"/>
  <c r="F407" i="7"/>
  <c r="C407" i="7"/>
  <c r="F406" i="7"/>
  <c r="C406" i="7"/>
  <c r="F404" i="7"/>
  <c r="C404" i="7"/>
  <c r="F403" i="7"/>
  <c r="C403" i="7"/>
  <c r="F401" i="7"/>
  <c r="C401" i="7"/>
  <c r="F400" i="7"/>
  <c r="C400" i="7"/>
  <c r="F385" i="7"/>
  <c r="C385" i="7"/>
  <c r="F384" i="7"/>
  <c r="C384" i="7"/>
  <c r="F382" i="7"/>
  <c r="C382" i="7"/>
  <c r="F381" i="7"/>
  <c r="C381" i="7"/>
  <c r="F379" i="7"/>
  <c r="C379" i="7"/>
  <c r="F378" i="7"/>
  <c r="C378" i="7"/>
  <c r="F363" i="7"/>
  <c r="C363" i="7"/>
  <c r="F362" i="7"/>
  <c r="C362" i="7"/>
  <c r="F360" i="7"/>
  <c r="C360" i="7"/>
  <c r="F359" i="7"/>
  <c r="C359" i="7"/>
  <c r="F357" i="7"/>
  <c r="C357" i="7"/>
  <c r="F356" i="7"/>
  <c r="C356" i="7"/>
  <c r="F341" i="7"/>
  <c r="C341" i="7"/>
  <c r="F340" i="7"/>
  <c r="C340" i="7"/>
  <c r="F338" i="7"/>
  <c r="C338" i="7"/>
  <c r="F337" i="7"/>
  <c r="C337" i="7"/>
  <c r="F335" i="7"/>
  <c r="C335" i="7"/>
  <c r="F334" i="7"/>
  <c r="C334" i="7"/>
  <c r="F319" i="7"/>
  <c r="C319" i="7"/>
  <c r="F318" i="7"/>
  <c r="C318" i="7"/>
  <c r="F316" i="7"/>
  <c r="C316" i="7"/>
  <c r="F315" i="7"/>
  <c r="C315" i="7"/>
  <c r="F313" i="7"/>
  <c r="C313" i="7"/>
  <c r="F312" i="7"/>
  <c r="C312" i="7"/>
  <c r="F297" i="7"/>
  <c r="C297" i="7"/>
  <c r="F296" i="7"/>
  <c r="C296" i="7"/>
  <c r="F294" i="7"/>
  <c r="C294" i="7"/>
  <c r="F293" i="7"/>
  <c r="C293" i="7"/>
  <c r="F291" i="7"/>
  <c r="C291" i="7"/>
  <c r="F290" i="7"/>
  <c r="C290" i="7"/>
  <c r="F275" i="7"/>
  <c r="C275" i="7"/>
  <c r="F274" i="7"/>
  <c r="C274" i="7"/>
  <c r="F272" i="7"/>
  <c r="C272" i="7"/>
  <c r="F271" i="7"/>
  <c r="C271" i="7"/>
  <c r="F269" i="7"/>
  <c r="C269" i="7"/>
  <c r="F268" i="7"/>
  <c r="C268" i="7"/>
  <c r="F253" i="7"/>
  <c r="C253" i="7"/>
  <c r="F252" i="7"/>
  <c r="C252" i="7"/>
  <c r="F250" i="7"/>
  <c r="C250" i="7"/>
  <c r="F249" i="7"/>
  <c r="C249" i="7"/>
  <c r="F247" i="7"/>
  <c r="C247" i="7"/>
  <c r="F246" i="7"/>
  <c r="C246" i="7"/>
  <c r="F231" i="7"/>
  <c r="C231" i="7"/>
  <c r="F230" i="7"/>
  <c r="C230" i="7"/>
  <c r="F228" i="7"/>
  <c r="C228" i="7"/>
  <c r="F227" i="7"/>
  <c r="C227" i="7"/>
  <c r="F225" i="7"/>
  <c r="C225" i="7"/>
  <c r="F224" i="7"/>
  <c r="C224" i="7"/>
  <c r="F209" i="7"/>
  <c r="C209" i="7"/>
  <c r="F208" i="7"/>
  <c r="C208" i="7"/>
  <c r="F206" i="7"/>
  <c r="C206" i="7"/>
  <c r="F205" i="7"/>
  <c r="C205" i="7"/>
  <c r="F203" i="7"/>
  <c r="C203" i="7"/>
  <c r="F202" i="7"/>
  <c r="C202" i="7"/>
  <c r="F187" i="7"/>
  <c r="C187" i="7"/>
  <c r="F186" i="7"/>
  <c r="C186" i="7"/>
  <c r="F184" i="7"/>
  <c r="C184" i="7"/>
  <c r="F183" i="7"/>
  <c r="C183" i="7"/>
  <c r="F181" i="7"/>
  <c r="C181" i="7"/>
  <c r="F180" i="7"/>
  <c r="C180" i="7"/>
  <c r="F165" i="7"/>
  <c r="C165" i="7"/>
  <c r="F164" i="7"/>
  <c r="C164" i="7"/>
  <c r="F162" i="7"/>
  <c r="C162" i="7"/>
  <c r="F161" i="7"/>
  <c r="C161" i="7"/>
  <c r="F159" i="7"/>
  <c r="C159" i="7"/>
  <c r="F158" i="7"/>
  <c r="C158" i="7"/>
  <c r="F121" i="7"/>
  <c r="C121" i="7"/>
  <c r="F120" i="7"/>
  <c r="C120" i="7"/>
  <c r="F118" i="7"/>
  <c r="C118" i="7"/>
  <c r="F117" i="7"/>
  <c r="C117" i="7"/>
  <c r="F115" i="7"/>
  <c r="C115" i="7"/>
  <c r="F114" i="7"/>
  <c r="C114" i="7"/>
  <c r="F99" i="7"/>
  <c r="C99" i="7"/>
  <c r="F98" i="7"/>
  <c r="C98" i="7"/>
  <c r="F96" i="7"/>
  <c r="C96" i="7"/>
  <c r="F95" i="7"/>
  <c r="C95" i="7"/>
  <c r="F93" i="7"/>
  <c r="C93" i="7"/>
  <c r="F92" i="7"/>
  <c r="C92" i="7"/>
  <c r="F77" i="7"/>
  <c r="C77" i="7"/>
  <c r="F76" i="7"/>
  <c r="C76" i="7"/>
  <c r="F74" i="7"/>
  <c r="C74" i="7"/>
  <c r="F73" i="7"/>
  <c r="C73" i="7"/>
  <c r="F71" i="7"/>
  <c r="C71" i="7"/>
  <c r="F70" i="7"/>
  <c r="C70" i="7"/>
  <c r="F55" i="7"/>
  <c r="C55" i="7"/>
  <c r="F54" i="7"/>
  <c r="C54" i="7"/>
  <c r="F52" i="7"/>
  <c r="C52" i="7"/>
  <c r="F51" i="7"/>
  <c r="C51" i="7"/>
  <c r="F49" i="7"/>
  <c r="C49" i="7"/>
  <c r="F48" i="7"/>
  <c r="C48" i="7"/>
  <c r="F732" i="7"/>
  <c r="C732" i="7"/>
  <c r="F731" i="7"/>
  <c r="C731" i="7"/>
  <c r="F729" i="7"/>
  <c r="C729" i="7"/>
  <c r="F728" i="7"/>
  <c r="C728" i="7"/>
  <c r="F726" i="7"/>
  <c r="C726" i="7"/>
  <c r="F725" i="7"/>
  <c r="C725" i="7"/>
  <c r="F710" i="7"/>
  <c r="C710" i="7"/>
  <c r="F709" i="7"/>
  <c r="C709" i="7"/>
  <c r="F707" i="7"/>
  <c r="C707" i="7"/>
  <c r="F706" i="7"/>
  <c r="C706" i="7"/>
  <c r="F704" i="7"/>
  <c r="C704" i="7"/>
  <c r="F703" i="7"/>
  <c r="C703" i="7"/>
  <c r="F688" i="7"/>
  <c r="C688" i="7"/>
  <c r="F687" i="7"/>
  <c r="C687" i="7"/>
  <c r="F685" i="7"/>
  <c r="C685" i="7"/>
  <c r="F684" i="7"/>
  <c r="C684" i="7"/>
  <c r="F682" i="7"/>
  <c r="C682" i="7"/>
  <c r="F681" i="7"/>
  <c r="C681" i="7"/>
  <c r="F666" i="7"/>
  <c r="C666" i="7"/>
  <c r="F665" i="7"/>
  <c r="C665" i="7"/>
  <c r="F663" i="7"/>
  <c r="C663" i="7"/>
  <c r="F662" i="7"/>
  <c r="C662" i="7"/>
  <c r="F660" i="7"/>
  <c r="C660" i="7"/>
  <c r="F659" i="7"/>
  <c r="C659" i="7"/>
  <c r="F644" i="7"/>
  <c r="C644" i="7"/>
  <c r="F643" i="7"/>
  <c r="C643" i="7"/>
  <c r="F641" i="7"/>
  <c r="C641" i="7"/>
  <c r="F640" i="7"/>
  <c r="C640" i="7"/>
  <c r="F638" i="7"/>
  <c r="C638" i="7"/>
  <c r="F637" i="7"/>
  <c r="C637" i="7"/>
  <c r="F605" i="7"/>
  <c r="C605" i="7"/>
  <c r="F604" i="7"/>
  <c r="C604" i="7"/>
  <c r="F602" i="7"/>
  <c r="C602" i="7"/>
  <c r="F601" i="7"/>
  <c r="C601" i="7"/>
  <c r="F599" i="7"/>
  <c r="C599" i="7"/>
  <c r="F598" i="7"/>
  <c r="C598" i="7"/>
  <c r="F583" i="7"/>
  <c r="C583" i="7"/>
  <c r="F582" i="7"/>
  <c r="C582" i="7"/>
  <c r="F580" i="7"/>
  <c r="C580" i="7"/>
  <c r="F579" i="7"/>
  <c r="C579" i="7"/>
  <c r="F577" i="7"/>
  <c r="C577" i="7"/>
  <c r="F576" i="7"/>
  <c r="C576" i="7"/>
  <c r="F561" i="7"/>
  <c r="C561" i="7"/>
  <c r="F560" i="7"/>
  <c r="C560" i="7"/>
  <c r="F558" i="7"/>
  <c r="C558" i="7"/>
  <c r="F557" i="7"/>
  <c r="C557" i="7"/>
  <c r="F555" i="7"/>
  <c r="F554" i="7"/>
  <c r="C554" i="7"/>
  <c r="F539" i="7"/>
  <c r="C539" i="7"/>
  <c r="F538" i="7"/>
  <c r="C538" i="7"/>
  <c r="F536" i="7"/>
  <c r="C536" i="7"/>
  <c r="F535" i="7"/>
  <c r="C535" i="7"/>
  <c r="F533" i="7"/>
  <c r="C533" i="7"/>
  <c r="F532" i="7"/>
  <c r="C532" i="7"/>
  <c r="F517" i="7"/>
  <c r="C517" i="7"/>
  <c r="F516" i="7"/>
  <c r="C516" i="7"/>
  <c r="F514" i="7"/>
  <c r="C514" i="7"/>
  <c r="F513" i="7"/>
  <c r="C513" i="7"/>
  <c r="F511" i="7"/>
  <c r="C511" i="7"/>
  <c r="F510" i="7"/>
  <c r="C510" i="7"/>
  <c r="F143" i="7"/>
  <c r="C143" i="7"/>
  <c r="F142" i="7"/>
  <c r="C142" i="7"/>
  <c r="F140" i="7"/>
  <c r="C140" i="7"/>
  <c r="F139" i="7"/>
  <c r="C139" i="7"/>
  <c r="F137" i="7"/>
  <c r="C137" i="7"/>
  <c r="F136" i="7"/>
  <c r="C136" i="7"/>
  <c r="J722" i="7" l="1"/>
  <c r="H722" i="7"/>
  <c r="F722" i="7"/>
  <c r="J721" i="7"/>
  <c r="H721" i="7"/>
  <c r="F721" i="7"/>
  <c r="L720" i="7"/>
  <c r="H720" i="7"/>
  <c r="F720" i="7"/>
  <c r="L719" i="7"/>
  <c r="H719" i="7"/>
  <c r="F719" i="7"/>
  <c r="L718" i="7"/>
  <c r="J718" i="7"/>
  <c r="F718" i="7"/>
  <c r="L717" i="7"/>
  <c r="J717" i="7"/>
  <c r="F717" i="7"/>
  <c r="L716" i="7"/>
  <c r="J716" i="7"/>
  <c r="H716" i="7"/>
  <c r="L715" i="7"/>
  <c r="J715" i="7"/>
  <c r="H715" i="7"/>
  <c r="J700" i="7"/>
  <c r="H700" i="7"/>
  <c r="F700" i="7"/>
  <c r="J699" i="7"/>
  <c r="H699" i="7"/>
  <c r="F699" i="7"/>
  <c r="L698" i="7"/>
  <c r="H698" i="7"/>
  <c r="F698" i="7"/>
  <c r="L697" i="7"/>
  <c r="H697" i="7"/>
  <c r="F697" i="7"/>
  <c r="L696" i="7"/>
  <c r="J696" i="7"/>
  <c r="F696" i="7"/>
  <c r="L695" i="7"/>
  <c r="J695" i="7"/>
  <c r="F695" i="7"/>
  <c r="L694" i="7"/>
  <c r="J694" i="7"/>
  <c r="H694" i="7"/>
  <c r="L693" i="7"/>
  <c r="J693" i="7"/>
  <c r="H693" i="7"/>
  <c r="J678" i="7"/>
  <c r="H678" i="7"/>
  <c r="F678" i="7"/>
  <c r="J677" i="7"/>
  <c r="H677" i="7"/>
  <c r="F677" i="7"/>
  <c r="L676" i="7"/>
  <c r="H676" i="7"/>
  <c r="F676" i="7"/>
  <c r="L675" i="7"/>
  <c r="H675" i="7"/>
  <c r="F675" i="7"/>
  <c r="L674" i="7"/>
  <c r="J674" i="7"/>
  <c r="F674" i="7"/>
  <c r="L673" i="7"/>
  <c r="J673" i="7"/>
  <c r="F673" i="7"/>
  <c r="L672" i="7"/>
  <c r="J672" i="7"/>
  <c r="H672" i="7"/>
  <c r="L671" i="7"/>
  <c r="J671" i="7"/>
  <c r="H671" i="7"/>
  <c r="J656" i="7"/>
  <c r="H656" i="7"/>
  <c r="F656" i="7"/>
  <c r="J655" i="7"/>
  <c r="H655" i="7"/>
  <c r="F655" i="7"/>
  <c r="L654" i="7"/>
  <c r="H654" i="7"/>
  <c r="F654" i="7"/>
  <c r="L653" i="7"/>
  <c r="H653" i="7"/>
  <c r="F653" i="7"/>
  <c r="L652" i="7"/>
  <c r="J652" i="7"/>
  <c r="F652" i="7"/>
  <c r="L651" i="7"/>
  <c r="J651" i="7"/>
  <c r="F651" i="7"/>
  <c r="L650" i="7"/>
  <c r="J650" i="7"/>
  <c r="H650" i="7"/>
  <c r="L649" i="7"/>
  <c r="J649" i="7"/>
  <c r="H649" i="7"/>
  <c r="J634" i="7"/>
  <c r="H634" i="7"/>
  <c r="F634" i="7"/>
  <c r="J633" i="7"/>
  <c r="H633" i="7"/>
  <c r="F633" i="7"/>
  <c r="L632" i="7"/>
  <c r="H632" i="7"/>
  <c r="F632" i="7"/>
  <c r="L631" i="7"/>
  <c r="H631" i="7"/>
  <c r="F631" i="7"/>
  <c r="L630" i="7"/>
  <c r="J630" i="7"/>
  <c r="F630" i="7"/>
  <c r="L629" i="7"/>
  <c r="J629" i="7"/>
  <c r="F629" i="7"/>
  <c r="L628" i="7"/>
  <c r="J628" i="7"/>
  <c r="H628" i="7"/>
  <c r="L627" i="7"/>
  <c r="J627" i="7"/>
  <c r="H627" i="7"/>
  <c r="L615" i="7"/>
  <c r="H615" i="7"/>
  <c r="L614" i="7"/>
  <c r="H614" i="7"/>
  <c r="L613" i="7"/>
  <c r="F613" i="7"/>
  <c r="L612" i="7"/>
  <c r="F612" i="7"/>
  <c r="L611" i="7"/>
  <c r="J611" i="7"/>
  <c r="H611" i="7"/>
  <c r="L610" i="7"/>
  <c r="J610" i="7"/>
  <c r="J595" i="7"/>
  <c r="H595" i="7"/>
  <c r="F595" i="7"/>
  <c r="J594" i="7"/>
  <c r="H594" i="7"/>
  <c r="F594" i="7"/>
  <c r="L593" i="7"/>
  <c r="H593" i="7"/>
  <c r="F593" i="7"/>
  <c r="L592" i="7"/>
  <c r="H592" i="7"/>
  <c r="F592" i="7"/>
  <c r="L591" i="7"/>
  <c r="J591" i="7"/>
  <c r="F591" i="7"/>
  <c r="L590" i="7"/>
  <c r="J590" i="7"/>
  <c r="F590" i="7"/>
  <c r="L589" i="7"/>
  <c r="J589" i="7"/>
  <c r="H589" i="7"/>
  <c r="L588" i="7"/>
  <c r="J588" i="7"/>
  <c r="H588" i="7"/>
  <c r="J573" i="7"/>
  <c r="H573" i="7"/>
  <c r="F573" i="7"/>
  <c r="J572" i="7"/>
  <c r="H572" i="7"/>
  <c r="F572" i="7"/>
  <c r="L571" i="7"/>
  <c r="H571" i="7"/>
  <c r="F571" i="7"/>
  <c r="L570" i="7"/>
  <c r="H570" i="7"/>
  <c r="F570" i="7"/>
  <c r="L569" i="7"/>
  <c r="J569" i="7"/>
  <c r="F569" i="7"/>
  <c r="L568" i="7"/>
  <c r="J568" i="7"/>
  <c r="F568" i="7"/>
  <c r="L567" i="7"/>
  <c r="J567" i="7"/>
  <c r="H567" i="7"/>
  <c r="L566" i="7"/>
  <c r="J566" i="7"/>
  <c r="H566" i="7"/>
  <c r="J551" i="7"/>
  <c r="H551" i="7"/>
  <c r="F551" i="7"/>
  <c r="J550" i="7"/>
  <c r="H550" i="7"/>
  <c r="F550" i="7"/>
  <c r="L549" i="7"/>
  <c r="H549" i="7"/>
  <c r="F549" i="7"/>
  <c r="L548" i="7"/>
  <c r="H548" i="7"/>
  <c r="F548" i="7"/>
  <c r="L547" i="7"/>
  <c r="J547" i="7"/>
  <c r="F547" i="7"/>
  <c r="L546" i="7"/>
  <c r="J546" i="7"/>
  <c r="F546" i="7"/>
  <c r="L545" i="7"/>
  <c r="J545" i="7"/>
  <c r="H545" i="7"/>
  <c r="L544" i="7"/>
  <c r="J544" i="7"/>
  <c r="H544" i="7"/>
  <c r="J529" i="7"/>
  <c r="H529" i="7"/>
  <c r="F529" i="7"/>
  <c r="J528" i="7"/>
  <c r="H528" i="7"/>
  <c r="F528" i="7"/>
  <c r="L527" i="7"/>
  <c r="H527" i="7"/>
  <c r="F527" i="7"/>
  <c r="L526" i="7"/>
  <c r="H526" i="7"/>
  <c r="F526" i="7"/>
  <c r="L525" i="7"/>
  <c r="J525" i="7"/>
  <c r="F525" i="7"/>
  <c r="L524" i="7"/>
  <c r="J524" i="7"/>
  <c r="F524" i="7"/>
  <c r="L523" i="7"/>
  <c r="J523" i="7"/>
  <c r="H523" i="7"/>
  <c r="L522" i="7"/>
  <c r="J522" i="7"/>
  <c r="H522" i="7"/>
  <c r="J507" i="7"/>
  <c r="H507" i="7"/>
  <c r="F507" i="7"/>
  <c r="J506" i="7"/>
  <c r="H506" i="7"/>
  <c r="F506" i="7"/>
  <c r="L505" i="7"/>
  <c r="H505" i="7"/>
  <c r="F505" i="7"/>
  <c r="L504" i="7"/>
  <c r="H504" i="7"/>
  <c r="F504" i="7"/>
  <c r="L503" i="7"/>
  <c r="J503" i="7"/>
  <c r="F503" i="7"/>
  <c r="L502" i="7"/>
  <c r="J502" i="7"/>
  <c r="F502" i="7"/>
  <c r="L501" i="7"/>
  <c r="J501" i="7"/>
  <c r="H501" i="7"/>
  <c r="L500" i="7"/>
  <c r="J500" i="7"/>
  <c r="H500" i="7"/>
  <c r="J485" i="7"/>
  <c r="H485" i="7"/>
  <c r="F485" i="7"/>
  <c r="J484" i="7"/>
  <c r="H484" i="7"/>
  <c r="F484" i="7"/>
  <c r="L483" i="7"/>
  <c r="H483" i="7"/>
  <c r="F483" i="7"/>
  <c r="L482" i="7"/>
  <c r="H482" i="7"/>
  <c r="F482" i="7"/>
  <c r="L481" i="7"/>
  <c r="J481" i="7"/>
  <c r="F481" i="7"/>
  <c r="L480" i="7"/>
  <c r="J480" i="7"/>
  <c r="F480" i="7"/>
  <c r="L479" i="7"/>
  <c r="J479" i="7"/>
  <c r="H479" i="7"/>
  <c r="L478" i="7"/>
  <c r="J478" i="7"/>
  <c r="H478" i="7"/>
  <c r="J463" i="7"/>
  <c r="H463" i="7"/>
  <c r="F463" i="7"/>
  <c r="J462" i="7"/>
  <c r="H462" i="7"/>
  <c r="F462" i="7"/>
  <c r="L461" i="7"/>
  <c r="H461" i="7"/>
  <c r="F461" i="7"/>
  <c r="L460" i="7"/>
  <c r="H460" i="7"/>
  <c r="F460" i="7"/>
  <c r="L459" i="7"/>
  <c r="J459" i="7"/>
  <c r="F459" i="7"/>
  <c r="L458" i="7"/>
  <c r="J458" i="7"/>
  <c r="F458" i="7"/>
  <c r="L457" i="7"/>
  <c r="J457" i="7"/>
  <c r="H457" i="7"/>
  <c r="L456" i="7"/>
  <c r="J456" i="7"/>
  <c r="H456" i="7"/>
  <c r="J441" i="7"/>
  <c r="H441" i="7"/>
  <c r="F441" i="7"/>
  <c r="J440" i="7"/>
  <c r="H440" i="7"/>
  <c r="F440" i="7"/>
  <c r="L439" i="7"/>
  <c r="H439" i="7"/>
  <c r="F439" i="7"/>
  <c r="L438" i="7"/>
  <c r="H438" i="7"/>
  <c r="F438" i="7"/>
  <c r="L437" i="7"/>
  <c r="J437" i="7"/>
  <c r="F437" i="7"/>
  <c r="L436" i="7"/>
  <c r="J436" i="7"/>
  <c r="F436" i="7"/>
  <c r="L435" i="7"/>
  <c r="J435" i="7"/>
  <c r="H435" i="7"/>
  <c r="L434" i="7"/>
  <c r="J434" i="7"/>
  <c r="H434" i="7"/>
  <c r="J419" i="7"/>
  <c r="H419" i="7"/>
  <c r="F419" i="7"/>
  <c r="J418" i="7"/>
  <c r="H418" i="7"/>
  <c r="F418" i="7"/>
  <c r="L417" i="7"/>
  <c r="H417" i="7"/>
  <c r="F417" i="7"/>
  <c r="L416" i="7"/>
  <c r="H416" i="7"/>
  <c r="F416" i="7"/>
  <c r="L415" i="7"/>
  <c r="J415" i="7"/>
  <c r="F415" i="7"/>
  <c r="L414" i="7"/>
  <c r="J414" i="7"/>
  <c r="F414" i="7"/>
  <c r="L413" i="7"/>
  <c r="J413" i="7"/>
  <c r="H413" i="7"/>
  <c r="L412" i="7"/>
  <c r="J412" i="7"/>
  <c r="H412" i="7"/>
  <c r="J397" i="7"/>
  <c r="H397" i="7"/>
  <c r="F397" i="7"/>
  <c r="J396" i="7"/>
  <c r="H396" i="7"/>
  <c r="F396" i="7"/>
  <c r="L395" i="7"/>
  <c r="H395" i="7"/>
  <c r="F395" i="7"/>
  <c r="L394" i="7"/>
  <c r="H394" i="7"/>
  <c r="F394" i="7"/>
  <c r="L393" i="7"/>
  <c r="J393" i="7"/>
  <c r="F393" i="7"/>
  <c r="L392" i="7"/>
  <c r="J392" i="7"/>
  <c r="F392" i="7"/>
  <c r="L391" i="7"/>
  <c r="J391" i="7"/>
  <c r="H391" i="7"/>
  <c r="L390" i="7"/>
  <c r="J390" i="7"/>
  <c r="H390" i="7"/>
  <c r="J375" i="7"/>
  <c r="H375" i="7"/>
  <c r="F375" i="7"/>
  <c r="J374" i="7"/>
  <c r="H374" i="7"/>
  <c r="F374" i="7"/>
  <c r="L373" i="7"/>
  <c r="H373" i="7"/>
  <c r="F373" i="7"/>
  <c r="L372" i="7"/>
  <c r="H372" i="7"/>
  <c r="F372" i="7"/>
  <c r="L371" i="7"/>
  <c r="J371" i="7"/>
  <c r="F371" i="7"/>
  <c r="L370" i="7"/>
  <c r="J370" i="7"/>
  <c r="F370" i="7"/>
  <c r="L369" i="7"/>
  <c r="J369" i="7"/>
  <c r="H369" i="7"/>
  <c r="L368" i="7"/>
  <c r="J368" i="7"/>
  <c r="H368" i="7"/>
  <c r="J353" i="7"/>
  <c r="H353" i="7"/>
  <c r="F353" i="7"/>
  <c r="J352" i="7"/>
  <c r="H352" i="7"/>
  <c r="F352" i="7"/>
  <c r="L351" i="7"/>
  <c r="H351" i="7"/>
  <c r="F351" i="7"/>
  <c r="L350" i="7"/>
  <c r="H350" i="7"/>
  <c r="F350" i="7"/>
  <c r="L349" i="7"/>
  <c r="J349" i="7"/>
  <c r="F349" i="7"/>
  <c r="L348" i="7"/>
  <c r="J348" i="7"/>
  <c r="F348" i="7"/>
  <c r="L347" i="7"/>
  <c r="J347" i="7"/>
  <c r="H347" i="7"/>
  <c r="L346" i="7"/>
  <c r="J346" i="7"/>
  <c r="H346" i="7"/>
  <c r="J331" i="7"/>
  <c r="H331" i="7"/>
  <c r="F331" i="7"/>
  <c r="J330" i="7"/>
  <c r="H330" i="7"/>
  <c r="F330" i="7"/>
  <c r="L329" i="7"/>
  <c r="H329" i="7"/>
  <c r="F329" i="7"/>
  <c r="L328" i="7"/>
  <c r="H328" i="7"/>
  <c r="F328" i="7"/>
  <c r="L327" i="7"/>
  <c r="J327" i="7"/>
  <c r="F327" i="7"/>
  <c r="L326" i="7"/>
  <c r="J326" i="7"/>
  <c r="F326" i="7"/>
  <c r="L325" i="7"/>
  <c r="J325" i="7"/>
  <c r="H325" i="7"/>
  <c r="L324" i="7"/>
  <c r="J324" i="7"/>
  <c r="H324" i="7"/>
  <c r="J309" i="7"/>
  <c r="H309" i="7"/>
  <c r="F309" i="7"/>
  <c r="J308" i="7"/>
  <c r="H308" i="7"/>
  <c r="F308" i="7"/>
  <c r="L307" i="7"/>
  <c r="H307" i="7"/>
  <c r="F307" i="7"/>
  <c r="L306" i="7"/>
  <c r="H306" i="7"/>
  <c r="F306" i="7"/>
  <c r="L305" i="7"/>
  <c r="J305" i="7"/>
  <c r="F305" i="7"/>
  <c r="L304" i="7"/>
  <c r="J304" i="7"/>
  <c r="F304" i="7"/>
  <c r="L303" i="7"/>
  <c r="J303" i="7"/>
  <c r="H303" i="7"/>
  <c r="L302" i="7"/>
  <c r="J302" i="7"/>
  <c r="H302" i="7"/>
  <c r="J287" i="7"/>
  <c r="H287" i="7"/>
  <c r="F287" i="7"/>
  <c r="J286" i="7"/>
  <c r="H286" i="7"/>
  <c r="F286" i="7"/>
  <c r="L285" i="7"/>
  <c r="H285" i="7"/>
  <c r="F285" i="7"/>
  <c r="L284" i="7"/>
  <c r="H284" i="7"/>
  <c r="F284" i="7"/>
  <c r="L283" i="7"/>
  <c r="J283" i="7"/>
  <c r="F283" i="7"/>
  <c r="L282" i="7"/>
  <c r="J282" i="7"/>
  <c r="F282" i="7"/>
  <c r="L281" i="7"/>
  <c r="J281" i="7"/>
  <c r="H281" i="7"/>
  <c r="L280" i="7"/>
  <c r="J280" i="7"/>
  <c r="H280" i="7"/>
  <c r="J265" i="7"/>
  <c r="H265" i="7"/>
  <c r="F265" i="7"/>
  <c r="J264" i="7"/>
  <c r="H264" i="7"/>
  <c r="F264" i="7"/>
  <c r="L263" i="7"/>
  <c r="H263" i="7"/>
  <c r="F263" i="7"/>
  <c r="L262" i="7"/>
  <c r="H262" i="7"/>
  <c r="F262" i="7"/>
  <c r="L261" i="7"/>
  <c r="J261" i="7"/>
  <c r="F261" i="7"/>
  <c r="L260" i="7"/>
  <c r="J260" i="7"/>
  <c r="F260" i="7"/>
  <c r="L259" i="7"/>
  <c r="J259" i="7"/>
  <c r="H259" i="7"/>
  <c r="L258" i="7"/>
  <c r="J258" i="7"/>
  <c r="H258" i="7"/>
  <c r="J243" i="7"/>
  <c r="H243" i="7"/>
  <c r="F243" i="7"/>
  <c r="J242" i="7"/>
  <c r="H242" i="7"/>
  <c r="F242" i="7"/>
  <c r="L241" i="7"/>
  <c r="H241" i="7"/>
  <c r="F241" i="7"/>
  <c r="L240" i="7"/>
  <c r="H240" i="7"/>
  <c r="F240" i="7"/>
  <c r="L239" i="7"/>
  <c r="J239" i="7"/>
  <c r="F239" i="7"/>
  <c r="L238" i="7"/>
  <c r="J238" i="7"/>
  <c r="F238" i="7"/>
  <c r="L237" i="7"/>
  <c r="J237" i="7"/>
  <c r="H237" i="7"/>
  <c r="L236" i="7"/>
  <c r="J236" i="7"/>
  <c r="H236" i="7"/>
  <c r="J221" i="7"/>
  <c r="H221" i="7"/>
  <c r="F221" i="7"/>
  <c r="J220" i="7"/>
  <c r="H220" i="7"/>
  <c r="F220" i="7"/>
  <c r="L219" i="7"/>
  <c r="H219" i="7"/>
  <c r="F219" i="7"/>
  <c r="L218" i="7"/>
  <c r="H218" i="7"/>
  <c r="F218" i="7"/>
  <c r="L217" i="7"/>
  <c r="J217" i="7"/>
  <c r="F217" i="7"/>
  <c r="L216" i="7"/>
  <c r="J216" i="7"/>
  <c r="F216" i="7"/>
  <c r="L215" i="7"/>
  <c r="J215" i="7"/>
  <c r="H215" i="7"/>
  <c r="L214" i="7"/>
  <c r="J214" i="7"/>
  <c r="H214" i="7"/>
  <c r="J199" i="7"/>
  <c r="H199" i="7"/>
  <c r="F199" i="7"/>
  <c r="J198" i="7"/>
  <c r="H198" i="7"/>
  <c r="F198" i="7"/>
  <c r="L197" i="7"/>
  <c r="H197" i="7"/>
  <c r="F197" i="7"/>
  <c r="L196" i="7"/>
  <c r="H196" i="7"/>
  <c r="F196" i="7"/>
  <c r="L195" i="7"/>
  <c r="J195" i="7"/>
  <c r="F195" i="7"/>
  <c r="L194" i="7"/>
  <c r="J194" i="7"/>
  <c r="F194" i="7"/>
  <c r="L193" i="7"/>
  <c r="J193" i="7"/>
  <c r="H193" i="7"/>
  <c r="L192" i="7"/>
  <c r="J192" i="7"/>
  <c r="H192" i="7"/>
  <c r="J177" i="7"/>
  <c r="H177" i="7"/>
  <c r="F177" i="7"/>
  <c r="J176" i="7"/>
  <c r="H176" i="7"/>
  <c r="F176" i="7"/>
  <c r="L175" i="7"/>
  <c r="H175" i="7"/>
  <c r="F175" i="7"/>
  <c r="L174" i="7"/>
  <c r="H174" i="7"/>
  <c r="F174" i="7"/>
  <c r="L173" i="7"/>
  <c r="J173" i="7"/>
  <c r="F173" i="7"/>
  <c r="L172" i="7"/>
  <c r="J172" i="7"/>
  <c r="F172" i="7"/>
  <c r="L171" i="7"/>
  <c r="J171" i="7"/>
  <c r="H171" i="7"/>
  <c r="L170" i="7"/>
  <c r="J170" i="7"/>
  <c r="H170" i="7"/>
  <c r="J155" i="7"/>
  <c r="H155" i="7"/>
  <c r="F155" i="7"/>
  <c r="J154" i="7"/>
  <c r="H154" i="7"/>
  <c r="F154" i="7"/>
  <c r="L153" i="7"/>
  <c r="H153" i="7"/>
  <c r="F153" i="7"/>
  <c r="L152" i="7"/>
  <c r="H152" i="7"/>
  <c r="F152" i="7"/>
  <c r="L151" i="7"/>
  <c r="J151" i="7"/>
  <c r="F151" i="7"/>
  <c r="L150" i="7"/>
  <c r="J150" i="7"/>
  <c r="F150" i="7"/>
  <c r="L149" i="7"/>
  <c r="J149" i="7"/>
  <c r="H149" i="7"/>
  <c r="L148" i="7"/>
  <c r="J148" i="7"/>
  <c r="H148" i="7"/>
  <c r="J133" i="7"/>
  <c r="H133" i="7"/>
  <c r="F133" i="7"/>
  <c r="J132" i="7"/>
  <c r="H132" i="7"/>
  <c r="F132" i="7"/>
  <c r="L131" i="7"/>
  <c r="H131" i="7"/>
  <c r="F131" i="7"/>
  <c r="L130" i="7"/>
  <c r="H130" i="7"/>
  <c r="F130" i="7"/>
  <c r="L129" i="7"/>
  <c r="J129" i="7"/>
  <c r="F129" i="7"/>
  <c r="L128" i="7"/>
  <c r="J128" i="7"/>
  <c r="F128" i="7"/>
  <c r="L127" i="7"/>
  <c r="J127" i="7"/>
  <c r="H127" i="7"/>
  <c r="L126" i="7"/>
  <c r="J126" i="7"/>
  <c r="H126" i="7"/>
  <c r="J111" i="7"/>
  <c r="H111" i="7"/>
  <c r="F111" i="7"/>
  <c r="J110" i="7"/>
  <c r="H110" i="7"/>
  <c r="F110" i="7"/>
  <c r="L109" i="7"/>
  <c r="H109" i="7"/>
  <c r="F109" i="7"/>
  <c r="L108" i="7"/>
  <c r="H108" i="7"/>
  <c r="F108" i="7"/>
  <c r="L107" i="7"/>
  <c r="J107" i="7"/>
  <c r="F107" i="7"/>
  <c r="L106" i="7"/>
  <c r="J106" i="7"/>
  <c r="F106" i="7"/>
  <c r="L105" i="7"/>
  <c r="J105" i="7"/>
  <c r="H105" i="7"/>
  <c r="L104" i="7"/>
  <c r="J104" i="7"/>
  <c r="H104" i="7"/>
  <c r="J89" i="7"/>
  <c r="H89" i="7"/>
  <c r="F89" i="7"/>
  <c r="J88" i="7"/>
  <c r="H88" i="7"/>
  <c r="F88" i="7"/>
  <c r="L87" i="7"/>
  <c r="H87" i="7"/>
  <c r="F87" i="7"/>
  <c r="L86" i="7"/>
  <c r="H86" i="7"/>
  <c r="F86" i="7"/>
  <c r="L85" i="7"/>
  <c r="J85" i="7"/>
  <c r="F85" i="7"/>
  <c r="L84" i="7"/>
  <c r="J84" i="7"/>
  <c r="F84" i="7"/>
  <c r="L83" i="7"/>
  <c r="J83" i="7"/>
  <c r="H83" i="7"/>
  <c r="L82" i="7"/>
  <c r="J82" i="7"/>
  <c r="H82" i="7"/>
  <c r="J67" i="7"/>
  <c r="H67" i="7"/>
  <c r="F67" i="7"/>
  <c r="J66" i="7"/>
  <c r="H66" i="7"/>
  <c r="F66" i="7"/>
  <c r="L65" i="7"/>
  <c r="H65" i="7"/>
  <c r="F65" i="7"/>
  <c r="L64" i="7"/>
  <c r="H64" i="7"/>
  <c r="F64" i="7"/>
  <c r="L63" i="7"/>
  <c r="J63" i="7"/>
  <c r="F63" i="7"/>
  <c r="L62" i="7"/>
  <c r="J62" i="7"/>
  <c r="F62" i="7"/>
  <c r="L61" i="7"/>
  <c r="J61" i="7"/>
  <c r="H61" i="7"/>
  <c r="L60" i="7"/>
  <c r="J60" i="7"/>
  <c r="H60" i="7"/>
  <c r="J45" i="7"/>
  <c r="H45" i="7"/>
  <c r="F45" i="7"/>
  <c r="J44" i="7"/>
  <c r="H44" i="7"/>
  <c r="F44" i="7"/>
  <c r="L43" i="7"/>
  <c r="H43" i="7"/>
  <c r="F43" i="7"/>
  <c r="L42" i="7"/>
  <c r="H42" i="7"/>
  <c r="F42" i="7"/>
  <c r="L41" i="7"/>
  <c r="J41" i="7"/>
  <c r="F41" i="7"/>
  <c r="L40" i="7"/>
  <c r="J40" i="7"/>
  <c r="F40" i="7"/>
  <c r="L39" i="7"/>
  <c r="J39" i="7"/>
  <c r="H39" i="7"/>
  <c r="L38" i="7"/>
  <c r="J38" i="7"/>
  <c r="H38" i="7"/>
  <c r="J17" i="7"/>
  <c r="J16" i="7"/>
  <c r="F21" i="7"/>
  <c r="F20" i="7"/>
  <c r="H23" i="7"/>
  <c r="H22" i="7"/>
  <c r="L19" i="7"/>
  <c r="L18" i="7"/>
  <c r="F19" i="7"/>
  <c r="F18" i="7"/>
  <c r="H17" i="7"/>
  <c r="H16" i="7"/>
  <c r="L20" i="7"/>
  <c r="L21" i="7"/>
  <c r="J23" i="7"/>
  <c r="J22" i="7"/>
  <c r="H21" i="7"/>
  <c r="H20" i="7"/>
  <c r="J19" i="7"/>
  <c r="J18" i="7"/>
  <c r="F23" i="7"/>
  <c r="F22" i="7"/>
  <c r="L17" i="7"/>
  <c r="L16" i="7"/>
  <c r="I148" i="7" l="1"/>
  <c r="E699" i="7"/>
  <c r="E84" i="7"/>
  <c r="E106" i="7"/>
  <c r="G170" i="7"/>
  <c r="T40" i="7"/>
  <c r="K104" i="7"/>
  <c r="I40" i="7"/>
  <c r="I62" i="7"/>
  <c r="I282" i="7"/>
  <c r="I436" i="7"/>
  <c r="E482" i="7"/>
  <c r="K675" i="7"/>
  <c r="E697" i="7"/>
  <c r="I154" i="7"/>
  <c r="I88" i="7"/>
  <c r="E416" i="7"/>
  <c r="E108" i="7"/>
  <c r="I106" i="7"/>
  <c r="S22" i="7"/>
  <c r="G38" i="7"/>
  <c r="E721" i="7"/>
  <c r="T282" i="7"/>
  <c r="E528" i="7"/>
  <c r="G544" i="7"/>
  <c r="I434" i="7"/>
  <c r="I478" i="7"/>
  <c r="K258" i="7"/>
  <c r="E480" i="7"/>
  <c r="T526" i="7"/>
  <c r="K546" i="7"/>
  <c r="G42" i="7"/>
  <c r="G152" i="7"/>
  <c r="G174" i="7"/>
  <c r="E440" i="7"/>
  <c r="G88" i="7"/>
  <c r="G675" i="7"/>
  <c r="G214" i="7"/>
  <c r="T697" i="7"/>
  <c r="K697" i="7"/>
  <c r="E484" i="7"/>
  <c r="T482" i="7"/>
  <c r="I522" i="7"/>
  <c r="K610" i="7"/>
  <c r="I651" i="7"/>
  <c r="E695" i="7"/>
  <c r="G697" i="7"/>
  <c r="K673" i="7"/>
  <c r="K695" i="7"/>
  <c r="T66" i="7"/>
  <c r="T154" i="7"/>
  <c r="T220" i="7"/>
  <c r="S370" i="7"/>
  <c r="G104" i="7"/>
  <c r="I60" i="7"/>
  <c r="E172" i="7"/>
  <c r="K416" i="7"/>
  <c r="G132" i="7"/>
  <c r="G154" i="7"/>
  <c r="G220" i="7"/>
  <c r="S352" i="7"/>
  <c r="S374" i="7"/>
  <c r="E717" i="7"/>
  <c r="K719" i="7"/>
  <c r="T675" i="7"/>
  <c r="K568" i="7"/>
  <c r="T649" i="7"/>
  <c r="I699" i="7"/>
  <c r="I715" i="7"/>
  <c r="E719" i="7"/>
  <c r="I721" i="7"/>
  <c r="E631" i="7"/>
  <c r="K693" i="7"/>
  <c r="G719" i="7"/>
  <c r="E594" i="7"/>
  <c r="K671" i="7"/>
  <c r="T721" i="7"/>
  <c r="T44" i="7"/>
  <c r="T60" i="7"/>
  <c r="G66" i="7"/>
  <c r="I44" i="7"/>
  <c r="K126" i="7"/>
  <c r="K148" i="7"/>
  <c r="K192" i="7"/>
  <c r="K214" i="7"/>
  <c r="E286" i="7"/>
  <c r="K324" i="7"/>
  <c r="I326" i="7"/>
  <c r="K346" i="7"/>
  <c r="I38" i="7"/>
  <c r="E128" i="7"/>
  <c r="K152" i="7"/>
  <c r="T286" i="7"/>
  <c r="E62" i="7"/>
  <c r="K86" i="7"/>
  <c r="E130" i="7"/>
  <c r="E350" i="7"/>
  <c r="I374" i="7"/>
  <c r="I418" i="7"/>
  <c r="E88" i="7"/>
  <c r="I104" i="7"/>
  <c r="K106" i="7"/>
  <c r="K150" i="7"/>
  <c r="G192" i="7"/>
  <c r="G302" i="7"/>
  <c r="S368" i="7"/>
  <c r="G372" i="7"/>
  <c r="K414" i="7"/>
  <c r="K436" i="7"/>
  <c r="E675" i="7"/>
  <c r="S675" i="7"/>
  <c r="G671" i="7"/>
  <c r="E673" i="7"/>
  <c r="E651" i="7"/>
  <c r="E629" i="7"/>
  <c r="T592" i="7"/>
  <c r="E218" i="7"/>
  <c r="I214" i="7"/>
  <c r="E216" i="7"/>
  <c r="K653" i="7"/>
  <c r="I655" i="7"/>
  <c r="T653" i="7"/>
  <c r="G631" i="7"/>
  <c r="K627" i="7"/>
  <c r="K566" i="7"/>
  <c r="I220" i="7"/>
  <c r="K218" i="7"/>
  <c r="I216" i="7"/>
  <c r="E677" i="7"/>
  <c r="T671" i="7"/>
  <c r="K588" i="7"/>
  <c r="T594" i="7"/>
  <c r="E526" i="7"/>
  <c r="E524" i="7"/>
  <c r="E548" i="7"/>
  <c r="T480" i="7"/>
  <c r="I456" i="7"/>
  <c r="E502" i="7"/>
  <c r="E504" i="7"/>
  <c r="T504" i="7"/>
  <c r="E550" i="7"/>
  <c r="I506" i="7"/>
  <c r="E506" i="7"/>
  <c r="K478" i="7"/>
  <c r="I462" i="7"/>
  <c r="T196" i="7"/>
  <c r="E194" i="7"/>
  <c r="E198" i="7"/>
  <c r="G440" i="7"/>
  <c r="K434" i="7"/>
  <c r="I412" i="7"/>
  <c r="G418" i="7"/>
  <c r="I390" i="7"/>
  <c r="K392" i="7"/>
  <c r="G368" i="7"/>
  <c r="I346" i="7"/>
  <c r="K350" i="7"/>
  <c r="E328" i="7"/>
  <c r="I330" i="7"/>
  <c r="S328" i="7"/>
  <c r="I308" i="7"/>
  <c r="E284" i="7"/>
  <c r="G286" i="7"/>
  <c r="I260" i="7"/>
  <c r="I238" i="7"/>
  <c r="I610" i="7"/>
  <c r="G627" i="7"/>
  <c r="G653" i="7"/>
  <c r="K64" i="7"/>
  <c r="T106" i="7"/>
  <c r="I126" i="7"/>
  <c r="I150" i="7"/>
  <c r="E152" i="7"/>
  <c r="G176" i="7"/>
  <c r="E196" i="7"/>
  <c r="G198" i="7"/>
  <c r="K216" i="7"/>
  <c r="K240" i="7"/>
  <c r="K262" i="7"/>
  <c r="T264" i="7"/>
  <c r="K302" i="7"/>
  <c r="G306" i="7"/>
  <c r="T308" i="7"/>
  <c r="E352" i="7"/>
  <c r="G416" i="7"/>
  <c r="O416" i="7" s="1"/>
  <c r="T436" i="7"/>
  <c r="G460" i="7"/>
  <c r="G522" i="7"/>
  <c r="T588" i="7"/>
  <c r="E592" i="7"/>
  <c r="K629" i="7"/>
  <c r="I677" i="7"/>
  <c r="K715" i="7"/>
  <c r="E64" i="7"/>
  <c r="T174" i="7"/>
  <c r="I414" i="7"/>
  <c r="E458" i="7"/>
  <c r="G550" i="7"/>
  <c r="G592" i="7"/>
  <c r="K130" i="7"/>
  <c r="E326" i="7"/>
  <c r="K370" i="7"/>
  <c r="I396" i="7"/>
  <c r="K62" i="7"/>
  <c r="S82" i="7"/>
  <c r="G110" i="7"/>
  <c r="V110" i="7" s="1"/>
  <c r="E132" i="7"/>
  <c r="K172" i="7"/>
  <c r="G280" i="7"/>
  <c r="I304" i="7"/>
  <c r="G328" i="7"/>
  <c r="T330" i="7"/>
  <c r="I368" i="7"/>
  <c r="E372" i="7"/>
  <c r="G394" i="7"/>
  <c r="K502" i="7"/>
  <c r="K651" i="7"/>
  <c r="E655" i="7"/>
  <c r="S715" i="7"/>
  <c r="K326" i="7"/>
  <c r="E220" i="7"/>
  <c r="E40" i="7"/>
  <c r="E42" i="7"/>
  <c r="K60" i="7"/>
  <c r="G108" i="7"/>
  <c r="T110" i="7"/>
  <c r="I132" i="7"/>
  <c r="T148" i="7"/>
  <c r="K170" i="7"/>
  <c r="E176" i="7"/>
  <c r="K194" i="7"/>
  <c r="T198" i="7"/>
  <c r="K236" i="7"/>
  <c r="K284" i="7"/>
  <c r="S326" i="7"/>
  <c r="G352" i="7"/>
  <c r="K412" i="7"/>
  <c r="T414" i="7"/>
  <c r="G438" i="7"/>
  <c r="I440" i="7"/>
  <c r="T456" i="7"/>
  <c r="E460" i="7"/>
  <c r="T544" i="7"/>
  <c r="I546" i="7"/>
  <c r="I566" i="7"/>
  <c r="G588" i="7"/>
  <c r="E653" i="7"/>
  <c r="S693" i="7"/>
  <c r="S697" i="7"/>
  <c r="K717" i="7"/>
  <c r="I82" i="7"/>
  <c r="K84" i="7"/>
  <c r="T108" i="7"/>
  <c r="S154" i="7"/>
  <c r="G324" i="7"/>
  <c r="T478" i="7"/>
  <c r="E614" i="7"/>
  <c r="I671" i="7"/>
  <c r="T715" i="7"/>
  <c r="S108" i="7"/>
  <c r="T194" i="7"/>
  <c r="S462" i="7"/>
  <c r="E44" i="7"/>
  <c r="S86" i="7"/>
  <c r="T238" i="7"/>
  <c r="E242" i="7"/>
  <c r="E282" i="7"/>
  <c r="G396" i="7"/>
  <c r="S506" i="7"/>
  <c r="T651" i="7"/>
  <c r="S699" i="7"/>
  <c r="T500" i="7"/>
  <c r="S695" i="7"/>
  <c r="S240" i="7"/>
  <c r="S286" i="7"/>
  <c r="E348" i="7"/>
  <c r="E394" i="7"/>
  <c r="E438" i="7"/>
  <c r="G570" i="7"/>
  <c r="I594" i="7"/>
  <c r="S719" i="7"/>
  <c r="S721" i="7"/>
  <c r="S568" i="7"/>
  <c r="S16" i="7"/>
  <c r="T38" i="7"/>
  <c r="E66" i="7"/>
  <c r="I84" i="7"/>
  <c r="S126" i="7"/>
  <c r="I128" i="7"/>
  <c r="T132" i="7"/>
  <c r="E154" i="7"/>
  <c r="E174" i="7"/>
  <c r="I192" i="7"/>
  <c r="I194" i="7"/>
  <c r="G196" i="7"/>
  <c r="G258" i="7"/>
  <c r="E264" i="7"/>
  <c r="E308" i="7"/>
  <c r="K328" i="7"/>
  <c r="I348" i="7"/>
  <c r="I352" i="7"/>
  <c r="E436" i="7"/>
  <c r="T462" i="7"/>
  <c r="T522" i="7"/>
  <c r="E546" i="7"/>
  <c r="T568" i="7"/>
  <c r="K570" i="7"/>
  <c r="K590" i="7"/>
  <c r="T629" i="7"/>
  <c r="G649" i="7"/>
  <c r="S304" i="7"/>
  <c r="S18" i="7"/>
  <c r="S60" i="7"/>
  <c r="S84" i="7"/>
  <c r="E86" i="7"/>
  <c r="E110" i="7"/>
  <c r="K128" i="7"/>
  <c r="S170" i="7"/>
  <c r="E262" i="7"/>
  <c r="G264" i="7"/>
  <c r="S282" i="7"/>
  <c r="S284" i="7"/>
  <c r="E306" i="7"/>
  <c r="E330" i="7"/>
  <c r="E396" i="7"/>
  <c r="K438" i="7"/>
  <c r="K456" i="7"/>
  <c r="K458" i="7"/>
  <c r="S502" i="7"/>
  <c r="K522" i="7"/>
  <c r="S548" i="7"/>
  <c r="E572" i="7"/>
  <c r="E590" i="7"/>
  <c r="K631" i="7"/>
  <c r="T699" i="7"/>
  <c r="T192" i="7"/>
  <c r="G64" i="7"/>
  <c r="K82" i="7"/>
  <c r="S150" i="7"/>
  <c r="I170" i="7"/>
  <c r="I172" i="7"/>
  <c r="S236" i="7"/>
  <c r="T242" i="7"/>
  <c r="T352" i="7"/>
  <c r="I500" i="7"/>
  <c r="I544" i="7"/>
  <c r="E612" i="7"/>
  <c r="E633" i="7"/>
  <c r="I649" i="7"/>
  <c r="S671" i="7"/>
  <c r="S218" i="7"/>
  <c r="T16" i="7"/>
  <c r="S44" i="7"/>
  <c r="I66" i="7"/>
  <c r="T82" i="7"/>
  <c r="K174" i="7"/>
  <c r="T440" i="7"/>
  <c r="G528" i="7"/>
  <c r="K544" i="7"/>
  <c r="E570" i="7"/>
  <c r="K592" i="7"/>
  <c r="G610" i="7"/>
  <c r="K649" i="7"/>
  <c r="S653" i="7"/>
  <c r="G693" i="7"/>
  <c r="G715" i="7"/>
  <c r="T719" i="7"/>
  <c r="K612" i="7"/>
  <c r="T612" i="7"/>
  <c r="S88" i="7"/>
  <c r="S128" i="7"/>
  <c r="S176" i="7"/>
  <c r="I176" i="7"/>
  <c r="G242" i="7"/>
  <c r="S308" i="7"/>
  <c r="G308" i="7"/>
  <c r="K348" i="7"/>
  <c r="S348" i="7"/>
  <c r="T370" i="7"/>
  <c r="E370" i="7"/>
  <c r="K390" i="7"/>
  <c r="T392" i="7"/>
  <c r="E392" i="7"/>
  <c r="S612" i="7"/>
  <c r="I612" i="7"/>
  <c r="S629" i="7"/>
  <c r="I629" i="7"/>
  <c r="T693" i="7"/>
  <c r="I693" i="7"/>
  <c r="S148" i="7"/>
  <c r="G148" i="7"/>
  <c r="K196" i="7"/>
  <c r="I198" i="7"/>
  <c r="G346" i="7"/>
  <c r="S346" i="7"/>
  <c r="G374" i="7"/>
  <c r="S504" i="7"/>
  <c r="G504" i="7"/>
  <c r="S62" i="7"/>
  <c r="T18" i="7"/>
  <c r="K38" i="7"/>
  <c r="S40" i="7"/>
  <c r="T62" i="7"/>
  <c r="S64" i="7"/>
  <c r="T88" i="7"/>
  <c r="S104" i="7"/>
  <c r="T126" i="7"/>
  <c r="T128" i="7"/>
  <c r="S330" i="7"/>
  <c r="G330" i="7"/>
  <c r="I370" i="7"/>
  <c r="G390" i="7"/>
  <c r="S390" i="7"/>
  <c r="S392" i="7"/>
  <c r="I392" i="7"/>
  <c r="K394" i="7"/>
  <c r="S394" i="7"/>
  <c r="S500" i="7"/>
  <c r="G500" i="7"/>
  <c r="T566" i="7"/>
  <c r="G566" i="7"/>
  <c r="T22" i="7"/>
  <c r="K42" i="7"/>
  <c r="V42" i="7" s="1"/>
  <c r="K280" i="7"/>
  <c r="S280" i="7"/>
  <c r="S478" i="7"/>
  <c r="G478" i="7"/>
  <c r="T42" i="7"/>
  <c r="T86" i="7"/>
  <c r="S20" i="7"/>
  <c r="T20" i="7"/>
  <c r="E18" i="7"/>
  <c r="G22" i="7"/>
  <c r="S38" i="7"/>
  <c r="K40" i="7"/>
  <c r="S42" i="7"/>
  <c r="G44" i="7"/>
  <c r="G60" i="7"/>
  <c r="T64" i="7"/>
  <c r="S66" i="7"/>
  <c r="U66" i="7" s="1"/>
  <c r="G82" i="7"/>
  <c r="G86" i="7"/>
  <c r="T104" i="7"/>
  <c r="S106" i="7"/>
  <c r="K108" i="7"/>
  <c r="S110" i="7"/>
  <c r="I110" i="7"/>
  <c r="G126" i="7"/>
  <c r="S130" i="7"/>
  <c r="G130" i="7"/>
  <c r="E150" i="7"/>
  <c r="I258" i="7"/>
  <c r="S306" i="7"/>
  <c r="K372" i="7"/>
  <c r="S372" i="7"/>
  <c r="T374" i="7"/>
  <c r="E374" i="7"/>
  <c r="T418" i="7"/>
  <c r="E418" i="7"/>
  <c r="S456" i="7"/>
  <c r="G456" i="7"/>
  <c r="S572" i="7"/>
  <c r="G572" i="7"/>
  <c r="T614" i="7"/>
  <c r="G614" i="7"/>
  <c r="S242" i="7"/>
  <c r="S260" i="7"/>
  <c r="S262" i="7"/>
  <c r="S324" i="7"/>
  <c r="E414" i="7"/>
  <c r="K504" i="7"/>
  <c r="G548" i="7"/>
  <c r="I568" i="7"/>
  <c r="S570" i="7"/>
  <c r="S590" i="7"/>
  <c r="I590" i="7"/>
  <c r="T590" i="7"/>
  <c r="S592" i="7"/>
  <c r="S655" i="7"/>
  <c r="S152" i="7"/>
  <c r="T170" i="7"/>
  <c r="S172" i="7"/>
  <c r="T176" i="7"/>
  <c r="S192" i="7"/>
  <c r="S214" i="7"/>
  <c r="G218" i="7"/>
  <c r="E238" i="7"/>
  <c r="E240" i="7"/>
  <c r="T280" i="7"/>
  <c r="S302" i="7"/>
  <c r="T302" i="7"/>
  <c r="T304" i="7"/>
  <c r="I324" i="7"/>
  <c r="T324" i="7"/>
  <c r="T346" i="7"/>
  <c r="T348" i="7"/>
  <c r="S412" i="7"/>
  <c r="G412" i="7"/>
  <c r="T412" i="7"/>
  <c r="S414" i="7"/>
  <c r="S416" i="7"/>
  <c r="S458" i="7"/>
  <c r="I458" i="7"/>
  <c r="T458" i="7"/>
  <c r="S460" i="7"/>
  <c r="T460" i="7"/>
  <c r="S482" i="7"/>
  <c r="U482" i="7" s="1"/>
  <c r="G482" i="7"/>
  <c r="S484" i="7"/>
  <c r="I484" i="7"/>
  <c r="K500" i="7"/>
  <c r="S522" i="7"/>
  <c r="S526" i="7"/>
  <c r="G526" i="7"/>
  <c r="K548" i="7"/>
  <c r="S550" i="7"/>
  <c r="I588" i="7"/>
  <c r="S594" i="7"/>
  <c r="G594" i="7"/>
  <c r="S673" i="7"/>
  <c r="S717" i="7"/>
  <c r="T130" i="7"/>
  <c r="S132" i="7"/>
  <c r="T150" i="7"/>
  <c r="T152" i="7"/>
  <c r="T172" i="7"/>
  <c r="S174" i="7"/>
  <c r="T214" i="7"/>
  <c r="S216" i="7"/>
  <c r="T218" i="7"/>
  <c r="S220" i="7"/>
  <c r="U220" i="7" s="1"/>
  <c r="T236" i="7"/>
  <c r="S258" i="7"/>
  <c r="T258" i="7"/>
  <c r="T260" i="7"/>
  <c r="I302" i="7"/>
  <c r="K306" i="7"/>
  <c r="T328" i="7"/>
  <c r="S350" i="7"/>
  <c r="G350" i="7"/>
  <c r="T350" i="7"/>
  <c r="K368" i="7"/>
  <c r="T396" i="7"/>
  <c r="S434" i="7"/>
  <c r="G434" i="7"/>
  <c r="T434" i="7"/>
  <c r="S436" i="7"/>
  <c r="S438" i="7"/>
  <c r="E462" i="7"/>
  <c r="K480" i="7"/>
  <c r="K482" i="7"/>
  <c r="S524" i="7"/>
  <c r="K524" i="7"/>
  <c r="K526" i="7"/>
  <c r="S528" i="7"/>
  <c r="T546" i="7"/>
  <c r="T548" i="7"/>
  <c r="E568" i="7"/>
  <c r="S677" i="7"/>
  <c r="T610" i="7"/>
  <c r="K614" i="7"/>
  <c r="S631" i="7"/>
  <c r="S633" i="7"/>
  <c r="T633" i="7"/>
  <c r="T216" i="7"/>
  <c r="I236" i="7"/>
  <c r="E260" i="7"/>
  <c r="S264" i="7"/>
  <c r="I280" i="7"/>
  <c r="E304" i="7"/>
  <c r="T326" i="7"/>
  <c r="T368" i="7"/>
  <c r="T372" i="7"/>
  <c r="T390" i="7"/>
  <c r="T394" i="7"/>
  <c r="S396" i="7"/>
  <c r="T416" i="7"/>
  <c r="S418" i="7"/>
  <c r="T438" i="7"/>
  <c r="S440" i="7"/>
  <c r="S480" i="7"/>
  <c r="T484" i="7"/>
  <c r="T502" i="7"/>
  <c r="T506" i="7"/>
  <c r="T524" i="7"/>
  <c r="S546" i="7"/>
  <c r="S614" i="7"/>
  <c r="T627" i="7"/>
  <c r="S651" i="7"/>
  <c r="I480" i="7"/>
  <c r="T550" i="7"/>
  <c r="I550" i="7"/>
  <c r="I633" i="7"/>
  <c r="P651" i="7"/>
  <c r="K460" i="7"/>
  <c r="T528" i="7"/>
  <c r="I528" i="7"/>
  <c r="I673" i="7"/>
  <c r="T673" i="7"/>
  <c r="T572" i="7"/>
  <c r="I572" i="7"/>
  <c r="G462" i="7"/>
  <c r="G484" i="7"/>
  <c r="I502" i="7"/>
  <c r="G506" i="7"/>
  <c r="I524" i="7"/>
  <c r="T570" i="7"/>
  <c r="I627" i="7"/>
  <c r="I717" i="7"/>
  <c r="T717" i="7"/>
  <c r="T677" i="7"/>
  <c r="G677" i="7"/>
  <c r="I695" i="7"/>
  <c r="T695" i="7"/>
  <c r="S544" i="7"/>
  <c r="S566" i="7"/>
  <c r="S588" i="7"/>
  <c r="T631" i="7"/>
  <c r="G633" i="7"/>
  <c r="S649" i="7"/>
  <c r="S610" i="7"/>
  <c r="S627" i="7"/>
  <c r="T655" i="7"/>
  <c r="G655" i="7"/>
  <c r="G699" i="7"/>
  <c r="G721" i="7"/>
  <c r="G240" i="7"/>
  <c r="T240" i="7"/>
  <c r="S238" i="7"/>
  <c r="K238" i="7"/>
  <c r="G262" i="7"/>
  <c r="T262" i="7"/>
  <c r="G284" i="7"/>
  <c r="T284" i="7"/>
  <c r="G236" i="7"/>
  <c r="I242" i="7"/>
  <c r="K260" i="7"/>
  <c r="I264" i="7"/>
  <c r="K282" i="7"/>
  <c r="I286" i="7"/>
  <c r="K304" i="7"/>
  <c r="T306" i="7"/>
  <c r="S194" i="7"/>
  <c r="S196" i="7"/>
  <c r="S198" i="7"/>
  <c r="E20" i="7"/>
  <c r="I22" i="7"/>
  <c r="K16" i="7"/>
  <c r="I18" i="7"/>
  <c r="G16" i="7"/>
  <c r="K20" i="7"/>
  <c r="K18" i="7"/>
  <c r="I16" i="7"/>
  <c r="G20" i="7"/>
  <c r="E22" i="7"/>
  <c r="V176" i="7" l="1"/>
  <c r="P148" i="7"/>
  <c r="U328" i="7"/>
  <c r="U282" i="7"/>
  <c r="U106" i="7"/>
  <c r="V88" i="7"/>
  <c r="V152" i="7"/>
  <c r="V699" i="7"/>
  <c r="P88" i="7"/>
  <c r="P132" i="7"/>
  <c r="V60" i="7"/>
  <c r="V154" i="7"/>
  <c r="U480" i="7"/>
  <c r="U154" i="7"/>
  <c r="P106" i="7"/>
  <c r="U150" i="7"/>
  <c r="U40" i="7"/>
  <c r="O154" i="7"/>
  <c r="P150" i="7"/>
  <c r="O106" i="7"/>
  <c r="V66" i="7"/>
  <c r="V82" i="7"/>
  <c r="V108" i="7"/>
  <c r="P414" i="7"/>
  <c r="U22" i="7"/>
  <c r="U352" i="7"/>
  <c r="V697" i="7"/>
  <c r="V693" i="7"/>
  <c r="V170" i="7"/>
  <c r="P220" i="7"/>
  <c r="P174" i="7"/>
  <c r="O176" i="7"/>
  <c r="O170" i="7"/>
  <c r="U148" i="7"/>
  <c r="O88" i="7"/>
  <c r="U653" i="7"/>
  <c r="V675" i="7"/>
  <c r="U671" i="7"/>
  <c r="U308" i="7"/>
  <c r="V324" i="7"/>
  <c r="P352" i="7"/>
  <c r="V416" i="7"/>
  <c r="V478" i="7"/>
  <c r="O506" i="7"/>
  <c r="U502" i="7"/>
  <c r="U526" i="7"/>
  <c r="O528" i="7"/>
  <c r="O104" i="7"/>
  <c r="V104" i="7"/>
  <c r="P104" i="7"/>
  <c r="U108" i="7"/>
  <c r="O108" i="7"/>
  <c r="V64" i="7"/>
  <c r="V20" i="7"/>
  <c r="U64" i="7"/>
  <c r="V719" i="7"/>
  <c r="U60" i="7"/>
  <c r="O62" i="7"/>
  <c r="P697" i="7"/>
  <c r="U697" i="7"/>
  <c r="U699" i="7"/>
  <c r="U42" i="7"/>
  <c r="V44" i="7"/>
  <c r="O721" i="7"/>
  <c r="U717" i="7"/>
  <c r="O697" i="7"/>
  <c r="V524" i="7"/>
  <c r="V546" i="7"/>
  <c r="V236" i="7"/>
  <c r="P546" i="7"/>
  <c r="O352" i="7"/>
  <c r="U306" i="7"/>
  <c r="P306" i="7"/>
  <c r="U544" i="7"/>
  <c r="U506" i="7"/>
  <c r="U38" i="7"/>
  <c r="U504" i="7"/>
  <c r="U44" i="7"/>
  <c r="P170" i="7"/>
  <c r="P64" i="7"/>
  <c r="P62" i="7"/>
  <c r="O84" i="7"/>
  <c r="P42" i="7"/>
  <c r="O172" i="7"/>
  <c r="P130" i="7"/>
  <c r="O110" i="7"/>
  <c r="P66" i="7"/>
  <c r="V132" i="7"/>
  <c r="P610" i="7"/>
  <c r="U649" i="7"/>
  <c r="O214" i="7"/>
  <c r="U693" i="7"/>
  <c r="V260" i="7"/>
  <c r="V436" i="7"/>
  <c r="V548" i="7"/>
  <c r="O348" i="7"/>
  <c r="V526" i="7"/>
  <c r="O522" i="7"/>
  <c r="V480" i="7"/>
  <c r="U462" i="7"/>
  <c r="O695" i="7"/>
  <c r="U715" i="7"/>
  <c r="V612" i="7"/>
  <c r="U675" i="7"/>
  <c r="O719" i="7"/>
  <c r="U721" i="7"/>
  <c r="O715" i="7"/>
  <c r="P172" i="7"/>
  <c r="N172" i="7" s="1"/>
  <c r="O44" i="7"/>
  <c r="U86" i="7"/>
  <c r="P84" i="7"/>
  <c r="N84" i="7" s="1"/>
  <c r="U198" i="7"/>
  <c r="V84" i="7"/>
  <c r="V130" i="7"/>
  <c r="P110" i="7"/>
  <c r="P176" i="7"/>
  <c r="O64" i="7"/>
  <c r="P128" i="7"/>
  <c r="O42" i="7"/>
  <c r="P154" i="7"/>
  <c r="O60" i="7"/>
  <c r="V38" i="7"/>
  <c r="U170" i="7"/>
  <c r="O220" i="7"/>
  <c r="U196" i="7"/>
  <c r="O150" i="7"/>
  <c r="V40" i="7"/>
  <c r="O132" i="7"/>
  <c r="V62" i="7"/>
  <c r="P436" i="7"/>
  <c r="O414" i="7"/>
  <c r="V286" i="7"/>
  <c r="O372" i="7"/>
  <c r="V148" i="7"/>
  <c r="U478" i="7"/>
  <c r="V610" i="7"/>
  <c r="P614" i="7"/>
  <c r="V568" i="7"/>
  <c r="O671" i="7"/>
  <c r="V715" i="7"/>
  <c r="P719" i="7"/>
  <c r="V570" i="7"/>
  <c r="O675" i="7"/>
  <c r="O568" i="7"/>
  <c r="P715" i="7"/>
  <c r="P108" i="7"/>
  <c r="V374" i="7"/>
  <c r="V242" i="7"/>
  <c r="V352" i="7"/>
  <c r="U82" i="7"/>
  <c r="O152" i="7"/>
  <c r="V440" i="7"/>
  <c r="O346" i="7"/>
  <c r="U174" i="7"/>
  <c r="U18" i="7"/>
  <c r="V258" i="7"/>
  <c r="V238" i="7"/>
  <c r="P390" i="7"/>
  <c r="V280" i="7"/>
  <c r="V302" i="7"/>
  <c r="P44" i="7"/>
  <c r="P38" i="7"/>
  <c r="P372" i="7"/>
  <c r="O148" i="7"/>
  <c r="U280" i="7"/>
  <c r="U84" i="7"/>
  <c r="V192" i="7"/>
  <c r="U132" i="7"/>
  <c r="V372" i="7"/>
  <c r="V126" i="7"/>
  <c r="V220" i="7"/>
  <c r="V651" i="7"/>
  <c r="P675" i="7"/>
  <c r="P671" i="7"/>
  <c r="V671" i="7"/>
  <c r="O673" i="7"/>
  <c r="O651" i="7"/>
  <c r="N651" i="7" s="1"/>
  <c r="O649" i="7"/>
  <c r="U651" i="7"/>
  <c r="V627" i="7"/>
  <c r="U592" i="7"/>
  <c r="V588" i="7"/>
  <c r="V590" i="7"/>
  <c r="O590" i="7"/>
  <c r="P214" i="7"/>
  <c r="P218" i="7"/>
  <c r="V214" i="7"/>
  <c r="V218" i="7"/>
  <c r="V216" i="7"/>
  <c r="O216" i="7"/>
  <c r="U214" i="7"/>
  <c r="V653" i="7"/>
  <c r="U655" i="7"/>
  <c r="V631" i="7"/>
  <c r="V677" i="7"/>
  <c r="O677" i="7"/>
  <c r="P592" i="7"/>
  <c r="O570" i="7"/>
  <c r="P653" i="7"/>
  <c r="O653" i="7"/>
  <c r="O655" i="7"/>
  <c r="P631" i="7"/>
  <c r="U629" i="7"/>
  <c r="O631" i="7"/>
  <c r="V633" i="7"/>
  <c r="P627" i="7"/>
  <c r="U568" i="7"/>
  <c r="P570" i="7"/>
  <c r="P566" i="7"/>
  <c r="P216" i="7"/>
  <c r="U218" i="7"/>
  <c r="V592" i="7"/>
  <c r="P590" i="7"/>
  <c r="O592" i="7"/>
  <c r="U588" i="7"/>
  <c r="U594" i="7"/>
  <c r="O524" i="7"/>
  <c r="U524" i="7"/>
  <c r="P544" i="7"/>
  <c r="O480" i="7"/>
  <c r="P484" i="7"/>
  <c r="O478" i="7"/>
  <c r="O456" i="7"/>
  <c r="V462" i="7"/>
  <c r="V500" i="7"/>
  <c r="O502" i="7"/>
  <c r="O550" i="7"/>
  <c r="U548" i="7"/>
  <c r="P548" i="7"/>
  <c r="O546" i="7"/>
  <c r="U484" i="7"/>
  <c r="P526" i="7"/>
  <c r="P528" i="7"/>
  <c r="V528" i="7"/>
  <c r="P522" i="7"/>
  <c r="V522" i="7"/>
  <c r="P504" i="7"/>
  <c r="V504" i="7"/>
  <c r="P460" i="7"/>
  <c r="V460" i="7"/>
  <c r="O458" i="7"/>
  <c r="P458" i="7"/>
  <c r="U456" i="7"/>
  <c r="V196" i="7"/>
  <c r="P192" i="7"/>
  <c r="O192" i="7"/>
  <c r="U194" i="7"/>
  <c r="P194" i="7"/>
  <c r="O194" i="7"/>
  <c r="O198" i="7"/>
  <c r="O196" i="7"/>
  <c r="V194" i="7"/>
  <c r="P198" i="7"/>
  <c r="V198" i="7"/>
  <c r="O440" i="7"/>
  <c r="P440" i="7"/>
  <c r="V434" i="7"/>
  <c r="O436" i="7"/>
  <c r="V438" i="7"/>
  <c r="U436" i="7"/>
  <c r="P438" i="7"/>
  <c r="O434" i="7"/>
  <c r="P434" i="7"/>
  <c r="O418" i="7"/>
  <c r="V412" i="7"/>
  <c r="V414" i="7"/>
  <c r="U414" i="7"/>
  <c r="P416" i="7"/>
  <c r="N416" i="7" s="1"/>
  <c r="P412" i="7"/>
  <c r="O412" i="7"/>
  <c r="P394" i="7"/>
  <c r="V396" i="7"/>
  <c r="V390" i="7"/>
  <c r="P392" i="7"/>
  <c r="V394" i="7"/>
  <c r="O396" i="7"/>
  <c r="O394" i="7"/>
  <c r="P396" i="7"/>
  <c r="V368" i="7"/>
  <c r="O368" i="7"/>
  <c r="P374" i="7"/>
  <c r="O370" i="7"/>
  <c r="P370" i="7"/>
  <c r="P368" i="7"/>
  <c r="V346" i="7"/>
  <c r="V348" i="7"/>
  <c r="P346" i="7"/>
  <c r="P348" i="7"/>
  <c r="V350" i="7"/>
  <c r="V326" i="7"/>
  <c r="P326" i="7"/>
  <c r="O326" i="7"/>
  <c r="P328" i="7"/>
  <c r="V328" i="7"/>
  <c r="O328" i="7"/>
  <c r="U326" i="7"/>
  <c r="V330" i="7"/>
  <c r="O302" i="7"/>
  <c r="V304" i="7"/>
  <c r="O308" i="7"/>
  <c r="O306" i="7"/>
  <c r="V306" i="7"/>
  <c r="P308" i="7"/>
  <c r="O284" i="7"/>
  <c r="O280" i="7"/>
  <c r="P280" i="7"/>
  <c r="V282" i="7"/>
  <c r="U284" i="7"/>
  <c r="U286" i="7"/>
  <c r="V262" i="7"/>
  <c r="O258" i="7"/>
  <c r="U258" i="7"/>
  <c r="U264" i="7"/>
  <c r="V240" i="7"/>
  <c r="P238" i="7"/>
  <c r="U240" i="7"/>
  <c r="O240" i="7"/>
  <c r="P240" i="7"/>
  <c r="U719" i="7"/>
  <c r="V550" i="7"/>
  <c r="U550" i="7"/>
  <c r="V544" i="7"/>
  <c r="U368" i="7"/>
  <c r="P456" i="7"/>
  <c r="O262" i="7"/>
  <c r="P258" i="7"/>
  <c r="U126" i="7"/>
  <c r="P594" i="7"/>
  <c r="U192" i="7"/>
  <c r="P40" i="7"/>
  <c r="U627" i="7"/>
  <c r="P572" i="7"/>
  <c r="O548" i="7"/>
  <c r="O526" i="7"/>
  <c r="P478" i="7"/>
  <c r="U590" i="7"/>
  <c r="U130" i="7"/>
  <c r="O82" i="7"/>
  <c r="O544" i="7"/>
  <c r="O693" i="7"/>
  <c r="V649" i="7"/>
  <c r="P264" i="7"/>
  <c r="U238" i="7"/>
  <c r="P302" i="7"/>
  <c r="O390" i="7"/>
  <c r="V150" i="7"/>
  <c r="U631" i="7"/>
  <c r="O504" i="7"/>
  <c r="O482" i="7"/>
  <c r="O40" i="7"/>
  <c r="U110" i="7"/>
  <c r="U20" i="7"/>
  <c r="P196" i="7"/>
  <c r="P629" i="7"/>
  <c r="V308" i="7"/>
  <c r="O610" i="7"/>
  <c r="U242" i="7"/>
  <c r="O717" i="7"/>
  <c r="U528" i="7"/>
  <c r="V614" i="7"/>
  <c r="U416" i="7"/>
  <c r="U330" i="7"/>
  <c r="O612" i="7"/>
  <c r="U612" i="7"/>
  <c r="P612" i="7"/>
  <c r="U614" i="7"/>
  <c r="O128" i="7"/>
  <c r="P350" i="7"/>
  <c r="O484" i="7"/>
  <c r="U350" i="7"/>
  <c r="U304" i="7"/>
  <c r="O566" i="7"/>
  <c r="U260" i="7"/>
  <c r="O174" i="7"/>
  <c r="P500" i="7"/>
  <c r="O218" i="7"/>
  <c r="P649" i="7"/>
  <c r="O374" i="7"/>
  <c r="U695" i="7"/>
  <c r="U236" i="7"/>
  <c r="V418" i="7"/>
  <c r="O350" i="7"/>
  <c r="P262" i="7"/>
  <c r="V264" i="7"/>
  <c r="U566" i="7"/>
  <c r="V594" i="7"/>
  <c r="U500" i="7"/>
  <c r="U348" i="7"/>
  <c r="O66" i="7"/>
  <c r="O438" i="7"/>
  <c r="U677" i="7"/>
  <c r="O594" i="7"/>
  <c r="U440" i="7"/>
  <c r="U302" i="7"/>
  <c r="V566" i="7"/>
  <c r="U262" i="7"/>
  <c r="U610" i="7"/>
  <c r="U412" i="7"/>
  <c r="U370" i="7"/>
  <c r="U62" i="7"/>
  <c r="V16" i="7"/>
  <c r="V174" i="7"/>
  <c r="V392" i="7"/>
  <c r="O324" i="7"/>
  <c r="P693" i="7"/>
  <c r="U418" i="7"/>
  <c r="P568" i="7"/>
  <c r="U522" i="7"/>
  <c r="V456" i="7"/>
  <c r="U394" i="7"/>
  <c r="U176" i="7"/>
  <c r="P82" i="7"/>
  <c r="O264" i="7"/>
  <c r="U570" i="7"/>
  <c r="V458" i="7"/>
  <c r="O629" i="7"/>
  <c r="U572" i="7"/>
  <c r="U673" i="7"/>
  <c r="V502" i="7"/>
  <c r="U152" i="7"/>
  <c r="O614" i="7"/>
  <c r="U372" i="7"/>
  <c r="U346" i="7"/>
  <c r="U88" i="7"/>
  <c r="O38" i="7"/>
  <c r="O86" i="7"/>
  <c r="O22" i="7"/>
  <c r="P588" i="7"/>
  <c r="U374" i="7"/>
  <c r="O238" i="7"/>
  <c r="P330" i="7"/>
  <c r="P286" i="7"/>
  <c r="P482" i="7"/>
  <c r="P60" i="7"/>
  <c r="O330" i="7"/>
  <c r="V629" i="7"/>
  <c r="P502" i="7"/>
  <c r="O500" i="7"/>
  <c r="U396" i="7"/>
  <c r="U633" i="7"/>
  <c r="U324" i="7"/>
  <c r="O126" i="7"/>
  <c r="P126" i="7"/>
  <c r="U104" i="7"/>
  <c r="V370" i="7"/>
  <c r="O130" i="7"/>
  <c r="U390" i="7"/>
  <c r="P86" i="7"/>
  <c r="P418" i="7"/>
  <c r="P324" i="7"/>
  <c r="P282" i="7"/>
  <c r="P242" i="7"/>
  <c r="P524" i="7"/>
  <c r="V482" i="7"/>
  <c r="U546" i="7"/>
  <c r="U438" i="7"/>
  <c r="U434" i="7"/>
  <c r="U216" i="7"/>
  <c r="U460" i="7"/>
  <c r="U458" i="7"/>
  <c r="U172" i="7"/>
  <c r="O588" i="7"/>
  <c r="U392" i="7"/>
  <c r="O392" i="7"/>
  <c r="U128" i="7"/>
  <c r="P633" i="7"/>
  <c r="P699" i="7"/>
  <c r="V673" i="7"/>
  <c r="P673" i="7"/>
  <c r="O627" i="7"/>
  <c r="O572" i="7"/>
  <c r="P677" i="7"/>
  <c r="P721" i="7"/>
  <c r="V721" i="7"/>
  <c r="P506" i="7"/>
  <c r="O462" i="7"/>
  <c r="P550" i="7"/>
  <c r="O633" i="7"/>
  <c r="V572" i="7"/>
  <c r="V506" i="7"/>
  <c r="V484" i="7"/>
  <c r="O460" i="7"/>
  <c r="P462" i="7"/>
  <c r="O699" i="7"/>
  <c r="V655" i="7"/>
  <c r="P655" i="7"/>
  <c r="V695" i="7"/>
  <c r="P695" i="7"/>
  <c r="V717" i="7"/>
  <c r="P717" i="7"/>
  <c r="P480" i="7"/>
  <c r="O304" i="7"/>
  <c r="P260" i="7"/>
  <c r="V284" i="7"/>
  <c r="O260" i="7"/>
  <c r="O286" i="7"/>
  <c r="O242" i="7"/>
  <c r="P284" i="7"/>
  <c r="O236" i="7"/>
  <c r="P236" i="7"/>
  <c r="O282" i="7"/>
  <c r="P304" i="7"/>
  <c r="N352" i="7"/>
  <c r="P16" i="7"/>
  <c r="V18" i="7"/>
  <c r="P20" i="7"/>
  <c r="O16" i="7"/>
  <c r="O18" i="7"/>
  <c r="P18" i="7"/>
  <c r="V22" i="7"/>
  <c r="P22" i="7"/>
  <c r="O20" i="7"/>
  <c r="F32" i="7"/>
  <c r="F30" i="7"/>
  <c r="F33" i="7"/>
  <c r="F27" i="7"/>
  <c r="F29" i="7"/>
  <c r="N88" i="7" l="1"/>
  <c r="N106" i="7"/>
  <c r="N154" i="7"/>
  <c r="N132" i="7"/>
  <c r="N104" i="7"/>
  <c r="N148" i="7"/>
  <c r="N414" i="7"/>
  <c r="N176" i="7"/>
  <c r="N506" i="7"/>
  <c r="N108" i="7"/>
  <c r="N150" i="7"/>
  <c r="N220" i="7"/>
  <c r="N170" i="7"/>
  <c r="N174" i="7"/>
  <c r="N152" i="7"/>
  <c r="N130" i="7"/>
  <c r="N128" i="7"/>
  <c r="N677" i="7"/>
  <c r="N306" i="7"/>
  <c r="N194" i="7"/>
  <c r="N456" i="7"/>
  <c r="N522" i="7"/>
  <c r="N528" i="7"/>
  <c r="N524" i="7"/>
  <c r="N550" i="7"/>
  <c r="N546" i="7"/>
  <c r="N110" i="7"/>
  <c r="N60" i="7"/>
  <c r="N721" i="7"/>
  <c r="N62" i="7"/>
  <c r="N697" i="7"/>
  <c r="N715" i="7"/>
  <c r="N64" i="7"/>
  <c r="N42" i="7"/>
  <c r="N66" i="7"/>
  <c r="N38" i="7"/>
  <c r="N44" i="7"/>
  <c r="N348" i="7"/>
  <c r="N612" i="7"/>
  <c r="N436" i="7"/>
  <c r="N610" i="7"/>
  <c r="N614" i="7"/>
  <c r="N372" i="7"/>
  <c r="N544" i="7"/>
  <c r="N214" i="7"/>
  <c r="N695" i="7"/>
  <c r="N568" i="7"/>
  <c r="N719" i="7"/>
  <c r="N649" i="7"/>
  <c r="N675" i="7"/>
  <c r="N699" i="7"/>
  <c r="N717" i="7"/>
  <c r="N82" i="7"/>
  <c r="N192" i="7"/>
  <c r="N284" i="7"/>
  <c r="N346" i="7"/>
  <c r="N374" i="7"/>
  <c r="N394" i="7"/>
  <c r="N302" i="7"/>
  <c r="N40" i="7"/>
  <c r="N570" i="7"/>
  <c r="N671" i="7"/>
  <c r="N590" i="7"/>
  <c r="N693" i="7"/>
  <c r="N330" i="7"/>
  <c r="N440" i="7"/>
  <c r="N238" i="7"/>
  <c r="N390" i="7"/>
  <c r="N370" i="7"/>
  <c r="N673" i="7"/>
  <c r="N627" i="7"/>
  <c r="N594" i="7"/>
  <c r="N218" i="7"/>
  <c r="N216" i="7"/>
  <c r="N653" i="7"/>
  <c r="N631" i="7"/>
  <c r="N592" i="7"/>
  <c r="N655" i="7"/>
  <c r="N633" i="7"/>
  <c r="N566" i="7"/>
  <c r="N484" i="7"/>
  <c r="N480" i="7"/>
  <c r="N478" i="7"/>
  <c r="N458" i="7"/>
  <c r="N502" i="7"/>
  <c r="N548" i="7"/>
  <c r="N482" i="7"/>
  <c r="N526" i="7"/>
  <c r="N504" i="7"/>
  <c r="N500" i="7"/>
  <c r="N460" i="7"/>
  <c r="N198" i="7"/>
  <c r="N196" i="7"/>
  <c r="N434" i="7"/>
  <c r="N438" i="7"/>
  <c r="N418" i="7"/>
  <c r="N412" i="7"/>
  <c r="N396" i="7"/>
  <c r="N392" i="7"/>
  <c r="N368" i="7"/>
  <c r="N350" i="7"/>
  <c r="N326" i="7"/>
  <c r="N328" i="7"/>
  <c r="N324" i="7"/>
  <c r="N308" i="7"/>
  <c r="N280" i="7"/>
  <c r="N258" i="7"/>
  <c r="N264" i="7"/>
  <c r="N242" i="7"/>
  <c r="N240" i="7"/>
  <c r="N126" i="7"/>
  <c r="N629" i="7"/>
  <c r="N572" i="7"/>
  <c r="N86" i="7"/>
  <c r="N262" i="7"/>
  <c r="N282" i="7"/>
  <c r="N588" i="7"/>
  <c r="N286" i="7"/>
  <c r="N22" i="7"/>
  <c r="N462" i="7"/>
  <c r="N236" i="7"/>
  <c r="N304" i="7"/>
  <c r="N260" i="7"/>
  <c r="N20" i="7"/>
  <c r="N16" i="7"/>
  <c r="N18" i="7"/>
  <c r="C29" i="7"/>
  <c r="F26" i="7"/>
  <c r="C32" i="7"/>
  <c r="U16" i="7"/>
  <c r="C27" i="7"/>
  <c r="C30" i="7"/>
  <c r="C33" i="7"/>
  <c r="C26" i="7"/>
</calcChain>
</file>

<file path=xl/sharedStrings.xml><?xml version="1.0" encoding="utf-8"?>
<sst xmlns="http://schemas.openxmlformats.org/spreadsheetml/2006/main" count="2662" uniqueCount="409">
  <si>
    <t xml:space="preserve">AGENCIA PUBLICA DE EMPLEO </t>
  </si>
  <si>
    <t>SALUD</t>
  </si>
  <si>
    <t>Contraloria de Cundinamarca</t>
  </si>
  <si>
    <t>AGRICULTURA</t>
  </si>
  <si>
    <t>Desarrollo e Inclusión Social</t>
  </si>
  <si>
    <t>ICCU</t>
  </si>
  <si>
    <t>Gobierno</t>
  </si>
  <si>
    <t>TIC</t>
  </si>
  <si>
    <t>CORPORACION SOCIAL</t>
  </si>
  <si>
    <t>FONDECUN</t>
  </si>
  <si>
    <t>Oficina Control Interno</t>
  </si>
  <si>
    <t>EPC</t>
  </si>
  <si>
    <t>IDECUT</t>
  </si>
  <si>
    <t>AGENCIA DE COMERCIALIZACION</t>
  </si>
  <si>
    <t xml:space="preserve">Educacion </t>
  </si>
  <si>
    <t>BENEFICENCIA</t>
  </si>
  <si>
    <t>COMPETITIVIDAD</t>
  </si>
  <si>
    <t>AMBIENTE</t>
  </si>
  <si>
    <t>Planeacion</t>
  </si>
  <si>
    <t>HACIENDA</t>
  </si>
  <si>
    <t>Asamblea de Cundinamarca</t>
  </si>
  <si>
    <t>TRANSPORTE Y MOVILIDAD</t>
  </si>
  <si>
    <t>General</t>
  </si>
  <si>
    <t>HABITAT Y VIVIENDA</t>
  </si>
  <si>
    <t>IPYBAC</t>
  </si>
  <si>
    <t>INDEPORTES</t>
  </si>
  <si>
    <t>PJ</t>
  </si>
  <si>
    <t>PG</t>
  </si>
  <si>
    <t>PP</t>
  </si>
  <si>
    <t>PGW</t>
  </si>
  <si>
    <t>PPW</t>
  </si>
  <si>
    <t>DIF</t>
  </si>
  <si>
    <t>PTS</t>
  </si>
  <si>
    <t>Pos.</t>
  </si>
  <si>
    <t>HORARIO</t>
  </si>
  <si>
    <t>FECHA</t>
  </si>
  <si>
    <t>VS</t>
  </si>
  <si>
    <t>PF</t>
  </si>
  <si>
    <t>PC</t>
  </si>
  <si>
    <t>Boletin 01</t>
  </si>
  <si>
    <t>TORNEO DE BILLAR MASCULINO COPA GOBERNACION 2023</t>
  </si>
  <si>
    <t>MESA</t>
  </si>
  <si>
    <t>JUGADOR A</t>
  </si>
  <si>
    <t>JUGADOR B</t>
  </si>
  <si>
    <t>JUGADOR</t>
  </si>
  <si>
    <t>GRUPO 1</t>
  </si>
  <si>
    <t>PROGRAMACIÓN DE PARTIDOS - 1RA FASE GRUPO 1</t>
  </si>
  <si>
    <t>PROGRAMACIÓN DE PARTIDOS - 1RA FASE GRUPO 2</t>
  </si>
  <si>
    <t>GRUPO 2</t>
  </si>
  <si>
    <t>PROGRAMACIÓN DE PARTIDOS - 1RA FASE GRUPO 3</t>
  </si>
  <si>
    <t>GRUPO 3</t>
  </si>
  <si>
    <t>PROGRAMACIÓN DE PARTIDOS - 1RA FASE GRUPO 4</t>
  </si>
  <si>
    <t>GRUPO 4</t>
  </si>
  <si>
    <t>PROGRAMACIÓN DE PARTIDOS - 1RA FASE GRUPO 5</t>
  </si>
  <si>
    <t>GRUPO 5</t>
  </si>
  <si>
    <t>PROGRAMACIÓN DE PARTIDOS - 1RA FASE GRUPO 6</t>
  </si>
  <si>
    <t>GRUPO 6</t>
  </si>
  <si>
    <t>PROGRAMACIÓN DE PARTIDOS - 1RA FASE GRUPO 7</t>
  </si>
  <si>
    <t>GRUPO 7</t>
  </si>
  <si>
    <t>PROGRAMACIÓN DE PARTIDOS - 1RA FASE GRUPO 8</t>
  </si>
  <si>
    <t>GRUPO 8</t>
  </si>
  <si>
    <t>PROGRAMACIÓN DE PARTIDOS - 1RA FASE GRUPO 9</t>
  </si>
  <si>
    <t>GRUPO 9</t>
  </si>
  <si>
    <t>PROGRAMACIÓN DE PARTIDOS - 1RA FASE GRUPO 10</t>
  </si>
  <si>
    <t>GRUPO 10</t>
  </si>
  <si>
    <t>PROGRAMACIÓN DE PARTIDOS - 1RA FASE GRUPO 11</t>
  </si>
  <si>
    <t>GRUPO 11</t>
  </si>
  <si>
    <t>PROGRAMACIÓN DE PARTIDOS - 1RA FASE GRUPO 12</t>
  </si>
  <si>
    <t>GRUPO 12</t>
  </si>
  <si>
    <t>PROGRAMACIÓN DE PARTIDOS - 1RA FASE GRUPO 13</t>
  </si>
  <si>
    <t>GRUPO 13</t>
  </si>
  <si>
    <t>PROGRAMACIÓN DE PARTIDOS - 1RA FASE GRUPO 14</t>
  </si>
  <si>
    <t>GRUPO 14</t>
  </si>
  <si>
    <t>PROGRAMACIÓN DE PARTIDOS - 1RA FASE GRUPO 15</t>
  </si>
  <si>
    <t>GRUPO 15</t>
  </si>
  <si>
    <t>PROGRAMACIÓN DE PARTIDOS - 1RA FASE GRUPO 16</t>
  </si>
  <si>
    <t>GRUPO 16</t>
  </si>
  <si>
    <t>PROGRAMACIÓN DE PARTIDOS - 1RA FASE GRUPO 17</t>
  </si>
  <si>
    <t>GRUPO 17</t>
  </si>
  <si>
    <t>PROGRAMACIÓN DE PARTIDOS - 1RA FASE GRUPO 18</t>
  </si>
  <si>
    <t>GRUPO 18</t>
  </si>
  <si>
    <t>PROGRAMACIÓN DE PARTIDOS - 1RA FASE GRUPO 19</t>
  </si>
  <si>
    <t>GRUPO 19</t>
  </si>
  <si>
    <t>PROGRAMACIÓN DE PARTIDOS - 1RA FASE GRUPO 20</t>
  </si>
  <si>
    <t>GRUPO 20</t>
  </si>
  <si>
    <t>PROGRAMACIÓN DE PARTIDOS - 1RA FASE GRUPO 21</t>
  </si>
  <si>
    <t>GRUPO 21</t>
  </si>
  <si>
    <t>PROGRAMACIÓN DE PARTIDOS - 1RA FASE GRUPO 22</t>
  </si>
  <si>
    <t>GRUPO 22</t>
  </si>
  <si>
    <t>PROGRAMACIÓN DE PARTIDOS - 1RA FASE GRUPO 23</t>
  </si>
  <si>
    <t>GRUPO 23</t>
  </si>
  <si>
    <t>PROGRAMACIÓN DE PARTIDOS - 1RA FASE GRUPO 24</t>
  </si>
  <si>
    <t>GRUPO 24</t>
  </si>
  <si>
    <t>PROGRAMACIÓN DE PARTIDOS - 1RA FASE GRUPO 25</t>
  </si>
  <si>
    <t>GRUPO 25</t>
  </si>
  <si>
    <t>GRUPO 26</t>
  </si>
  <si>
    <t>PROGRAMACIÓN DE PARTIDOS - 1RA FASE GRUPO 26</t>
  </si>
  <si>
    <t>PROGRAMACIÓN DE PARTIDOS - 1RA FASE GRUPO 27</t>
  </si>
  <si>
    <t>GRUPO 27</t>
  </si>
  <si>
    <t>PROGRAMACIÓN DE PARTIDOS - 1RA FASE GRUPO 28</t>
  </si>
  <si>
    <t>GRUPO 28</t>
  </si>
  <si>
    <t>PROGRAMACIÓN DE PARTIDOS - 1RA FASE GRUPO 29</t>
  </si>
  <si>
    <t>GRUPO 29</t>
  </si>
  <si>
    <t>PROGRAMACIÓN DE PARTIDOS - 1RA FASE GRUPO 30</t>
  </si>
  <si>
    <t>GRUPO 30</t>
  </si>
  <si>
    <t>PROGRAMACIÓN DE PARTIDOS - 1RA FASE GRUPO 31</t>
  </si>
  <si>
    <t>GRUPO 31</t>
  </si>
  <si>
    <t>GRUPO 32</t>
  </si>
  <si>
    <t>PROGRAMACIÓN DE PARTIDOS - 1RA FASE GRUPO 32</t>
  </si>
  <si>
    <t>PROGRAMACIÓN DE PARTIDOS - 1RA FASE GRUPO 33</t>
  </si>
  <si>
    <t>GRUPO 33</t>
  </si>
  <si>
    <t>TORNEO DE BILLAR FEMENINO COPA GOBERNACION 2023</t>
  </si>
  <si>
    <t>Nombre completo</t>
  </si>
  <si>
    <t>Entidad en la que labora</t>
  </si>
  <si>
    <t>RIESGOS</t>
  </si>
  <si>
    <t>FABIO SNEYDER PARDO PARRADO</t>
  </si>
  <si>
    <t xml:space="preserve">WILLIAM JAVIER PRIETO CASTRO </t>
  </si>
  <si>
    <t>CARLOS GERSAIN CASTAÑEDA LEON</t>
  </si>
  <si>
    <t>HAYVER MANUEL CARDENAS GONZALEZ</t>
  </si>
  <si>
    <t>MAIKOL DUVAN BERNAL SOTO</t>
  </si>
  <si>
    <t>HEINER FERNEY NARVAEZ MOLINA</t>
  </si>
  <si>
    <t>ANDRES FELIPE BALLESTEROS ESCOBAR</t>
  </si>
  <si>
    <t>CESAR AUGUSTO GANTIVAR CALDAS</t>
  </si>
  <si>
    <t>YURY ANDREA CIFUENTES SANTANA</t>
  </si>
  <si>
    <t>Loteria de Cundinamarca</t>
  </si>
  <si>
    <t>LUIS SAMBRANO</t>
  </si>
  <si>
    <t>JHONATHAN FERNANDO CASTRO SARMIENTO</t>
  </si>
  <si>
    <t>Pensiones</t>
  </si>
  <si>
    <t>FABIAN ENRIQUE DELGADO ARDILA</t>
  </si>
  <si>
    <t>EDWIN ALEXANDER CUELLAR CORREA</t>
  </si>
  <si>
    <t>TERRY MICHAEL SAINEA P.</t>
  </si>
  <si>
    <t>RANDYS YEISSON GONZALEZ</t>
  </si>
  <si>
    <t xml:space="preserve">LUIS EDUARDO OSPINA </t>
  </si>
  <si>
    <t xml:space="preserve">IDACO </t>
  </si>
  <si>
    <t>VICTOR MANUEL RODRIGUEZ</t>
  </si>
  <si>
    <t>VICTOR JAVIER URQUIJO BARRETO</t>
  </si>
  <si>
    <t>CARLOS OMAR BARRAGAN HERNANDEZ</t>
  </si>
  <si>
    <t>MARIO FERNANDEZ TRIANA</t>
  </si>
  <si>
    <t>EDER CAMACHO BURGOS</t>
  </si>
  <si>
    <t xml:space="preserve">WILSON ERNESTO </t>
  </si>
  <si>
    <t>oficina control interno disciplinario</t>
  </si>
  <si>
    <t>FIDEL GUINARD</t>
  </si>
  <si>
    <t>Ciencia, tecnologia e innovacion</t>
  </si>
  <si>
    <t>Integracion Regional</t>
  </si>
  <si>
    <t xml:space="preserve">HERNANDO RAMIREZ PAEZ </t>
  </si>
  <si>
    <t xml:space="preserve">JOHAN SEBASTIAN OROZCO RODRIGUEZ </t>
  </si>
  <si>
    <t>VICTOR ALEJANDRO ACOSTA GONZALEZ</t>
  </si>
  <si>
    <t xml:space="preserve">JHONATTAN FELIPE ORJUELA SUAREZ   </t>
  </si>
  <si>
    <t>JONATHAN MARTINEZ</t>
  </si>
  <si>
    <t>NESTOR CASTAÑEDA</t>
  </si>
  <si>
    <t>DANIEL GOMEZ</t>
  </si>
  <si>
    <t>EDGAR RICARDO ESCOBAR LEON</t>
  </si>
  <si>
    <t xml:space="preserve">Minas, energia y gas </t>
  </si>
  <si>
    <t>GERMAN ALEXANDER AGUILERA CASTILLO</t>
  </si>
  <si>
    <t>EDWIN ANDRES MARTIN BARRETO</t>
  </si>
  <si>
    <t>FREDY ALBEIRO ALDANA LEON</t>
  </si>
  <si>
    <t>CARLOS ARTURO BOHORQUEZ</t>
  </si>
  <si>
    <t>Empresa Ferrea Regional</t>
  </si>
  <si>
    <t>JAIME ANDRES PRIETO BELTRAN</t>
  </si>
  <si>
    <t>MAXIMILIANO VARGAS CORTÉS</t>
  </si>
  <si>
    <t>OSCAR EDUARDO ROCHA RAMIREZ</t>
  </si>
  <si>
    <t>RAFAEL MAURICIO FORERO BRICEÑO</t>
  </si>
  <si>
    <t>Agencia Catastral de Cundinamarca</t>
  </si>
  <si>
    <t xml:space="preserve">DARWINSON DARIO SANCHEZ  MARTINEZ </t>
  </si>
  <si>
    <t>EDUARDO MORENO</t>
  </si>
  <si>
    <t>HERNANDO HUGO VARGAS MARTINEZ</t>
  </si>
  <si>
    <t>RICHARD EDUARDO GALEANO</t>
  </si>
  <si>
    <t>NICOLAS PARDO</t>
  </si>
  <si>
    <t>JUAN CARLOS HERRERA</t>
  </si>
  <si>
    <t>Instituto de Protección y Bienestar Animal de Cundinamarca</t>
  </si>
  <si>
    <t>CESAR TELLEZ</t>
  </si>
  <si>
    <t>JOSE PRADO</t>
  </si>
  <si>
    <t>MAURICIO</t>
  </si>
  <si>
    <t>CAMILO TRUJILLO</t>
  </si>
  <si>
    <t>OSCAR ROJAS</t>
  </si>
  <si>
    <t>Funcion Publica</t>
  </si>
  <si>
    <t>MIGUEL ANGEL GIL POVEDA</t>
  </si>
  <si>
    <t xml:space="preserve">ALEJANDRO VALDERRAMA </t>
  </si>
  <si>
    <t>OSCAR DAVID BERNAL</t>
  </si>
  <si>
    <t>RODRIGO ALFONSO AYALA</t>
  </si>
  <si>
    <t>NIXON ALEXANDER MILLAN</t>
  </si>
  <si>
    <t>CAMILO ANDRÉS ROMERO ROMERO</t>
  </si>
  <si>
    <t>VIDAL YOVANI SANCHEZ OLIVARES</t>
  </si>
  <si>
    <t>LUIS BOLAGAY ZAMBRANO</t>
  </si>
  <si>
    <t>CARLOS ARTURO QUIROGA HERNÁNDEZ</t>
  </si>
  <si>
    <t xml:space="preserve">JORGE LUIS PEÑUELA CHAVEZ </t>
  </si>
  <si>
    <t>JOSÉ RAÚL PEDRAZA JIMÉNEZ</t>
  </si>
  <si>
    <t>ARNOLD KIMBERLY BEJARANO JIMENEZ</t>
  </si>
  <si>
    <t>FABIAN ANTONIO ALFONSO ROZO</t>
  </si>
  <si>
    <t>JOSÉ DURLEY LANCHEROS ALDANA</t>
  </si>
  <si>
    <t>GILBERTO ERNESTO BERMUDEZ PRIETO</t>
  </si>
  <si>
    <t>JEISSON ARNULFO AVILA NIÑO</t>
  </si>
  <si>
    <t>CESAR ALFREDO CARDÓN CRISTANCHO</t>
  </si>
  <si>
    <t xml:space="preserve">JORGE CARRILLO </t>
  </si>
  <si>
    <t>JOSÉ HERNÁN GÓMEZ PULIDO</t>
  </si>
  <si>
    <t>CRISTHIAN CAMILO ROJAS RICO</t>
  </si>
  <si>
    <t>SERGIO YAMID REY SEGURA</t>
  </si>
  <si>
    <t>ANDRES MAURICIO ROA TORRES</t>
  </si>
  <si>
    <t>FABIAN OBANDO GALARZA</t>
  </si>
  <si>
    <t>SAMUEL MURCIA MURCIA</t>
  </si>
  <si>
    <t>JOSE HUMBERTO GIL</t>
  </si>
  <si>
    <t>JORGUE ARTURO CONTRERAS ROBLES</t>
  </si>
  <si>
    <t>LUKAS ALBERTO CRUZ MORA</t>
  </si>
  <si>
    <t>JOELMY HERRERA ROJAS</t>
  </si>
  <si>
    <t xml:space="preserve">LUIS FELIPE MURILLO BERNAL </t>
  </si>
  <si>
    <t>BRANDON STEV GONZALEZ GIL</t>
  </si>
  <si>
    <t>CRISTIAN CAMILO FIQUITIVA VELASQUEZ</t>
  </si>
  <si>
    <t>LUDWIG JIMENEZ</t>
  </si>
  <si>
    <t xml:space="preserve">HECTOR JAIME SALCEDO </t>
  </si>
  <si>
    <t xml:space="preserve">JAIRO ALLEXIS MENESES GONZALEZ </t>
  </si>
  <si>
    <t>OSCAR FABIAN BUITRAGO PRIETO</t>
  </si>
  <si>
    <t>LUIS FERNANDO CUASPA RAMIREZ</t>
  </si>
  <si>
    <t>JOSE AICARDO RUBIO LOPEZ</t>
  </si>
  <si>
    <t>JOSE ALEJANDRO CARVAJAL</t>
  </si>
  <si>
    <t>HOLMAN FAJARDO RAMIREZ</t>
  </si>
  <si>
    <t>DIEGO ALEJANDRO CASAS OLARTE</t>
  </si>
  <si>
    <t xml:space="preserve">DIEGO ALEJANDRO ÁLVAREZ ESPINOSA </t>
  </si>
  <si>
    <t xml:space="preserve">JUAN SEBASTIÁN HOYOS CASTRO </t>
  </si>
  <si>
    <t>JORGE ARMANDO SILVA SANCHEZ</t>
  </si>
  <si>
    <t>DIEGO ALEJANDRO SOCHA CUITIVA</t>
  </si>
  <si>
    <t>ARMANDO ORTIZ GARZON</t>
  </si>
  <si>
    <t>NELSON CARDOZO FLOREZ</t>
  </si>
  <si>
    <t>LUIS MIGUEL PARRA FURQUE</t>
  </si>
  <si>
    <t>SEBASTIAN ALEJANDRO MADROÑERO</t>
  </si>
  <si>
    <t xml:space="preserve">DAVINSON HIGUERA FARFÁN </t>
  </si>
  <si>
    <t>RICHARD ANDRES PARDO GONZALEZ</t>
  </si>
  <si>
    <t>LUIS ALBERTO RODRIGUEZ ROJAS</t>
  </si>
  <si>
    <t>JUAN JOSÉ CONTRERAS ROJAS</t>
  </si>
  <si>
    <t>FRANCISCO A. AMADO P.</t>
  </si>
  <si>
    <t xml:space="preserve">ELKIN DANIEL HERRERA PARDO </t>
  </si>
  <si>
    <t>JORGE ROMERO</t>
  </si>
  <si>
    <t>LUIS MARTIN RODRIGUEZ</t>
  </si>
  <si>
    <t xml:space="preserve">JUAN DIEGO COLORADO AYALA </t>
  </si>
  <si>
    <t xml:space="preserve">CRISTIAN BENAVIDES </t>
  </si>
  <si>
    <t>CRISTIAN HUMBERTO RUBIANA QUINTERO</t>
  </si>
  <si>
    <t>OSMAN SOTO</t>
  </si>
  <si>
    <t>VICTOR MANUEL CAMERO</t>
  </si>
  <si>
    <t>FREDY ALFONSO CASTAÑO</t>
  </si>
  <si>
    <t>CESAR ERNESTO TELLEZ</t>
  </si>
  <si>
    <t>CARLOS ALBERTO BOYACA</t>
  </si>
  <si>
    <t>DUBAN ORLANDO QUEVEDO</t>
  </si>
  <si>
    <t>OSCAR ZARAMA</t>
  </si>
  <si>
    <t>RAÚL HERNAN SERRANO RAMÍREZ</t>
  </si>
  <si>
    <t>EDWIN ENRIQUE GÓMEZ GUTIERREZ</t>
  </si>
  <si>
    <t>WILSON ALBERTO PEÑA BARRETO</t>
  </si>
  <si>
    <t>SERGIO MAURICIO MADROÑERO</t>
  </si>
  <si>
    <t>WILSON JAVIER CASTRO TORRES</t>
  </si>
  <si>
    <t>OSCAR FERNEY MARROQUÍN CIFUENTES</t>
  </si>
  <si>
    <t>OSCAR MIRA MURILLO</t>
  </si>
  <si>
    <t>CESAR ARMANDO PESCADOR BERNAL</t>
  </si>
  <si>
    <t>CESAR AGUSTO CORNEJO</t>
  </si>
  <si>
    <t>RICARDO CASTRO TORRES</t>
  </si>
  <si>
    <t>IVAN FERNANDO CAMARGO RODRIGUEZ</t>
  </si>
  <si>
    <t>SAMUEL ANDRES OCHOA ALVARADO</t>
  </si>
  <si>
    <t>EDGAR HERNANDO DUARTE</t>
  </si>
  <si>
    <t>JOHAN NICOLAS CASTIBLANCO BARBOSA</t>
  </si>
  <si>
    <t>Mesa 1</t>
  </si>
  <si>
    <t>Mesa 2</t>
  </si>
  <si>
    <t>8.30 am</t>
  </si>
  <si>
    <t>9.20 am</t>
  </si>
  <si>
    <t>11.50 am</t>
  </si>
  <si>
    <t>12.40 pm</t>
  </si>
  <si>
    <t>Mesa 3</t>
  </si>
  <si>
    <t>Mesa 4</t>
  </si>
  <si>
    <t>Mesa 5</t>
  </si>
  <si>
    <t>2.20 pm</t>
  </si>
  <si>
    <t>1.30 pm</t>
  </si>
  <si>
    <t>3.10 pm</t>
  </si>
  <si>
    <t>4.00 pm</t>
  </si>
  <si>
    <t>4.50 pm</t>
  </si>
  <si>
    <t>5.40 pm</t>
  </si>
  <si>
    <t>9.10 am</t>
  </si>
  <si>
    <t>9.50 am</t>
  </si>
  <si>
    <t>10.30 am</t>
  </si>
  <si>
    <t>ENT.</t>
  </si>
  <si>
    <t>DARWINSON SANCHEZ</t>
  </si>
  <si>
    <t>AGENCIA C.</t>
  </si>
  <si>
    <t>JAIRO ALLEXIS MENESES</t>
  </si>
  <si>
    <t>ALEJANDRO VALDERRAMA</t>
  </si>
  <si>
    <t>JORGE LUIS PEÑUELA CHAVEZ</t>
  </si>
  <si>
    <t>JUAN SEBASTIÁN HOYOS CASTRO</t>
  </si>
  <si>
    <t xml:space="preserve">LUIS MIGUEL PARRA FURQUE </t>
  </si>
  <si>
    <t xml:space="preserve">OSCAR ZARAMA </t>
  </si>
  <si>
    <t>EDUCACIÓN</t>
  </si>
  <si>
    <t>JHONATTAN FELIPE ORJUELA</t>
  </si>
  <si>
    <t>CARLOS GERSAIN CASTAÑEDA</t>
  </si>
  <si>
    <t>OSCAR FERNEY MARROQUÍN</t>
  </si>
  <si>
    <t>WILSON ALBERTO PEÑA</t>
  </si>
  <si>
    <t>ASAMBLEA</t>
  </si>
  <si>
    <t>GILBERTO ERNESTO BERMUDEZ</t>
  </si>
  <si>
    <t>FABIAN ENRIQUE DELGADO</t>
  </si>
  <si>
    <t>CARLOS ARTURO QUIROGA</t>
  </si>
  <si>
    <t>JOHAN SEBASTIAN OROZCO</t>
  </si>
  <si>
    <t>HERNANDO RAMIREZ PAEZ</t>
  </si>
  <si>
    <t>EDWIN ALEXANDER CUELLAR</t>
  </si>
  <si>
    <t>OSCAR FABIAN BUITRAGO</t>
  </si>
  <si>
    <t>JORGE CARRILLO</t>
  </si>
  <si>
    <t>CAMILO ANDRÉS ROMERO</t>
  </si>
  <si>
    <t>VICTOR JAVIER URQUIJO</t>
  </si>
  <si>
    <t>RAFAEL MAURICIO FORERO</t>
  </si>
  <si>
    <t>JEISSON ARNULFO AVILA</t>
  </si>
  <si>
    <t>ELKIN DANIEL HERRERA</t>
  </si>
  <si>
    <t xml:space="preserve">JORGE ARMANDO SILVA SANCHEZ </t>
  </si>
  <si>
    <t>CRISTIAN CAMILO FIQUITIVA</t>
  </si>
  <si>
    <t xml:space="preserve">OSCAR MIRA MURILLO </t>
  </si>
  <si>
    <t>OSCAR EDUARDO ROCHA</t>
  </si>
  <si>
    <t>WILSON JAVIER CASTRO</t>
  </si>
  <si>
    <t>RAÚL HERNAN SERRANO</t>
  </si>
  <si>
    <t>LUIS FELIPE MURILLO BERNAL</t>
  </si>
  <si>
    <t>JOSÉ DURLEY LANCHEROS</t>
  </si>
  <si>
    <t xml:space="preserve">EDUARDO MORENO </t>
  </si>
  <si>
    <t>CESAR AUGUSTO GANTIVAR</t>
  </si>
  <si>
    <t>ANDRES MAURICIO ROA</t>
  </si>
  <si>
    <t>LUIS EDUARDO OSPINA</t>
  </si>
  <si>
    <t>GERMAN ALEXANDER AGUILERA</t>
  </si>
  <si>
    <t>MAIKOL DUVAN BERNAL</t>
  </si>
  <si>
    <t>CESAR ARMANDO PESCADOR</t>
  </si>
  <si>
    <t>VIDAL YOVANI SANCHEZ</t>
  </si>
  <si>
    <t>DIEGO ALEJANDRO CASAS</t>
  </si>
  <si>
    <t xml:space="preserve">NELSON CARDOZO FLOREZ </t>
  </si>
  <si>
    <t>CARLOS OMAR BARRAGAN</t>
  </si>
  <si>
    <t>HEINER FERNEY NARVAEZ</t>
  </si>
  <si>
    <t>EDGAR RICARDO ESCOBAR</t>
  </si>
  <si>
    <t>SAMUEL ANDRES OCHOA</t>
  </si>
  <si>
    <t>TERRY MICHAEL SAINEA</t>
  </si>
  <si>
    <t>HERNANDO HUGO VARGAS</t>
  </si>
  <si>
    <t>FABIO SNEYDER PARDO</t>
  </si>
  <si>
    <t xml:space="preserve">JUAN CARLOS DIAZ </t>
  </si>
  <si>
    <t>CORP, SOCIAL</t>
  </si>
  <si>
    <t>MAXIMILIANO VARGAS</t>
  </si>
  <si>
    <t>JOSE AICARDO RUBIO</t>
  </si>
  <si>
    <t xml:space="preserve">FREDY ALBEIRO ALDANA LEON </t>
  </si>
  <si>
    <t>LUIS FERNANDO CUASPA</t>
  </si>
  <si>
    <t>CESAR ALFREDO CARDÓN</t>
  </si>
  <si>
    <t>CRISTIAN BENAVIDES</t>
  </si>
  <si>
    <t>ANDRES FELIPE BALLESTEROS</t>
  </si>
  <si>
    <t>EDWIN ENRIQUE GÓMEZ</t>
  </si>
  <si>
    <t>JORGUE ARTURO CONTRERAS</t>
  </si>
  <si>
    <t>DIEGO ALEJANDRO ÁLVAREZ</t>
  </si>
  <si>
    <t>JOHAN NICOLAS CASTIBLANCO</t>
  </si>
  <si>
    <t>EDWIN ANDRES MARTIN</t>
  </si>
  <si>
    <t>VICTOR ALEJANDRO ACOSTA</t>
  </si>
  <si>
    <t>JUAN DIEGO COLORADO</t>
  </si>
  <si>
    <t>DAVINSON HIGUERA FARFÁN</t>
  </si>
  <si>
    <t>HAYVER MANUEL CARDENAS</t>
  </si>
  <si>
    <t>IVAN FERNANDO CAMARGO</t>
  </si>
  <si>
    <t>ARNOLD KIMBERLY BEJARANO</t>
  </si>
  <si>
    <t>RICHARD ANDRES PARDO</t>
  </si>
  <si>
    <t>BLADIMIR HERNANDEZ</t>
  </si>
  <si>
    <t>WILLIAM JAVIER PRIETO CASTRO</t>
  </si>
  <si>
    <t>CRISTIAN CRUZ</t>
  </si>
  <si>
    <t>JENIFER GOMEZ</t>
  </si>
  <si>
    <t>DIEGO ALEJANDRO SOCHA</t>
  </si>
  <si>
    <t>CONTROL INTERNO</t>
  </si>
  <si>
    <t>LOTERIA</t>
  </si>
  <si>
    <t>UAEGR</t>
  </si>
  <si>
    <t>DESARROLLO E INCLUSION SOC</t>
  </si>
  <si>
    <t>WILSON ERNESTO (NIETO)</t>
  </si>
  <si>
    <t>PLANEACION</t>
  </si>
  <si>
    <t>GENERAL</t>
  </si>
  <si>
    <t>PENSIONES</t>
  </si>
  <si>
    <t>CONTROL INTERNO DISC</t>
  </si>
  <si>
    <t>CIENCIA TECN E INO</t>
  </si>
  <si>
    <t>DESARROLLO E INCLUS</t>
  </si>
  <si>
    <t>GOBIERNO</t>
  </si>
  <si>
    <t>GIBIERNO</t>
  </si>
  <si>
    <t>UAEGRD</t>
  </si>
  <si>
    <t>AGENCIA PUBLICA EMPLEO</t>
  </si>
  <si>
    <t>INTEGRACION REGIONAL</t>
  </si>
  <si>
    <t>HAVBITAT Y VIVIENDA</t>
  </si>
  <si>
    <t>MINAS ENERGIA</t>
  </si>
  <si>
    <t>IDACO</t>
  </si>
  <si>
    <t>FUNCION PUBLICA</t>
  </si>
  <si>
    <t>EMPRESA FERREA</t>
  </si>
  <si>
    <t>CONTRALORIA</t>
  </si>
  <si>
    <t>AGENCIA COMERCIALIZACION</t>
  </si>
  <si>
    <t>CIENCIA TECN E INN</t>
  </si>
  <si>
    <t>CIENCIA TECN E INNO</t>
  </si>
  <si>
    <t>OBIERNO</t>
  </si>
  <si>
    <t>AGENCIA PUBLIC A DE EMPLEO</t>
  </si>
  <si>
    <t>ISNARDO LANRES GOMEZ</t>
  </si>
  <si>
    <t>DESPACHO</t>
  </si>
  <si>
    <t>CARLOS ALFONSO SABOGAL M</t>
  </si>
  <si>
    <t>CONTOL INTERNO</t>
  </si>
  <si>
    <t>Actualización: JULIO 28 - 2023</t>
  </si>
  <si>
    <t>Mesa 6</t>
  </si>
  <si>
    <t xml:space="preserve">KELLY MALLARINO </t>
  </si>
  <si>
    <t xml:space="preserve">DANIELA NEIRA LORA </t>
  </si>
  <si>
    <t>GIMENA LOPEZ</t>
  </si>
  <si>
    <t xml:space="preserve">ERIKA ELIZABETH SABOGAL </t>
  </si>
  <si>
    <t>OFICINA CID</t>
  </si>
  <si>
    <t>HABITAT Y V</t>
  </si>
  <si>
    <t>ANGELA VARGAS</t>
  </si>
  <si>
    <t xml:space="preserve">JENNY ASTRID RAMIREZ </t>
  </si>
  <si>
    <t>TATIANA CORONADO</t>
  </si>
  <si>
    <t>DIANA PATRICIA RINCON</t>
  </si>
  <si>
    <t>BIBIANA CASTRO</t>
  </si>
  <si>
    <t>YURY ANDREA CIFUENTES</t>
  </si>
  <si>
    <t xml:space="preserve">KATERINE WALTEROS </t>
  </si>
  <si>
    <t>EDUCACION</t>
  </si>
  <si>
    <t>DIANA CAROLINA HERNANDEZ</t>
  </si>
  <si>
    <t>MAURICIO ROMERO</t>
  </si>
  <si>
    <t>TITO GONZALEZ AGUILERA</t>
  </si>
  <si>
    <t>JHONATHAN FERNANDO SARMIENTO CASTRO</t>
  </si>
  <si>
    <t>FREDY RODRIGUEZ MARTINEZ</t>
  </si>
  <si>
    <t>CRISTIAN HUMBERTO RUBIANO</t>
  </si>
  <si>
    <t>10.10 am</t>
  </si>
  <si>
    <t>11.00 am</t>
  </si>
  <si>
    <t>RICARDO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</si>
</sst>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8"/>
      <name val="Calibri"/>
      <family val="2"/>
      <scheme val="minor"/>
    </font>
    <font>
      <b/>
      <sz val="7"/>
      <color rgb="FF002060"/>
      <name val="Trebuchet MS"/>
      <family val="2"/>
    </font>
    <font>
      <sz val="7"/>
      <color rgb="FF002060"/>
      <name val="Trebuchet MS"/>
      <family val="2"/>
    </font>
    <font>
      <sz val="8"/>
      <color rgb="FF002060"/>
      <name val="Trebuchet MS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8AA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12" fillId="0" borderId="0"/>
  </cellStyleXfs>
  <cellXfs count="155"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15" fillId="0" borderId="6" xfId="5" applyNumberFormat="1" applyFont="1" applyBorder="1" applyAlignment="1">
      <alignment horizontal="center" vertical="center"/>
    </xf>
    <xf numFmtId="1" fontId="15" fillId="0" borderId="1" xfId="5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8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16" fillId="0" borderId="1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4" fillId="7" borderId="6" xfId="0" applyFont="1" applyFill="1" applyBorder="1"/>
    <xf numFmtId="0" fontId="4" fillId="7" borderId="6" xfId="0" applyFont="1" applyFill="1" applyBorder="1" applyAlignment="1">
      <alignment horizontal="left"/>
    </xf>
    <xf numFmtId="0" fontId="4" fillId="8" borderId="6" xfId="0" applyFont="1" applyFill="1" applyBorder="1"/>
    <xf numFmtId="0" fontId="19" fillId="7" borderId="6" xfId="0" applyFont="1" applyFill="1" applyBorder="1"/>
    <xf numFmtId="0" fontId="18" fillId="6" borderId="1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horizontal="justify" vertical="center"/>
    </xf>
    <xf numFmtId="0" fontId="20" fillId="10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3" fillId="3" borderId="0" xfId="5" applyFont="1" applyFill="1" applyAlignment="1">
      <alignment horizontal="center" vertical="center"/>
    </xf>
    <xf numFmtId="1" fontId="15" fillId="0" borderId="0" xfId="5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15" fillId="3" borderId="1" xfId="5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8" fontId="15" fillId="11" borderId="1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1" fontId="15" fillId="0" borderId="2" xfId="5" applyNumberFormat="1" applyFont="1" applyBorder="1" applyAlignment="1">
      <alignment horizontal="center" vertical="center"/>
    </xf>
    <xf numFmtId="1" fontId="15" fillId="0" borderId="4" xfId="5" applyNumberFormat="1" applyFont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2" borderId="9" xfId="0" applyNumberFormat="1" applyFont="1" applyFill="1" applyBorder="1" applyAlignment="1">
      <alignment horizontal="center"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/>
    </xf>
    <xf numFmtId="1" fontId="15" fillId="3" borderId="1" xfId="5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11" xfId="0" applyNumberFormat="1" applyFont="1" applyFill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7" fillId="5" borderId="7" xfId="0" applyNumberFormat="1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1" fontId="17" fillId="5" borderId="9" xfId="0" applyNumberFormat="1" applyFont="1" applyFill="1" applyBorder="1" applyAlignment="1">
      <alignment horizontal="center" vertical="center" wrapText="1"/>
    </xf>
    <xf numFmtId="1" fontId="17" fillId="5" borderId="10" xfId="0" applyNumberFormat="1" applyFont="1" applyFill="1" applyBorder="1" applyAlignment="1">
      <alignment horizontal="center" vertical="center" wrapText="1"/>
    </xf>
    <xf numFmtId="1" fontId="15" fillId="0" borderId="1" xfId="5" applyNumberFormat="1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vertical="center" wrapText="1"/>
    </xf>
    <xf numFmtId="1" fontId="15" fillId="3" borderId="2" xfId="5" applyNumberFormat="1" applyFont="1" applyFill="1" applyBorder="1" applyAlignment="1">
      <alignment horizontal="center" vertical="center"/>
    </xf>
    <xf numFmtId="1" fontId="15" fillId="3" borderId="4" xfId="5" applyNumberFormat="1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1" fontId="17" fillId="5" borderId="16" xfId="0" applyNumberFormat="1" applyFont="1" applyFill="1" applyBorder="1" applyAlignment="1">
      <alignment horizontal="center" vertical="center" wrapText="1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3" fillId="3" borderId="10" xfId="5" applyFont="1" applyFill="1" applyBorder="1" applyAlignment="1">
      <alignment horizontal="center" vertical="center"/>
    </xf>
    <xf numFmtId="0" fontId="13" fillId="3" borderId="6" xfId="5" applyFont="1" applyFill="1" applyBorder="1" applyAlignment="1">
      <alignment horizontal="center" vertical="center"/>
    </xf>
    <xf numFmtId="0" fontId="13" fillId="3" borderId="8" xfId="5" applyFont="1" applyFill="1" applyBorder="1" applyAlignment="1">
      <alignment horizontal="center" vertical="center"/>
    </xf>
  </cellXfs>
  <cellStyles count="6">
    <cellStyle name="Hipervínculo 2" xfId="2" xr:uid="{00000000-0005-0000-0000-000000000000}"/>
    <cellStyle name="Hyperlink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5" xfId="5" xr:uid="{00000000-0005-0000-0000-000005000000}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10</xdr:row>
      <xdr:rowOff>0</xdr:rowOff>
    </xdr:from>
    <xdr:to>
      <xdr:col>25</xdr:col>
      <xdr:colOff>304800</xdr:colOff>
      <xdr:row>11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10</xdr:row>
      <xdr:rowOff>0</xdr:rowOff>
    </xdr:from>
    <xdr:to>
      <xdr:col>25</xdr:col>
      <xdr:colOff>304800</xdr:colOff>
      <xdr:row>11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19049</xdr:colOff>
      <xdr:row>1</xdr:row>
      <xdr:rowOff>19050</xdr:rowOff>
    </xdr:from>
    <xdr:to>
      <xdr:col>2</xdr:col>
      <xdr:colOff>1085850</xdr:colOff>
      <xdr:row>9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62126" cy="1689435"/>
        </a:xfrm>
        <a:prstGeom prst="rect">
          <a:avLst/>
        </a:prstGeom>
      </xdr:spPr>
    </xdr:pic>
    <xdr:clientData/>
  </xdr:twoCellAnchor>
  <xdr:oneCellAnchor>
    <xdr:from>
      <xdr:col>25</xdr:col>
      <xdr:colOff>0</xdr:colOff>
      <xdr:row>33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33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56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55</xdr:row>
      <xdr:rowOff>0</xdr:rowOff>
    </xdr:from>
    <xdr:ext cx="304800" cy="303679"/>
    <xdr:sp macro="" textlink="">
      <xdr:nvSpPr>
        <xdr:cNvPr id="7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55</xdr:row>
      <xdr:rowOff>0</xdr:rowOff>
    </xdr:from>
    <xdr:ext cx="304800" cy="303679"/>
    <xdr:sp macro="" textlink="">
      <xdr:nvSpPr>
        <xdr:cNvPr id="7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77</xdr:row>
      <xdr:rowOff>0</xdr:rowOff>
    </xdr:from>
    <xdr:ext cx="304800" cy="303679"/>
    <xdr:sp macro="" textlink="">
      <xdr:nvSpPr>
        <xdr:cNvPr id="7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77</xdr:row>
      <xdr:rowOff>0</xdr:rowOff>
    </xdr:from>
    <xdr:ext cx="304800" cy="303679"/>
    <xdr:sp macro="" textlink="">
      <xdr:nvSpPr>
        <xdr:cNvPr id="7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99</xdr:row>
      <xdr:rowOff>0</xdr:rowOff>
    </xdr:from>
    <xdr:ext cx="304800" cy="303679"/>
    <xdr:sp macro="" textlink="">
      <xdr:nvSpPr>
        <xdr:cNvPr id="7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99</xdr:row>
      <xdr:rowOff>0</xdr:rowOff>
    </xdr:from>
    <xdr:ext cx="304800" cy="303679"/>
    <xdr:sp macro="" textlink="">
      <xdr:nvSpPr>
        <xdr:cNvPr id="7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121</xdr:row>
      <xdr:rowOff>0</xdr:rowOff>
    </xdr:from>
    <xdr:ext cx="304800" cy="303679"/>
    <xdr:sp macro="" textlink="">
      <xdr:nvSpPr>
        <xdr:cNvPr id="7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121</xdr:row>
      <xdr:rowOff>0</xdr:rowOff>
    </xdr:from>
    <xdr:ext cx="304800" cy="303679"/>
    <xdr:sp macro="" textlink="">
      <xdr:nvSpPr>
        <xdr:cNvPr id="8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143</xdr:row>
      <xdr:rowOff>0</xdr:rowOff>
    </xdr:from>
    <xdr:ext cx="304800" cy="303679"/>
    <xdr:sp macro="" textlink="">
      <xdr:nvSpPr>
        <xdr:cNvPr id="8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143</xdr:row>
      <xdr:rowOff>0</xdr:rowOff>
    </xdr:from>
    <xdr:ext cx="304800" cy="303679"/>
    <xdr:sp macro="" textlink="">
      <xdr:nvSpPr>
        <xdr:cNvPr id="8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165</xdr:row>
      <xdr:rowOff>0</xdr:rowOff>
    </xdr:from>
    <xdr:ext cx="304800" cy="303679"/>
    <xdr:sp macro="" textlink="">
      <xdr:nvSpPr>
        <xdr:cNvPr id="8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165</xdr:row>
      <xdr:rowOff>0</xdr:rowOff>
    </xdr:from>
    <xdr:ext cx="304800" cy="303679"/>
    <xdr:sp macro="" textlink="">
      <xdr:nvSpPr>
        <xdr:cNvPr id="8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187</xdr:row>
      <xdr:rowOff>0</xdr:rowOff>
    </xdr:from>
    <xdr:ext cx="304800" cy="303679"/>
    <xdr:sp macro="" textlink="">
      <xdr:nvSpPr>
        <xdr:cNvPr id="8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187</xdr:row>
      <xdr:rowOff>0</xdr:rowOff>
    </xdr:from>
    <xdr:ext cx="304800" cy="303679"/>
    <xdr:sp macro="" textlink="">
      <xdr:nvSpPr>
        <xdr:cNvPr id="8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209</xdr:row>
      <xdr:rowOff>0</xdr:rowOff>
    </xdr:from>
    <xdr:ext cx="304800" cy="303679"/>
    <xdr:sp macro="" textlink="">
      <xdr:nvSpPr>
        <xdr:cNvPr id="8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209</xdr:row>
      <xdr:rowOff>0</xdr:rowOff>
    </xdr:from>
    <xdr:ext cx="304800" cy="303679"/>
    <xdr:sp macro="" textlink="">
      <xdr:nvSpPr>
        <xdr:cNvPr id="8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231</xdr:row>
      <xdr:rowOff>0</xdr:rowOff>
    </xdr:from>
    <xdr:ext cx="304800" cy="303679"/>
    <xdr:sp macro="" textlink="">
      <xdr:nvSpPr>
        <xdr:cNvPr id="8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231</xdr:row>
      <xdr:rowOff>0</xdr:rowOff>
    </xdr:from>
    <xdr:ext cx="304800" cy="303679"/>
    <xdr:sp macro="" textlink="">
      <xdr:nvSpPr>
        <xdr:cNvPr id="9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253</xdr:row>
      <xdr:rowOff>0</xdr:rowOff>
    </xdr:from>
    <xdr:ext cx="304800" cy="303679"/>
    <xdr:sp macro="" textlink="">
      <xdr:nvSpPr>
        <xdr:cNvPr id="9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253</xdr:row>
      <xdr:rowOff>0</xdr:rowOff>
    </xdr:from>
    <xdr:ext cx="304800" cy="303679"/>
    <xdr:sp macro="" textlink="">
      <xdr:nvSpPr>
        <xdr:cNvPr id="9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9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276</xdr:row>
      <xdr:rowOff>0</xdr:rowOff>
    </xdr:from>
    <xdr:ext cx="304800" cy="303679"/>
    <xdr:sp macro="" textlink="">
      <xdr:nvSpPr>
        <xdr:cNvPr id="10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953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0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1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2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3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4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5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5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5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5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5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276</xdr:row>
      <xdr:rowOff>0</xdr:rowOff>
    </xdr:from>
    <xdr:ext cx="304800" cy="303679"/>
    <xdr:sp macro="" textlink="">
      <xdr:nvSpPr>
        <xdr:cNvPr id="15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275</xdr:row>
      <xdr:rowOff>0</xdr:rowOff>
    </xdr:from>
    <xdr:ext cx="304800" cy="303679"/>
    <xdr:sp macro="" textlink="">
      <xdr:nvSpPr>
        <xdr:cNvPr id="15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275</xdr:row>
      <xdr:rowOff>0</xdr:rowOff>
    </xdr:from>
    <xdr:ext cx="304800" cy="303679"/>
    <xdr:sp macro="" textlink="">
      <xdr:nvSpPr>
        <xdr:cNvPr id="15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297</xdr:row>
      <xdr:rowOff>0</xdr:rowOff>
    </xdr:from>
    <xdr:ext cx="304800" cy="303679"/>
    <xdr:sp macro="" textlink="">
      <xdr:nvSpPr>
        <xdr:cNvPr id="15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297</xdr:row>
      <xdr:rowOff>0</xdr:rowOff>
    </xdr:from>
    <xdr:ext cx="304800" cy="303679"/>
    <xdr:sp macro="" textlink="">
      <xdr:nvSpPr>
        <xdr:cNvPr id="15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319</xdr:row>
      <xdr:rowOff>0</xdr:rowOff>
    </xdr:from>
    <xdr:ext cx="304800" cy="303679"/>
    <xdr:sp macro="" textlink="">
      <xdr:nvSpPr>
        <xdr:cNvPr id="16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8735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319</xdr:row>
      <xdr:rowOff>0</xdr:rowOff>
    </xdr:from>
    <xdr:ext cx="304800" cy="303679"/>
    <xdr:sp macro="" textlink="">
      <xdr:nvSpPr>
        <xdr:cNvPr id="16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8735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341</xdr:row>
      <xdr:rowOff>0</xdr:rowOff>
    </xdr:from>
    <xdr:ext cx="304800" cy="303679"/>
    <xdr:sp macro="" textlink="">
      <xdr:nvSpPr>
        <xdr:cNvPr id="16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2917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341</xdr:row>
      <xdr:rowOff>0</xdr:rowOff>
    </xdr:from>
    <xdr:ext cx="304800" cy="303679"/>
    <xdr:sp macro="" textlink="">
      <xdr:nvSpPr>
        <xdr:cNvPr id="16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2917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363</xdr:row>
      <xdr:rowOff>0</xdr:rowOff>
    </xdr:from>
    <xdr:ext cx="304800" cy="303679"/>
    <xdr:sp macro="" textlink="">
      <xdr:nvSpPr>
        <xdr:cNvPr id="16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70986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363</xdr:row>
      <xdr:rowOff>0</xdr:rowOff>
    </xdr:from>
    <xdr:ext cx="304800" cy="303679"/>
    <xdr:sp macro="" textlink="">
      <xdr:nvSpPr>
        <xdr:cNvPr id="16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70986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385</xdr:row>
      <xdr:rowOff>0</xdr:rowOff>
    </xdr:from>
    <xdr:ext cx="304800" cy="303679"/>
    <xdr:sp macro="" textlink="">
      <xdr:nvSpPr>
        <xdr:cNvPr id="16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1280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385</xdr:row>
      <xdr:rowOff>0</xdr:rowOff>
    </xdr:from>
    <xdr:ext cx="304800" cy="303679"/>
    <xdr:sp macro="" textlink="">
      <xdr:nvSpPr>
        <xdr:cNvPr id="16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1280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407</xdr:row>
      <xdr:rowOff>0</xdr:rowOff>
    </xdr:from>
    <xdr:ext cx="304800" cy="303679"/>
    <xdr:sp macro="" textlink="">
      <xdr:nvSpPr>
        <xdr:cNvPr id="16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5461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407</xdr:row>
      <xdr:rowOff>0</xdr:rowOff>
    </xdr:from>
    <xdr:ext cx="304800" cy="303679"/>
    <xdr:sp macro="" textlink="">
      <xdr:nvSpPr>
        <xdr:cNvPr id="16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5461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429</xdr:row>
      <xdr:rowOff>0</xdr:rowOff>
    </xdr:from>
    <xdr:ext cx="304800" cy="303679"/>
    <xdr:sp macro="" textlink="">
      <xdr:nvSpPr>
        <xdr:cNvPr id="17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96430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429</xdr:row>
      <xdr:rowOff>0</xdr:rowOff>
    </xdr:from>
    <xdr:ext cx="304800" cy="303679"/>
    <xdr:sp macro="" textlink="">
      <xdr:nvSpPr>
        <xdr:cNvPr id="17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96430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451</xdr:row>
      <xdr:rowOff>0</xdr:rowOff>
    </xdr:from>
    <xdr:ext cx="304800" cy="303679"/>
    <xdr:sp macro="" textlink="">
      <xdr:nvSpPr>
        <xdr:cNvPr id="17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438245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451</xdr:row>
      <xdr:rowOff>0</xdr:rowOff>
    </xdr:from>
    <xdr:ext cx="304800" cy="303679"/>
    <xdr:sp macro="" textlink="">
      <xdr:nvSpPr>
        <xdr:cNvPr id="17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438245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473</xdr:row>
      <xdr:rowOff>0</xdr:rowOff>
    </xdr:from>
    <xdr:ext cx="304800" cy="303679"/>
    <xdr:sp macro="" textlink="">
      <xdr:nvSpPr>
        <xdr:cNvPr id="17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473</xdr:row>
      <xdr:rowOff>0</xdr:rowOff>
    </xdr:from>
    <xdr:ext cx="304800" cy="303679"/>
    <xdr:sp macro="" textlink="">
      <xdr:nvSpPr>
        <xdr:cNvPr id="17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7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7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7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7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496</xdr:row>
      <xdr:rowOff>0</xdr:rowOff>
    </xdr:from>
    <xdr:ext cx="304800" cy="303679"/>
    <xdr:sp macro="" textlink="">
      <xdr:nvSpPr>
        <xdr:cNvPr id="18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953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8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19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0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1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2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496</xdr:row>
      <xdr:rowOff>0</xdr:rowOff>
    </xdr:from>
    <xdr:ext cx="304800" cy="303679"/>
    <xdr:sp macro="" textlink="">
      <xdr:nvSpPr>
        <xdr:cNvPr id="23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495</xdr:row>
      <xdr:rowOff>0</xdr:rowOff>
    </xdr:from>
    <xdr:ext cx="304800" cy="303679"/>
    <xdr:sp macro="" textlink="">
      <xdr:nvSpPr>
        <xdr:cNvPr id="23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495</xdr:row>
      <xdr:rowOff>0</xdr:rowOff>
    </xdr:from>
    <xdr:ext cx="304800" cy="303679"/>
    <xdr:sp macro="" textlink="">
      <xdr:nvSpPr>
        <xdr:cNvPr id="24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517</xdr:row>
      <xdr:rowOff>0</xdr:rowOff>
    </xdr:from>
    <xdr:ext cx="304800" cy="303679"/>
    <xdr:sp macro="" textlink="">
      <xdr:nvSpPr>
        <xdr:cNvPr id="24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517</xdr:row>
      <xdr:rowOff>0</xdr:rowOff>
    </xdr:from>
    <xdr:ext cx="304800" cy="303679"/>
    <xdr:sp macro="" textlink="">
      <xdr:nvSpPr>
        <xdr:cNvPr id="24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539</xdr:row>
      <xdr:rowOff>0</xdr:rowOff>
    </xdr:from>
    <xdr:ext cx="304800" cy="303679"/>
    <xdr:sp macro="" textlink="">
      <xdr:nvSpPr>
        <xdr:cNvPr id="24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8735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539</xdr:row>
      <xdr:rowOff>0</xdr:rowOff>
    </xdr:from>
    <xdr:ext cx="304800" cy="303679"/>
    <xdr:sp macro="" textlink="">
      <xdr:nvSpPr>
        <xdr:cNvPr id="24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8735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561</xdr:row>
      <xdr:rowOff>0</xdr:rowOff>
    </xdr:from>
    <xdr:ext cx="304800" cy="303679"/>
    <xdr:sp macro="" textlink="">
      <xdr:nvSpPr>
        <xdr:cNvPr id="24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2917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561</xdr:row>
      <xdr:rowOff>0</xdr:rowOff>
    </xdr:from>
    <xdr:ext cx="304800" cy="303679"/>
    <xdr:sp macro="" textlink="">
      <xdr:nvSpPr>
        <xdr:cNvPr id="24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2917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583</xdr:row>
      <xdr:rowOff>0</xdr:rowOff>
    </xdr:from>
    <xdr:ext cx="304800" cy="303679"/>
    <xdr:sp macro="" textlink="">
      <xdr:nvSpPr>
        <xdr:cNvPr id="24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70986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583</xdr:row>
      <xdr:rowOff>0</xdr:rowOff>
    </xdr:from>
    <xdr:ext cx="304800" cy="303679"/>
    <xdr:sp macro="" textlink="">
      <xdr:nvSpPr>
        <xdr:cNvPr id="24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270986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605</xdr:row>
      <xdr:rowOff>0</xdr:rowOff>
    </xdr:from>
    <xdr:ext cx="304800" cy="303679"/>
    <xdr:sp macro="" textlink="">
      <xdr:nvSpPr>
        <xdr:cNvPr id="24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1280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605</xdr:row>
      <xdr:rowOff>0</xdr:rowOff>
    </xdr:from>
    <xdr:ext cx="304800" cy="303679"/>
    <xdr:sp macro="" textlink="">
      <xdr:nvSpPr>
        <xdr:cNvPr id="25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1280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622</xdr:row>
      <xdr:rowOff>0</xdr:rowOff>
    </xdr:from>
    <xdr:ext cx="304800" cy="303679"/>
    <xdr:sp macro="" textlink="">
      <xdr:nvSpPr>
        <xdr:cNvPr id="25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5461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622</xdr:row>
      <xdr:rowOff>0</xdr:rowOff>
    </xdr:from>
    <xdr:ext cx="304800" cy="303679"/>
    <xdr:sp macro="" textlink="">
      <xdr:nvSpPr>
        <xdr:cNvPr id="25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5461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644</xdr:row>
      <xdr:rowOff>0</xdr:rowOff>
    </xdr:from>
    <xdr:ext cx="304800" cy="303679"/>
    <xdr:sp macro="" textlink="">
      <xdr:nvSpPr>
        <xdr:cNvPr id="25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96430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644</xdr:row>
      <xdr:rowOff>0</xdr:rowOff>
    </xdr:from>
    <xdr:ext cx="304800" cy="303679"/>
    <xdr:sp macro="" textlink="">
      <xdr:nvSpPr>
        <xdr:cNvPr id="25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396430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666</xdr:row>
      <xdr:rowOff>0</xdr:rowOff>
    </xdr:from>
    <xdr:ext cx="304800" cy="303679"/>
    <xdr:sp macro="" textlink="">
      <xdr:nvSpPr>
        <xdr:cNvPr id="25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438245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666</xdr:row>
      <xdr:rowOff>0</xdr:rowOff>
    </xdr:from>
    <xdr:ext cx="304800" cy="303679"/>
    <xdr:sp macro="" textlink="">
      <xdr:nvSpPr>
        <xdr:cNvPr id="25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438245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688</xdr:row>
      <xdr:rowOff>0</xdr:rowOff>
    </xdr:from>
    <xdr:ext cx="304800" cy="303679"/>
    <xdr:sp macro="" textlink="">
      <xdr:nvSpPr>
        <xdr:cNvPr id="25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4800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688</xdr:row>
      <xdr:rowOff>0</xdr:rowOff>
    </xdr:from>
    <xdr:ext cx="304800" cy="303679"/>
    <xdr:sp macro="" textlink="">
      <xdr:nvSpPr>
        <xdr:cNvPr id="25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4800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5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711</xdr:row>
      <xdr:rowOff>0</xdr:rowOff>
    </xdr:from>
    <xdr:ext cx="304800" cy="303679"/>
    <xdr:sp macro="" textlink="">
      <xdr:nvSpPr>
        <xdr:cNvPr id="26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953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6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7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8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29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0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1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2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711</xdr:row>
      <xdr:rowOff>0</xdr:rowOff>
    </xdr:from>
    <xdr:ext cx="304800" cy="303679"/>
    <xdr:sp macro="" textlink="">
      <xdr:nvSpPr>
        <xdr:cNvPr id="32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377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710</xdr:row>
      <xdr:rowOff>0</xdr:rowOff>
    </xdr:from>
    <xdr:ext cx="304800" cy="303679"/>
    <xdr:sp macro="" textlink="">
      <xdr:nvSpPr>
        <xdr:cNvPr id="32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187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710</xdr:row>
      <xdr:rowOff>0</xdr:rowOff>
    </xdr:from>
    <xdr:ext cx="304800" cy="303679"/>
    <xdr:sp macro="" textlink="">
      <xdr:nvSpPr>
        <xdr:cNvPr id="32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2187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732</xdr:row>
      <xdr:rowOff>0</xdr:rowOff>
    </xdr:from>
    <xdr:ext cx="304800" cy="303679"/>
    <xdr:sp macro="" textlink="">
      <xdr:nvSpPr>
        <xdr:cNvPr id="32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636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732</xdr:row>
      <xdr:rowOff>0</xdr:rowOff>
    </xdr:from>
    <xdr:ext cx="304800" cy="303679"/>
    <xdr:sp macro="" textlink="">
      <xdr:nvSpPr>
        <xdr:cNvPr id="32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5636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2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05504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2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05504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2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47319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2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47319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89133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689133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730948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730948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7727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7727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814578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814578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85639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733</xdr:row>
      <xdr:rowOff>0</xdr:rowOff>
    </xdr:from>
    <xdr:ext cx="304800" cy="303679"/>
    <xdr:sp macro="" textlink="">
      <xdr:nvSpPr>
        <xdr:cNvPr id="33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85639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10</xdr:row>
      <xdr:rowOff>0</xdr:rowOff>
    </xdr:from>
    <xdr:to>
      <xdr:col>27</xdr:col>
      <xdr:colOff>304800</xdr:colOff>
      <xdr:row>11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304800</xdr:colOff>
      <xdr:row>11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19049</xdr:colOff>
      <xdr:row>1</xdr:row>
      <xdr:rowOff>19050</xdr:rowOff>
    </xdr:from>
    <xdr:to>
      <xdr:col>2</xdr:col>
      <xdr:colOff>1085850</xdr:colOff>
      <xdr:row>9</xdr:row>
      <xdr:rowOff>165435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62126" cy="1689435"/>
        </a:xfrm>
        <a:prstGeom prst="rect">
          <a:avLst/>
        </a:prstGeom>
      </xdr:spPr>
    </xdr:pic>
    <xdr:clientData/>
  </xdr:twoCellAnchor>
  <xdr:oneCellAnchor>
    <xdr:from>
      <xdr:col>27</xdr:col>
      <xdr:colOff>0</xdr:colOff>
      <xdr:row>63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1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2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3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4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5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12</xdr:row>
      <xdr:rowOff>0</xdr:rowOff>
    </xdr:from>
    <xdr:ext cx="304800" cy="303679"/>
    <xdr:sp macro="" textlink="">
      <xdr:nvSpPr>
        <xdr:cNvPr id="6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2200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304800" cy="303679"/>
    <xdr:sp macro="" textlink="">
      <xdr:nvSpPr>
        <xdr:cNvPr id="7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1990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11</xdr:row>
      <xdr:rowOff>0</xdr:rowOff>
    </xdr:from>
    <xdr:ext cx="304800" cy="303679"/>
    <xdr:sp macro="" textlink="">
      <xdr:nvSpPr>
        <xdr:cNvPr id="7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1990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7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8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9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0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1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2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3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4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5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6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1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2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3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4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5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6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7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8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79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0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8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19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0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1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1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41</xdr:row>
      <xdr:rowOff>0</xdr:rowOff>
    </xdr:from>
    <xdr:ext cx="304800" cy="303679"/>
    <xdr:sp macro="" textlink="">
      <xdr:nvSpPr>
        <xdr:cNvPr id="21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2298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304800" cy="303679"/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3679"/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3679"/>
    <xdr:sp macro="" textlink="">
      <xdr:nvSpPr>
        <xdr:cNvPr id="4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3679"/>
    <xdr:sp macro="" textlink="">
      <xdr:nvSpPr>
        <xdr:cNvPr id="5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3679"/>
    <xdr:sp macro="" textlink="">
      <xdr:nvSpPr>
        <xdr:cNvPr id="6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3679"/>
    <xdr:sp macro="" textlink="">
      <xdr:nvSpPr>
        <xdr:cNvPr id="7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27717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3679"/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3679"/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3679"/>
    <xdr:sp macro="" textlink="">
      <xdr:nvSpPr>
        <xdr:cNvPr id="10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3679"/>
    <xdr:sp macro="" textlink="">
      <xdr:nvSpPr>
        <xdr:cNvPr id="11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3679"/>
    <xdr:sp macro="" textlink="">
      <xdr:nvSpPr>
        <xdr:cNvPr id="1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3679"/>
    <xdr:sp macro="" textlink="">
      <xdr:nvSpPr>
        <xdr:cNvPr id="1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364236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14" name="AutoShape 1" descr="https://mail.cundinamarca.gov.co/owa/wilsonrene.clavijo@cundinamarca.gov.co/service.svc/s/GetFileAttachment?id=AAMkADQ3Y2NmYjZiLWIyNDctNDgyNy1iYzVkLTU1ZWE0MjQwNWQ3MgBGAAAAAADnGEWHYkW0SqbKBUv7tjukBwBreQTF8eFJQ6u1tLHytbdPAAAAAAEJAABreQTF8eFJQ6u1tLHytbdPAAIikGGlAAABEgAQAM7eLlV3qxFNp1%2BHRB%2BEY5U%3D&amp;X-OWA-CANARY=uaLmGs7Z1E64_hHxB4yfJJG_6DyDKNoIGIXdBNCkEMePcBdy8Q-EZqojFPb1yeunIlrzRggcRrE.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9062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0</xdr:colOff>
      <xdr:row>6</xdr:row>
      <xdr:rowOff>0</xdr:rowOff>
    </xdr:from>
    <xdr:to>
      <xdr:col>1</xdr:col>
      <xdr:colOff>304800</xdr:colOff>
      <xdr:row>7</xdr:row>
      <xdr:rowOff>104775</xdr:rowOff>
    </xdr:to>
    <xdr:sp macro="" textlink="">
      <xdr:nvSpPr>
        <xdr:cNvPr id="15" name="Rectángulo 14" descr="Resultado de imagen para LOGO CAR CUNDINAMARCA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149669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304800</xdr:colOff>
      <xdr:row>7</xdr:row>
      <xdr:rowOff>104775</xdr:rowOff>
    </xdr:to>
    <xdr:sp macro="" textlink="">
      <xdr:nvSpPr>
        <xdr:cNvPr id="16" name="Rectángulo 15" descr="Resultado de imagen para LOGO CAR CUNDINAMARCA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149669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304800</xdr:colOff>
      <xdr:row>7</xdr:row>
      <xdr:rowOff>104775</xdr:rowOff>
    </xdr:to>
    <xdr:sp macro="" textlink="">
      <xdr:nvSpPr>
        <xdr:cNvPr id="17" name="Rectángulo 16" descr="Resultado de imagen para LOGO CAR CUNDINAMARCA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149669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304800</xdr:colOff>
      <xdr:row>7</xdr:row>
      <xdr:rowOff>104775</xdr:rowOff>
    </xdr:to>
    <xdr:sp macro="" textlink="">
      <xdr:nvSpPr>
        <xdr:cNvPr id="18" name="Rectángulo 17" descr="Resultado de imagen para LOGO CAR CUNDINAMARCA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149669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304800</xdr:colOff>
      <xdr:row>7</xdr:row>
      <xdr:rowOff>104775</xdr:rowOff>
    </xdr:to>
    <xdr:sp macro="" textlink="">
      <xdr:nvSpPr>
        <xdr:cNvPr id="19" name="Rectángulo 18" descr="Resultado de imagen para LOGO CAR CUNDINAMARCA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149669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304800</xdr:colOff>
      <xdr:row>7</xdr:row>
      <xdr:rowOff>104775</xdr:rowOff>
    </xdr:to>
    <xdr:sp macro="" textlink="">
      <xdr:nvSpPr>
        <xdr:cNvPr id="20" name="Rectángulo 19" descr="Resultado de imagen para LOGO CAR CUNDINAMARCA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149669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21" name="Rectángulo 20" descr="Resultado de imagen para LOGO CAR CUNDINAMARCA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225806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22" name="Rectángulo 21" descr="Resultado de imagen para LOGO CAR CUNDINAMARCA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225806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23" name="Rectángulo 22" descr="Resultado de imagen para LOGO CAR CUNDINAMARCA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225806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24" name="Rectángulo 23" descr="Resultado de imagen para LOGO CAR CUNDINAMARCA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225806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25" name="Rectángulo 24" descr="Resultado de imagen para LOGO CAR CUNDINAMARCA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225806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304800</xdr:colOff>
      <xdr:row>10</xdr:row>
      <xdr:rowOff>104775</xdr:rowOff>
    </xdr:to>
    <xdr:sp macro="" textlink="">
      <xdr:nvSpPr>
        <xdr:cNvPr id="26" name="Rectángulo 25" descr="Resultado de imagen para LOGO CAR CUNDINAMARCA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27760" y="225806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C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/>
      <sheetData sheetId="1"/>
      <sheetData sheetId="2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B733"/>
  <sheetViews>
    <sheetView showGridLines="0" tabSelected="1" view="pageBreakPreview" zoomScaleNormal="100" zoomScaleSheetLayoutView="100" workbookViewId="0">
      <selection activeCell="Z372" sqref="Z372:AA373"/>
    </sheetView>
  </sheetViews>
  <sheetFormatPr baseColWidth="10" defaultColWidth="10.85546875" defaultRowHeight="15" x14ac:dyDescent="0.3"/>
  <cols>
    <col min="1" max="1" width="3.7109375" style="1" customWidth="1"/>
    <col min="2" max="2" width="10.42578125" style="1" customWidth="1"/>
    <col min="3" max="3" width="31" style="1" customWidth="1"/>
    <col min="4" max="4" width="8.855468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42578125" style="1" customWidth="1"/>
    <col min="14" max="15" width="4.85546875" style="1" customWidth="1"/>
    <col min="16" max="16" width="5.7109375" style="1" customWidth="1"/>
    <col min="17" max="17" width="6.42578125" style="1" customWidth="1"/>
    <col min="18" max="20" width="5.7109375" style="1" customWidth="1"/>
    <col min="21" max="21" width="5.7109375" style="2" customWidth="1"/>
    <col min="22" max="23" width="5.7109375" style="1" customWidth="1"/>
    <col min="24" max="24" width="5.7109375" style="3" customWidth="1"/>
    <col min="25" max="26" width="5.7109375" style="1" customWidth="1"/>
    <col min="27" max="27" width="5.7109375" style="3" customWidth="1"/>
    <col min="28" max="28" width="5.7109375" style="1" customWidth="1"/>
    <col min="29" max="29" width="3.7109375" style="1" customWidth="1"/>
    <col min="30" max="32" width="11.42578125" style="1" customWidth="1"/>
    <col min="33" max="16384" width="10.85546875" style="1"/>
  </cols>
  <sheetData>
    <row r="4" spans="2:28" x14ac:dyDescent="0.3">
      <c r="N4" s="106"/>
      <c r="O4" s="106"/>
      <c r="P4" s="106"/>
    </row>
    <row r="5" spans="2:28" x14ac:dyDescent="0.3">
      <c r="N5" s="106"/>
      <c r="O5" s="106"/>
      <c r="P5" s="106"/>
    </row>
    <row r="6" spans="2:28" x14ac:dyDescent="0.3">
      <c r="N6" s="106"/>
      <c r="O6" s="106"/>
      <c r="P6" s="106"/>
    </row>
    <row r="10" spans="2:28" ht="15" customHeight="1" x14ac:dyDescent="0.3">
      <c r="C10" s="4" t="s">
        <v>39</v>
      </c>
      <c r="AB10" s="4" t="s">
        <v>384</v>
      </c>
    </row>
    <row r="11" spans="2:28" ht="21.75" customHeight="1" x14ac:dyDescent="0.3">
      <c r="B11" s="105" t="s">
        <v>40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2:28" ht="16.5" customHeight="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6"/>
      <c r="AA12" s="7"/>
      <c r="AB12" s="6"/>
    </row>
    <row r="13" spans="2:28" ht="15" customHeight="1" x14ac:dyDescent="0.3">
      <c r="B13" s="84" t="s">
        <v>46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2:28" ht="15" customHeight="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8"/>
      <c r="W14" s="8"/>
      <c r="X14" s="10"/>
      <c r="Y14" s="11"/>
      <c r="Z14" s="11"/>
      <c r="AA14" s="10"/>
      <c r="AB14" s="11"/>
    </row>
    <row r="15" spans="2:28" ht="15" customHeight="1" x14ac:dyDescent="0.3">
      <c r="B15" s="85" t="s">
        <v>45</v>
      </c>
      <c r="C15" s="41" t="s">
        <v>44</v>
      </c>
      <c r="D15" s="42" t="s">
        <v>274</v>
      </c>
      <c r="E15" s="52">
        <v>1</v>
      </c>
      <c r="F15" s="54"/>
      <c r="G15" s="52">
        <v>2</v>
      </c>
      <c r="H15" s="54"/>
      <c r="I15" s="52">
        <v>3</v>
      </c>
      <c r="J15" s="54"/>
      <c r="K15" s="52">
        <v>4</v>
      </c>
      <c r="L15" s="54"/>
      <c r="M15" s="88"/>
      <c r="N15" s="22" t="s">
        <v>26</v>
      </c>
      <c r="O15" s="22" t="s">
        <v>27</v>
      </c>
      <c r="P15" s="22" t="s">
        <v>28</v>
      </c>
      <c r="Q15" s="22" t="s">
        <v>29</v>
      </c>
      <c r="R15" s="22" t="s">
        <v>30</v>
      </c>
      <c r="S15" s="22" t="s">
        <v>37</v>
      </c>
      <c r="T15" s="22" t="s">
        <v>38</v>
      </c>
      <c r="U15" s="22" t="s">
        <v>31</v>
      </c>
      <c r="V15" s="22" t="s">
        <v>32</v>
      </c>
      <c r="W15" s="22" t="s">
        <v>33</v>
      </c>
      <c r="AA15" s="1"/>
    </row>
    <row r="16" spans="2:28" ht="15" customHeight="1" x14ac:dyDescent="0.3">
      <c r="B16" s="86"/>
      <c r="C16" s="92" t="s">
        <v>277</v>
      </c>
      <c r="D16" s="112" t="s">
        <v>353</v>
      </c>
      <c r="E16" s="74"/>
      <c r="F16" s="75"/>
      <c r="G16" s="72">
        <f>IF(H16&gt;H17,"2")+IF(H16&lt;H17,"1")</f>
        <v>2</v>
      </c>
      <c r="H16" s="12">
        <f>X30</f>
        <v>54</v>
      </c>
      <c r="I16" s="72">
        <f>IF(J16&gt;J17,"2")+IF(J16&lt;J17,"1")</f>
        <v>2</v>
      </c>
      <c r="J16" s="13">
        <f>AA33</f>
        <v>10</v>
      </c>
      <c r="K16" s="72">
        <f>IF(L16&gt;L17,"2")+IF(L16&lt;L17,"1")</f>
        <v>2</v>
      </c>
      <c r="L16" s="13">
        <f>X26</f>
        <v>42</v>
      </c>
      <c r="M16" s="88"/>
      <c r="N16" s="78">
        <f>SUM(O16:R17)</f>
        <v>3</v>
      </c>
      <c r="O16" s="78">
        <f>IF(G16=2,"1")+IF(I16=2,"1")+IF(K16=2,"1")</f>
        <v>3</v>
      </c>
      <c r="P16" s="78">
        <f>IF(G16=1,"1")+IF(I16=1,"1")+IF(K16=1,"1")</f>
        <v>0</v>
      </c>
      <c r="Q16" s="78">
        <v>0</v>
      </c>
      <c r="R16" s="78">
        <v>0</v>
      </c>
      <c r="S16" s="79">
        <f>SUM(H16,J16,L16,E16)</f>
        <v>106</v>
      </c>
      <c r="T16" s="79">
        <f>SUM(H17,J17,L17,E16)</f>
        <v>45</v>
      </c>
      <c r="U16" s="79">
        <f>+S16-T16</f>
        <v>61</v>
      </c>
      <c r="V16" s="80">
        <f>SUM(E16,G16,I16,K16)</f>
        <v>6</v>
      </c>
      <c r="W16" s="82"/>
      <c r="Z16" s="83"/>
      <c r="AA16" s="83"/>
    </row>
    <row r="17" spans="2:28" ht="15" customHeight="1" x14ac:dyDescent="0.3">
      <c r="B17" s="86"/>
      <c r="C17" s="92"/>
      <c r="D17" s="113"/>
      <c r="E17" s="76"/>
      <c r="F17" s="77"/>
      <c r="G17" s="73"/>
      <c r="H17" s="12">
        <f>AA30</f>
        <v>26</v>
      </c>
      <c r="I17" s="73"/>
      <c r="J17" s="13">
        <f>X33</f>
        <v>0</v>
      </c>
      <c r="K17" s="73"/>
      <c r="L17" s="13">
        <f>AA26</f>
        <v>19</v>
      </c>
      <c r="M17" s="88"/>
      <c r="N17" s="78"/>
      <c r="O17" s="78"/>
      <c r="P17" s="78"/>
      <c r="Q17" s="78"/>
      <c r="R17" s="78"/>
      <c r="S17" s="78"/>
      <c r="T17" s="78"/>
      <c r="U17" s="78"/>
      <c r="V17" s="81"/>
      <c r="W17" s="82"/>
      <c r="Z17" s="83"/>
      <c r="AA17" s="83"/>
    </row>
    <row r="18" spans="2:28" ht="15" customHeight="1" x14ac:dyDescent="0.3">
      <c r="B18" s="86"/>
      <c r="C18" s="92" t="s">
        <v>125</v>
      </c>
      <c r="D18" s="112" t="s">
        <v>354</v>
      </c>
      <c r="E18" s="72">
        <f>IF(F18&gt;F19,"2")+IF(F18&lt;F19,"1")</f>
        <v>1</v>
      </c>
      <c r="F18" s="13">
        <f>AA30</f>
        <v>26</v>
      </c>
      <c r="G18" s="74"/>
      <c r="H18" s="75"/>
      <c r="I18" s="72">
        <f>IF(J18&gt;J19,"2")+IF(J18&lt;J19,"1")</f>
        <v>2</v>
      </c>
      <c r="J18" s="13">
        <f>X27</f>
        <v>10</v>
      </c>
      <c r="K18" s="72">
        <f>IF(L18&gt;L19,"2")+IF(L18&lt;L19,"1")</f>
        <v>1</v>
      </c>
      <c r="L18" s="13">
        <f>X32</f>
        <v>27</v>
      </c>
      <c r="M18" s="88"/>
      <c r="N18" s="78">
        <f t="shared" ref="N18" si="0">SUM(O18:R19)</f>
        <v>3</v>
      </c>
      <c r="O18" s="78">
        <f>IF(E18=2,"1")+IF(I18=2,"1")+IF(K18=2,"1")</f>
        <v>1</v>
      </c>
      <c r="P18" s="78">
        <f>IF(E18=1,"1")+IF(I18=1,"1")+IF(K18=1,"1")</f>
        <v>2</v>
      </c>
      <c r="Q18" s="78">
        <v>0</v>
      </c>
      <c r="R18" s="78">
        <v>0</v>
      </c>
      <c r="S18" s="79">
        <f>SUM(H18,J18,L18,F18)</f>
        <v>63</v>
      </c>
      <c r="T18" s="79">
        <f>SUM(H19,J19,L19,F19)</f>
        <v>92</v>
      </c>
      <c r="U18" s="79">
        <f>+S18-T18</f>
        <v>-29</v>
      </c>
      <c r="V18" s="80">
        <f>SUM(E18,G18,I18,K18)</f>
        <v>4</v>
      </c>
      <c r="W18" s="82"/>
      <c r="Z18" s="83"/>
      <c r="AA18" s="83"/>
    </row>
    <row r="19" spans="2:28" ht="15" customHeight="1" x14ac:dyDescent="0.3">
      <c r="B19" s="86"/>
      <c r="C19" s="92"/>
      <c r="D19" s="113"/>
      <c r="E19" s="73"/>
      <c r="F19" s="13">
        <f>X30</f>
        <v>54</v>
      </c>
      <c r="G19" s="76"/>
      <c r="H19" s="77"/>
      <c r="I19" s="73"/>
      <c r="J19" s="13">
        <f>AA27</f>
        <v>0</v>
      </c>
      <c r="K19" s="73"/>
      <c r="L19" s="13">
        <f>AA32</f>
        <v>38</v>
      </c>
      <c r="M19" s="88"/>
      <c r="N19" s="78"/>
      <c r="O19" s="78"/>
      <c r="P19" s="78"/>
      <c r="Q19" s="78"/>
      <c r="R19" s="78"/>
      <c r="S19" s="78"/>
      <c r="T19" s="78"/>
      <c r="U19" s="78"/>
      <c r="V19" s="81"/>
      <c r="W19" s="82"/>
      <c r="Z19" s="83"/>
      <c r="AA19" s="83"/>
    </row>
    <row r="20" spans="2:28" ht="15" customHeight="1" x14ac:dyDescent="0.3">
      <c r="B20" s="86"/>
      <c r="C20" s="92" t="s">
        <v>171</v>
      </c>
      <c r="D20" s="112" t="s">
        <v>25</v>
      </c>
      <c r="E20" s="72">
        <f>IF(F20&gt;F21,"2")+IF(F20&lt;F21,"1")</f>
        <v>1</v>
      </c>
      <c r="F20" s="13">
        <f>X33</f>
        <v>0</v>
      </c>
      <c r="G20" s="72">
        <f>IF(H20&gt;H21,"2")+IF(H20&lt;H21,"1")</f>
        <v>1</v>
      </c>
      <c r="H20" s="13">
        <f>AA27</f>
        <v>0</v>
      </c>
      <c r="I20" s="74"/>
      <c r="J20" s="75"/>
      <c r="K20" s="72">
        <f>IF(L20&gt;L21,"2")+IF(L20&lt;L21,"1")</f>
        <v>1</v>
      </c>
      <c r="L20" s="13">
        <f>AA29</f>
        <v>0</v>
      </c>
      <c r="M20" s="88"/>
      <c r="N20" s="78">
        <f t="shared" ref="N20" si="1">SUM(O20:R21)</f>
        <v>6</v>
      </c>
      <c r="O20" s="78">
        <f>IF(E20=2,"1")+IF(G20=2,"1")+IF(K20=2,"1")</f>
        <v>0</v>
      </c>
      <c r="P20" s="78">
        <f>IF(E20=1,"1")+IF(G20=1,"1")+IF(K20=1,"1")</f>
        <v>3</v>
      </c>
      <c r="Q20" s="78">
        <v>0</v>
      </c>
      <c r="R20" s="78">
        <v>3</v>
      </c>
      <c r="S20" s="79">
        <f>SUM(H20,J20,L20,F20)</f>
        <v>0</v>
      </c>
      <c r="T20" s="79">
        <f>SUM(H21,J21,L21,F21)</f>
        <v>30</v>
      </c>
      <c r="U20" s="79">
        <f t="shared" ref="U20" si="2">+S20-T20</f>
        <v>-30</v>
      </c>
      <c r="V20" s="80">
        <f>SUM(E20,G20,I20,K20)-R20</f>
        <v>0</v>
      </c>
      <c r="W20" s="82"/>
      <c r="Z20" s="83"/>
      <c r="AA20" s="83"/>
    </row>
    <row r="21" spans="2:28" ht="15" customHeight="1" x14ac:dyDescent="0.3">
      <c r="B21" s="86"/>
      <c r="C21" s="92"/>
      <c r="D21" s="113"/>
      <c r="E21" s="73"/>
      <c r="F21" s="13">
        <f>AA33</f>
        <v>10</v>
      </c>
      <c r="G21" s="73"/>
      <c r="H21" s="13">
        <f>X27</f>
        <v>10</v>
      </c>
      <c r="I21" s="76"/>
      <c r="J21" s="77"/>
      <c r="K21" s="73"/>
      <c r="L21" s="13">
        <f>X29</f>
        <v>10</v>
      </c>
      <c r="M21" s="88"/>
      <c r="N21" s="78"/>
      <c r="O21" s="78"/>
      <c r="P21" s="78"/>
      <c r="Q21" s="78"/>
      <c r="R21" s="78"/>
      <c r="S21" s="78"/>
      <c r="T21" s="78"/>
      <c r="U21" s="78"/>
      <c r="V21" s="81"/>
      <c r="W21" s="82"/>
      <c r="Z21" s="83"/>
      <c r="AA21" s="83"/>
    </row>
    <row r="22" spans="2:28" ht="15" customHeight="1" x14ac:dyDescent="0.3">
      <c r="B22" s="86"/>
      <c r="C22" s="92" t="s">
        <v>275</v>
      </c>
      <c r="D22" s="114" t="s">
        <v>276</v>
      </c>
      <c r="E22" s="72">
        <f>IF(F22&gt;F23,"2")+IF(F22&lt;F23,"1")</f>
        <v>1</v>
      </c>
      <c r="F22" s="13">
        <f>AA26</f>
        <v>19</v>
      </c>
      <c r="G22" s="72">
        <f>IF(H22&gt;H23,"2")+IF(H22&lt;H23,"1")</f>
        <v>2</v>
      </c>
      <c r="H22" s="13">
        <f>AA32</f>
        <v>38</v>
      </c>
      <c r="I22" s="72">
        <f>IF(J22&gt;J23,"2")+IF(J22&lt;J23,"1")</f>
        <v>2</v>
      </c>
      <c r="J22" s="13">
        <f>X29</f>
        <v>10</v>
      </c>
      <c r="K22" s="74"/>
      <c r="L22" s="75"/>
      <c r="M22" s="88"/>
      <c r="N22" s="78">
        <f t="shared" ref="N22" si="3">SUM(O22:R23)</f>
        <v>3</v>
      </c>
      <c r="O22" s="78">
        <f>IF(E22=2,"1")+IF(G22=2,"1")+IF(I22=2,"1")</f>
        <v>2</v>
      </c>
      <c r="P22" s="78">
        <f>IF(E22=1,"1")+IF(G22=1,"1")+IF(I22=1,"1")</f>
        <v>1</v>
      </c>
      <c r="Q22" s="78">
        <v>0</v>
      </c>
      <c r="R22" s="78">
        <v>0</v>
      </c>
      <c r="S22" s="79">
        <f>SUM(H22,J22,L22,F22)</f>
        <v>67</v>
      </c>
      <c r="T22" s="79">
        <f>SUM(H23,J23,L23,F23)</f>
        <v>69</v>
      </c>
      <c r="U22" s="79">
        <f t="shared" ref="U22" si="4">+S22-T22</f>
        <v>-2</v>
      </c>
      <c r="V22" s="80">
        <f t="shared" ref="V22" si="5">SUM(E22,G22,I22,K22)</f>
        <v>5</v>
      </c>
      <c r="W22" s="82"/>
      <c r="Z22" s="83"/>
      <c r="AA22" s="83"/>
    </row>
    <row r="23" spans="2:28" ht="15" customHeight="1" x14ac:dyDescent="0.3">
      <c r="B23" s="87"/>
      <c r="C23" s="92"/>
      <c r="D23" s="115"/>
      <c r="E23" s="73"/>
      <c r="F23" s="13">
        <f>X26</f>
        <v>42</v>
      </c>
      <c r="G23" s="73"/>
      <c r="H23" s="13">
        <f>X32</f>
        <v>27</v>
      </c>
      <c r="I23" s="73"/>
      <c r="J23" s="13">
        <f>AA29</f>
        <v>0</v>
      </c>
      <c r="K23" s="76"/>
      <c r="L23" s="77"/>
      <c r="M23" s="88"/>
      <c r="N23" s="78"/>
      <c r="O23" s="78"/>
      <c r="P23" s="78"/>
      <c r="Q23" s="78"/>
      <c r="R23" s="78"/>
      <c r="S23" s="78"/>
      <c r="T23" s="78"/>
      <c r="U23" s="78"/>
      <c r="V23" s="81"/>
      <c r="W23" s="82"/>
      <c r="Z23" s="83"/>
      <c r="AA23" s="83"/>
    </row>
    <row r="24" spans="2:28" ht="14.25" customHeight="1" x14ac:dyDescent="0.3"/>
    <row r="25" spans="2:28" ht="15" customHeight="1" x14ac:dyDescent="0.3">
      <c r="B25" s="22" t="s">
        <v>34</v>
      </c>
      <c r="C25" s="22" t="s">
        <v>42</v>
      </c>
      <c r="D25" s="69"/>
      <c r="E25" s="70"/>
      <c r="F25" s="52" t="s">
        <v>43</v>
      </c>
      <c r="G25" s="54"/>
      <c r="H25" s="54"/>
      <c r="I25" s="54"/>
      <c r="J25" s="54"/>
      <c r="K25" s="54"/>
      <c r="L25" s="54"/>
      <c r="M25" s="54"/>
      <c r="N25" s="53"/>
      <c r="O25" s="52" t="s">
        <v>41</v>
      </c>
      <c r="P25" s="54"/>
      <c r="Q25" s="54"/>
      <c r="R25" s="53"/>
      <c r="S25" s="14"/>
      <c r="T25" s="52" t="s">
        <v>35</v>
      </c>
      <c r="U25" s="54"/>
      <c r="V25" s="54"/>
      <c r="W25" s="53"/>
      <c r="X25" s="52" t="s">
        <v>42</v>
      </c>
      <c r="Y25" s="53"/>
      <c r="Z25" s="15"/>
      <c r="AA25" s="52" t="s">
        <v>43</v>
      </c>
      <c r="AB25" s="53"/>
    </row>
    <row r="26" spans="2:28" s="19" customFormat="1" ht="15" customHeight="1" x14ac:dyDescent="0.3">
      <c r="B26" s="51" t="s">
        <v>258</v>
      </c>
      <c r="C26" s="17" t="str">
        <f>C16</f>
        <v>JAIRO ALLEXIS MENESES</v>
      </c>
      <c r="D26" s="55" t="s">
        <v>36</v>
      </c>
      <c r="E26" s="56"/>
      <c r="F26" s="55" t="str">
        <f>C22</f>
        <v>DARWINSON SANCHEZ</v>
      </c>
      <c r="G26" s="71"/>
      <c r="H26" s="71"/>
      <c r="I26" s="71"/>
      <c r="J26" s="71"/>
      <c r="K26" s="71"/>
      <c r="L26" s="71"/>
      <c r="M26" s="71"/>
      <c r="N26" s="56"/>
      <c r="O26" s="60" t="s">
        <v>262</v>
      </c>
      <c r="P26" s="61"/>
      <c r="Q26" s="61"/>
      <c r="R26" s="62"/>
      <c r="S26" s="18"/>
      <c r="T26" s="63">
        <v>45147</v>
      </c>
      <c r="U26" s="63"/>
      <c r="V26" s="63"/>
      <c r="W26" s="63"/>
      <c r="X26" s="64">
        <v>42</v>
      </c>
      <c r="Y26" s="65"/>
      <c r="Z26" s="22" t="s">
        <v>36</v>
      </c>
      <c r="AA26" s="64">
        <v>19</v>
      </c>
      <c r="AB26" s="65"/>
    </row>
    <row r="27" spans="2:28" s="19" customFormat="1" ht="15" customHeight="1" x14ac:dyDescent="0.3">
      <c r="B27" s="51" t="s">
        <v>271</v>
      </c>
      <c r="C27" s="20" t="str">
        <f>C18</f>
        <v>LUIS SAMBRANO</v>
      </c>
      <c r="D27" s="55" t="s">
        <v>36</v>
      </c>
      <c r="E27" s="56"/>
      <c r="F27" s="66" t="str">
        <f>C20</f>
        <v>JOSE PRADO</v>
      </c>
      <c r="G27" s="67"/>
      <c r="H27" s="67"/>
      <c r="I27" s="67"/>
      <c r="J27" s="67"/>
      <c r="K27" s="67"/>
      <c r="L27" s="67"/>
      <c r="M27" s="67"/>
      <c r="N27" s="68"/>
      <c r="O27" s="60" t="s">
        <v>262</v>
      </c>
      <c r="P27" s="61"/>
      <c r="Q27" s="61"/>
      <c r="R27" s="62"/>
      <c r="S27" s="21"/>
      <c r="T27" s="63">
        <v>45147</v>
      </c>
      <c r="U27" s="63"/>
      <c r="V27" s="63"/>
      <c r="W27" s="63"/>
      <c r="X27" s="64">
        <v>10</v>
      </c>
      <c r="Y27" s="65"/>
      <c r="Z27" s="22" t="s">
        <v>36</v>
      </c>
      <c r="AA27" s="64">
        <v>0</v>
      </c>
      <c r="AB27" s="65"/>
    </row>
    <row r="28" spans="2:28" ht="15" customHeight="1" x14ac:dyDescent="0.3">
      <c r="B28" s="22" t="s">
        <v>34</v>
      </c>
      <c r="C28" s="22" t="s">
        <v>42</v>
      </c>
      <c r="D28" s="52"/>
      <c r="E28" s="53"/>
      <c r="F28" s="52" t="s">
        <v>43</v>
      </c>
      <c r="G28" s="54"/>
      <c r="H28" s="54"/>
      <c r="I28" s="54"/>
      <c r="J28" s="54"/>
      <c r="K28" s="54"/>
      <c r="L28" s="54"/>
      <c r="M28" s="54"/>
      <c r="N28" s="53"/>
      <c r="O28" s="52" t="s">
        <v>41</v>
      </c>
      <c r="P28" s="54"/>
      <c r="Q28" s="54"/>
      <c r="R28" s="53"/>
      <c r="S28" s="14"/>
      <c r="T28" s="52" t="s">
        <v>35</v>
      </c>
      <c r="U28" s="54"/>
      <c r="V28" s="54"/>
      <c r="W28" s="53"/>
      <c r="X28" s="52" t="s">
        <v>42</v>
      </c>
      <c r="Y28" s="53"/>
      <c r="Z28" s="15"/>
      <c r="AA28" s="52" t="s">
        <v>43</v>
      </c>
      <c r="AB28" s="53"/>
    </row>
    <row r="29" spans="2:28" s="19" customFormat="1" ht="15" customHeight="1" x14ac:dyDescent="0.3">
      <c r="B29" s="51" t="s">
        <v>272</v>
      </c>
      <c r="C29" s="29" t="str">
        <f>C22</f>
        <v>DARWINSON SANCHEZ</v>
      </c>
      <c r="D29" s="55" t="s">
        <v>36</v>
      </c>
      <c r="E29" s="56"/>
      <c r="F29" s="66" t="str">
        <f>C20</f>
        <v>JOSE PRADO</v>
      </c>
      <c r="G29" s="67"/>
      <c r="H29" s="67"/>
      <c r="I29" s="67"/>
      <c r="J29" s="67"/>
      <c r="K29" s="67"/>
      <c r="L29" s="67"/>
      <c r="M29" s="67"/>
      <c r="N29" s="68"/>
      <c r="O29" s="60" t="s">
        <v>262</v>
      </c>
      <c r="P29" s="61"/>
      <c r="Q29" s="61"/>
      <c r="R29" s="62"/>
      <c r="S29" s="18"/>
      <c r="T29" s="63">
        <v>45147</v>
      </c>
      <c r="U29" s="63"/>
      <c r="V29" s="63"/>
      <c r="W29" s="63"/>
      <c r="X29" s="64">
        <v>10</v>
      </c>
      <c r="Y29" s="65"/>
      <c r="Z29" s="22" t="s">
        <v>36</v>
      </c>
      <c r="AA29" s="64">
        <v>0</v>
      </c>
      <c r="AB29" s="65"/>
    </row>
    <row r="30" spans="2:28" s="19" customFormat="1" ht="15" customHeight="1" x14ac:dyDescent="0.3">
      <c r="B30" s="51" t="s">
        <v>273</v>
      </c>
      <c r="C30" s="20" t="str">
        <f>C16</f>
        <v>JAIRO ALLEXIS MENESES</v>
      </c>
      <c r="D30" s="55" t="s">
        <v>36</v>
      </c>
      <c r="E30" s="56"/>
      <c r="F30" s="57" t="str">
        <f>C18</f>
        <v>LUIS SAMBRANO</v>
      </c>
      <c r="G30" s="58"/>
      <c r="H30" s="58"/>
      <c r="I30" s="58"/>
      <c r="J30" s="58"/>
      <c r="K30" s="58"/>
      <c r="L30" s="58"/>
      <c r="M30" s="58"/>
      <c r="N30" s="59"/>
      <c r="O30" s="60" t="s">
        <v>262</v>
      </c>
      <c r="P30" s="61"/>
      <c r="Q30" s="61"/>
      <c r="R30" s="62"/>
      <c r="S30" s="21"/>
      <c r="T30" s="63">
        <v>45147</v>
      </c>
      <c r="U30" s="63"/>
      <c r="V30" s="63"/>
      <c r="W30" s="63"/>
      <c r="X30" s="64">
        <v>54</v>
      </c>
      <c r="Y30" s="65"/>
      <c r="Z30" s="22" t="s">
        <v>36</v>
      </c>
      <c r="AA30" s="64">
        <v>26</v>
      </c>
      <c r="AB30" s="65"/>
    </row>
    <row r="31" spans="2:28" ht="15" customHeight="1" x14ac:dyDescent="0.3">
      <c r="B31" s="22" t="s">
        <v>34</v>
      </c>
      <c r="C31" s="22" t="s">
        <v>42</v>
      </c>
      <c r="D31" s="52"/>
      <c r="E31" s="53"/>
      <c r="F31" s="52" t="s">
        <v>43</v>
      </c>
      <c r="G31" s="54"/>
      <c r="H31" s="54"/>
      <c r="I31" s="54"/>
      <c r="J31" s="54"/>
      <c r="K31" s="54"/>
      <c r="L31" s="54"/>
      <c r="M31" s="54"/>
      <c r="N31" s="53"/>
      <c r="O31" s="52" t="s">
        <v>41</v>
      </c>
      <c r="P31" s="54"/>
      <c r="Q31" s="54"/>
      <c r="R31" s="53"/>
      <c r="S31" s="14"/>
      <c r="T31" s="52" t="s">
        <v>35</v>
      </c>
      <c r="U31" s="54"/>
      <c r="V31" s="54"/>
      <c r="W31" s="53"/>
      <c r="X31" s="52" t="s">
        <v>42</v>
      </c>
      <c r="Y31" s="53"/>
      <c r="Z31" s="15"/>
      <c r="AA31" s="52" t="s">
        <v>43</v>
      </c>
      <c r="AB31" s="53"/>
    </row>
    <row r="32" spans="2:28" s="19" customFormat="1" ht="15" customHeight="1" x14ac:dyDescent="0.3">
      <c r="B32" s="51" t="s">
        <v>260</v>
      </c>
      <c r="C32" s="20" t="str">
        <f>C18</f>
        <v>LUIS SAMBRANO</v>
      </c>
      <c r="D32" s="55" t="s">
        <v>36</v>
      </c>
      <c r="E32" s="56"/>
      <c r="F32" s="57" t="str">
        <f>C22</f>
        <v>DARWINSON SANCHEZ</v>
      </c>
      <c r="G32" s="58"/>
      <c r="H32" s="58"/>
      <c r="I32" s="58"/>
      <c r="J32" s="58"/>
      <c r="K32" s="58"/>
      <c r="L32" s="58"/>
      <c r="M32" s="58"/>
      <c r="N32" s="59"/>
      <c r="O32" s="60" t="s">
        <v>262</v>
      </c>
      <c r="P32" s="61"/>
      <c r="Q32" s="61"/>
      <c r="R32" s="62"/>
      <c r="S32" s="18"/>
      <c r="T32" s="63">
        <v>45147</v>
      </c>
      <c r="U32" s="63"/>
      <c r="V32" s="63"/>
      <c r="W32" s="63"/>
      <c r="X32" s="64">
        <v>27</v>
      </c>
      <c r="Y32" s="65"/>
      <c r="Z32" s="22" t="s">
        <v>36</v>
      </c>
      <c r="AA32" s="64">
        <v>38</v>
      </c>
      <c r="AB32" s="65"/>
    </row>
    <row r="33" spans="2:28" s="19" customFormat="1" ht="15" customHeight="1" x14ac:dyDescent="0.3">
      <c r="B33" s="51" t="s">
        <v>261</v>
      </c>
      <c r="C33" s="49" t="str">
        <f>C20</f>
        <v>JOSE PRADO</v>
      </c>
      <c r="D33" s="55" t="s">
        <v>36</v>
      </c>
      <c r="E33" s="56"/>
      <c r="F33" s="57" t="str">
        <f>C16</f>
        <v>JAIRO ALLEXIS MENESES</v>
      </c>
      <c r="G33" s="58"/>
      <c r="H33" s="58"/>
      <c r="I33" s="58"/>
      <c r="J33" s="58"/>
      <c r="K33" s="58"/>
      <c r="L33" s="58"/>
      <c r="M33" s="58"/>
      <c r="N33" s="59"/>
      <c r="O33" s="60" t="s">
        <v>262</v>
      </c>
      <c r="P33" s="61"/>
      <c r="Q33" s="61"/>
      <c r="R33" s="62"/>
      <c r="S33" s="23"/>
      <c r="T33" s="63">
        <v>45147</v>
      </c>
      <c r="U33" s="63"/>
      <c r="V33" s="63"/>
      <c r="W33" s="63"/>
      <c r="X33" s="64">
        <v>0</v>
      </c>
      <c r="Y33" s="65"/>
      <c r="Z33" s="22" t="s">
        <v>36</v>
      </c>
      <c r="AA33" s="64">
        <v>10</v>
      </c>
      <c r="AB33" s="65"/>
    </row>
    <row r="34" spans="2:28" ht="15" customHeight="1" x14ac:dyDescent="0.3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4"/>
      <c r="P34" s="24"/>
      <c r="Q34" s="24"/>
      <c r="R34" s="24"/>
      <c r="S34" s="24"/>
      <c r="T34" s="26"/>
      <c r="U34" s="26"/>
      <c r="V34" s="26"/>
      <c r="W34" s="26"/>
      <c r="X34" s="27"/>
      <c r="Y34" s="24"/>
      <c r="Z34" s="28"/>
      <c r="AA34" s="27"/>
      <c r="AB34" s="24"/>
    </row>
    <row r="35" spans="2:28" ht="15" customHeight="1" x14ac:dyDescent="0.3">
      <c r="B35" s="84" t="s">
        <v>47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2:28" ht="15" customHeight="1" x14ac:dyDescent="0.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/>
      <c r="V36" s="8"/>
      <c r="W36" s="8"/>
      <c r="X36" s="10"/>
      <c r="Y36" s="11"/>
      <c r="Z36" s="11"/>
      <c r="AA36" s="10"/>
      <c r="AB36" s="11"/>
    </row>
    <row r="37" spans="2:28" ht="15" customHeight="1" x14ac:dyDescent="0.3">
      <c r="B37" s="85" t="s">
        <v>48</v>
      </c>
      <c r="C37" s="52" t="s">
        <v>44</v>
      </c>
      <c r="D37" s="54"/>
      <c r="E37" s="52">
        <v>1</v>
      </c>
      <c r="F37" s="54"/>
      <c r="G37" s="52">
        <v>2</v>
      </c>
      <c r="H37" s="54"/>
      <c r="I37" s="52">
        <v>3</v>
      </c>
      <c r="J37" s="54"/>
      <c r="K37" s="52">
        <v>4</v>
      </c>
      <c r="L37" s="54"/>
      <c r="M37" s="88"/>
      <c r="N37" s="22" t="s">
        <v>26</v>
      </c>
      <c r="O37" s="22" t="s">
        <v>27</v>
      </c>
      <c r="P37" s="22" t="s">
        <v>28</v>
      </c>
      <c r="Q37" s="22" t="s">
        <v>29</v>
      </c>
      <c r="R37" s="22" t="s">
        <v>30</v>
      </c>
      <c r="S37" s="22" t="s">
        <v>37</v>
      </c>
      <c r="T37" s="22" t="s">
        <v>38</v>
      </c>
      <c r="U37" s="22" t="s">
        <v>31</v>
      </c>
      <c r="V37" s="22" t="s">
        <v>32</v>
      </c>
      <c r="W37" s="22" t="s">
        <v>33</v>
      </c>
      <c r="AA37" s="1"/>
    </row>
    <row r="38" spans="2:28" ht="15" customHeight="1" x14ac:dyDescent="0.3">
      <c r="B38" s="86"/>
      <c r="C38" s="92" t="s">
        <v>278</v>
      </c>
      <c r="D38" s="93" t="s">
        <v>355</v>
      </c>
      <c r="E38" s="74"/>
      <c r="F38" s="75"/>
      <c r="G38" s="72">
        <f>IF(H38&gt;H39,"2")+IF(H38&lt;H39,"1")</f>
        <v>1</v>
      </c>
      <c r="H38" s="12">
        <f>X52</f>
        <v>0</v>
      </c>
      <c r="I38" s="72">
        <f>IF(J38&gt;J39,"2")+IF(J38&lt;J39,"1")</f>
        <v>2</v>
      </c>
      <c r="J38" s="13">
        <f>AA55</f>
        <v>10</v>
      </c>
      <c r="K38" s="72">
        <f>IF(L38&gt;L39,"2")+IF(L38&lt;L39,"1")</f>
        <v>2</v>
      </c>
      <c r="L38" s="13">
        <f>X48</f>
        <v>10</v>
      </c>
      <c r="M38" s="88"/>
      <c r="N38" s="78">
        <f>SUM(O38:R39)</f>
        <v>3</v>
      </c>
      <c r="O38" s="78">
        <f>IF(G38=2,"1")+IF(I38=2,"1")+IF(K38=2,"1")</f>
        <v>2</v>
      </c>
      <c r="P38" s="78">
        <f>IF(G38=1,"1")+IF(I38=1,"1")+IF(K38=1,"1")</f>
        <v>1</v>
      </c>
      <c r="Q38" s="78">
        <v>0</v>
      </c>
      <c r="R38" s="78">
        <v>0</v>
      </c>
      <c r="S38" s="79">
        <f>SUM(H38,J38,L38,E38)</f>
        <v>20</v>
      </c>
      <c r="T38" s="79">
        <f>SUM(H39,J39,L39,E38)</f>
        <v>10</v>
      </c>
      <c r="U38" s="79">
        <f>+S38-T38</f>
        <v>10</v>
      </c>
      <c r="V38" s="80">
        <f>SUM(E38,G38,I38,K38)</f>
        <v>5</v>
      </c>
      <c r="W38" s="82"/>
      <c r="Z38" s="83"/>
      <c r="AA38" s="83"/>
    </row>
    <row r="39" spans="2:28" ht="15" customHeight="1" x14ac:dyDescent="0.3">
      <c r="B39" s="86"/>
      <c r="C39" s="92"/>
      <c r="D39" s="94"/>
      <c r="E39" s="76"/>
      <c r="F39" s="77"/>
      <c r="G39" s="73"/>
      <c r="H39" s="12">
        <f>AA52</f>
        <v>10</v>
      </c>
      <c r="I39" s="73"/>
      <c r="J39" s="13">
        <f>X55</f>
        <v>0</v>
      </c>
      <c r="K39" s="73"/>
      <c r="L39" s="13">
        <f>AA48</f>
        <v>0</v>
      </c>
      <c r="M39" s="88"/>
      <c r="N39" s="78"/>
      <c r="O39" s="78"/>
      <c r="P39" s="78"/>
      <c r="Q39" s="78"/>
      <c r="R39" s="78"/>
      <c r="S39" s="78"/>
      <c r="T39" s="78"/>
      <c r="U39" s="78"/>
      <c r="V39" s="81"/>
      <c r="W39" s="82"/>
      <c r="Z39" s="83"/>
      <c r="AA39" s="83"/>
    </row>
    <row r="40" spans="2:28" ht="15" customHeight="1" x14ac:dyDescent="0.3">
      <c r="B40" s="86"/>
      <c r="C40" s="92" t="s">
        <v>279</v>
      </c>
      <c r="D40" s="93" t="s">
        <v>356</v>
      </c>
      <c r="E40" s="72">
        <f>IF(F40&gt;F41,"2")+IF(F40&lt;F41,"1")</f>
        <v>2</v>
      </c>
      <c r="F40" s="13">
        <f>AA52</f>
        <v>10</v>
      </c>
      <c r="G40" s="74"/>
      <c r="H40" s="75"/>
      <c r="I40" s="72">
        <f>IF(J40&gt;J41,"2")+IF(J40&lt;J41,"1")</f>
        <v>2</v>
      </c>
      <c r="J40" s="13">
        <f>X49</f>
        <v>10</v>
      </c>
      <c r="K40" s="72">
        <f>IF(L40&gt;L41,"2")+IF(L40&lt;L41,"1")</f>
        <v>2</v>
      </c>
      <c r="L40" s="13">
        <f>X54</f>
        <v>10</v>
      </c>
      <c r="M40" s="88"/>
      <c r="N40" s="78">
        <f t="shared" ref="N40" si="6">SUM(O40:R41)</f>
        <v>3</v>
      </c>
      <c r="O40" s="78">
        <f>IF(E40=2,"1")+IF(I40=2,"1")+IF(K40=2,"1")</f>
        <v>3</v>
      </c>
      <c r="P40" s="78">
        <f>IF(E40=1,"1")+IF(I40=1,"1")+IF(K40=1,"1")</f>
        <v>0</v>
      </c>
      <c r="Q40" s="78">
        <v>0</v>
      </c>
      <c r="R40" s="78">
        <v>0</v>
      </c>
      <c r="S40" s="79">
        <f>SUM(H40,J40,L40,F40)</f>
        <v>30</v>
      </c>
      <c r="T40" s="79">
        <f>SUM(H41,J41,L41,F41)</f>
        <v>0</v>
      </c>
      <c r="U40" s="79">
        <f>+S40-T40</f>
        <v>30</v>
      </c>
      <c r="V40" s="80">
        <f>SUM(E40,G40,I40,K40)</f>
        <v>6</v>
      </c>
      <c r="W40" s="82"/>
      <c r="Z40" s="83"/>
      <c r="AA40" s="83"/>
    </row>
    <row r="41" spans="2:28" ht="15" customHeight="1" x14ac:dyDescent="0.3">
      <c r="B41" s="86"/>
      <c r="C41" s="92"/>
      <c r="D41" s="94"/>
      <c r="E41" s="73"/>
      <c r="F41" s="13">
        <f>X52</f>
        <v>0</v>
      </c>
      <c r="G41" s="76"/>
      <c r="H41" s="77"/>
      <c r="I41" s="73"/>
      <c r="J41" s="13">
        <f>AA49</f>
        <v>0</v>
      </c>
      <c r="K41" s="73"/>
      <c r="L41" s="13">
        <f>AA54</f>
        <v>0</v>
      </c>
      <c r="M41" s="88"/>
      <c r="N41" s="78"/>
      <c r="O41" s="78"/>
      <c r="P41" s="78"/>
      <c r="Q41" s="78"/>
      <c r="R41" s="78"/>
      <c r="S41" s="78"/>
      <c r="T41" s="78"/>
      <c r="U41" s="78"/>
      <c r="V41" s="81"/>
      <c r="W41" s="82"/>
      <c r="Z41" s="83"/>
      <c r="AA41" s="83"/>
    </row>
    <row r="42" spans="2:28" ht="15" customHeight="1" x14ac:dyDescent="0.3">
      <c r="B42" s="86"/>
      <c r="C42" s="92" t="s">
        <v>280</v>
      </c>
      <c r="D42" s="93" t="s">
        <v>13</v>
      </c>
      <c r="E42" s="72">
        <f>IF(F42&gt;F43,"2")+IF(F42&lt;F43,"1")</f>
        <v>1</v>
      </c>
      <c r="F42" s="13">
        <f>X55</f>
        <v>0</v>
      </c>
      <c r="G42" s="72">
        <f>IF(H42&gt;H43,"2")+IF(H42&lt;H43,"1")</f>
        <v>1</v>
      </c>
      <c r="H42" s="13">
        <f>AA49</f>
        <v>0</v>
      </c>
      <c r="I42" s="74"/>
      <c r="J42" s="75"/>
      <c r="K42" s="72">
        <f>IF(L42&gt;L43,"2")+IF(L42&lt;L43,"1")</f>
        <v>0</v>
      </c>
      <c r="L42" s="13">
        <f>AA51</f>
        <v>0</v>
      </c>
      <c r="M42" s="88"/>
      <c r="N42" s="78">
        <f t="shared" ref="N42" si="7">SUM(O42:R43)</f>
        <v>3</v>
      </c>
      <c r="O42" s="78">
        <f>IF(E42=2,"1")+IF(G42=2,"1")+IF(K42=2,"1")</f>
        <v>0</v>
      </c>
      <c r="P42" s="78">
        <f>IF(E42=1,"1")+IF(G42=1,"1")+IF(K42=1,"1")</f>
        <v>2</v>
      </c>
      <c r="Q42" s="78">
        <v>1</v>
      </c>
      <c r="R42" s="78">
        <v>0</v>
      </c>
      <c r="S42" s="79">
        <f>SUM(H42,J42,L42,F42)</f>
        <v>0</v>
      </c>
      <c r="T42" s="79">
        <f>SUM(H43,J43,L43,F43)</f>
        <v>20</v>
      </c>
      <c r="U42" s="79">
        <f t="shared" ref="U42" si="8">+S42-T42</f>
        <v>-20</v>
      </c>
      <c r="V42" s="80">
        <f>SUM(E42,G42,I42,K42)-R42</f>
        <v>2</v>
      </c>
      <c r="W42" s="82"/>
      <c r="Z42" s="83"/>
      <c r="AA42" s="83"/>
    </row>
    <row r="43" spans="2:28" ht="15" customHeight="1" x14ac:dyDescent="0.3">
      <c r="B43" s="86"/>
      <c r="C43" s="92"/>
      <c r="D43" s="94"/>
      <c r="E43" s="73"/>
      <c r="F43" s="13">
        <f>AA55</f>
        <v>10</v>
      </c>
      <c r="G43" s="73"/>
      <c r="H43" s="13">
        <f>X49</f>
        <v>10</v>
      </c>
      <c r="I43" s="76"/>
      <c r="J43" s="77"/>
      <c r="K43" s="73"/>
      <c r="L43" s="13">
        <f>X51</f>
        <v>0</v>
      </c>
      <c r="M43" s="88"/>
      <c r="N43" s="78"/>
      <c r="O43" s="78"/>
      <c r="P43" s="78"/>
      <c r="Q43" s="78"/>
      <c r="R43" s="78"/>
      <c r="S43" s="78"/>
      <c r="T43" s="78"/>
      <c r="U43" s="78"/>
      <c r="V43" s="81"/>
      <c r="W43" s="82"/>
      <c r="Z43" s="83"/>
      <c r="AA43" s="83"/>
    </row>
    <row r="44" spans="2:28" ht="15" customHeight="1" x14ac:dyDescent="0.3">
      <c r="B44" s="86"/>
      <c r="C44" s="92" t="s">
        <v>357</v>
      </c>
      <c r="D44" s="93" t="s">
        <v>1</v>
      </c>
      <c r="E44" s="72">
        <f>IF(F44&gt;F45,"2")+IF(F44&lt;F45,"1")</f>
        <v>1</v>
      </c>
      <c r="F44" s="13">
        <f>AA48</f>
        <v>0</v>
      </c>
      <c r="G44" s="72">
        <f>IF(H44&gt;H45,"2")+IF(H44&lt;H45,"1")</f>
        <v>1</v>
      </c>
      <c r="H44" s="13">
        <f>AA54</f>
        <v>0</v>
      </c>
      <c r="I44" s="72">
        <f>IF(J44&gt;J45,"2")+IF(J44&lt;J45,"1")</f>
        <v>0</v>
      </c>
      <c r="J44" s="13">
        <f>X51</f>
        <v>0</v>
      </c>
      <c r="K44" s="74"/>
      <c r="L44" s="75"/>
      <c r="M44" s="88"/>
      <c r="N44" s="78">
        <f t="shared" ref="N44" si="9">SUM(O44:R45)</f>
        <v>3</v>
      </c>
      <c r="O44" s="78">
        <f>IF(E44=2,"1")+IF(G44=2,"1")+IF(I44=2,"1")</f>
        <v>0</v>
      </c>
      <c r="P44" s="78">
        <f>IF(E44=1,"1")+IF(G44=1,"1")+IF(I44=1,"1")</f>
        <v>2</v>
      </c>
      <c r="Q44" s="78">
        <v>0</v>
      </c>
      <c r="R44" s="78">
        <v>1</v>
      </c>
      <c r="S44" s="79">
        <f>SUM(H44,J44,L44,F44)</f>
        <v>0</v>
      </c>
      <c r="T44" s="79">
        <f>SUM(H45,J45,L45,F45)</f>
        <v>20</v>
      </c>
      <c r="U44" s="79">
        <f t="shared" ref="U44" si="10">+S44-T44</f>
        <v>-20</v>
      </c>
      <c r="V44" s="80">
        <f>SUM(E44,G44,I44,K44)-R44</f>
        <v>1</v>
      </c>
      <c r="W44" s="82"/>
      <c r="Z44" s="83"/>
      <c r="AA44" s="83"/>
    </row>
    <row r="45" spans="2:28" ht="15" customHeight="1" x14ac:dyDescent="0.3">
      <c r="B45" s="87"/>
      <c r="C45" s="92"/>
      <c r="D45" s="94"/>
      <c r="E45" s="73"/>
      <c r="F45" s="13">
        <f>X48</f>
        <v>10</v>
      </c>
      <c r="G45" s="73"/>
      <c r="H45" s="13">
        <f>X54</f>
        <v>10</v>
      </c>
      <c r="I45" s="73"/>
      <c r="J45" s="13">
        <f>AA51</f>
        <v>0</v>
      </c>
      <c r="K45" s="76"/>
      <c r="L45" s="77"/>
      <c r="M45" s="88"/>
      <c r="N45" s="78"/>
      <c r="O45" s="78"/>
      <c r="P45" s="78"/>
      <c r="Q45" s="78"/>
      <c r="R45" s="78"/>
      <c r="S45" s="78"/>
      <c r="T45" s="78"/>
      <c r="U45" s="78"/>
      <c r="V45" s="81"/>
      <c r="W45" s="82"/>
      <c r="Z45" s="83"/>
      <c r="AA45" s="83"/>
    </row>
    <row r="46" spans="2:28" ht="14.25" customHeight="1" x14ac:dyDescent="0.3"/>
    <row r="47" spans="2:28" ht="15" customHeight="1" x14ac:dyDescent="0.3">
      <c r="B47" s="22" t="s">
        <v>34</v>
      </c>
      <c r="C47" s="22" t="s">
        <v>42</v>
      </c>
      <c r="D47" s="69"/>
      <c r="E47" s="70"/>
      <c r="F47" s="52" t="s">
        <v>43</v>
      </c>
      <c r="G47" s="54"/>
      <c r="H47" s="54"/>
      <c r="I47" s="54"/>
      <c r="J47" s="54"/>
      <c r="K47" s="54"/>
      <c r="L47" s="54"/>
      <c r="M47" s="54"/>
      <c r="N47" s="53"/>
      <c r="O47" s="52" t="s">
        <v>41</v>
      </c>
      <c r="P47" s="54"/>
      <c r="Q47" s="54"/>
      <c r="R47" s="53"/>
      <c r="S47" s="14"/>
      <c r="T47" s="52" t="s">
        <v>35</v>
      </c>
      <c r="U47" s="54"/>
      <c r="V47" s="54"/>
      <c r="W47" s="53"/>
      <c r="X47" s="52" t="s">
        <v>42</v>
      </c>
      <c r="Y47" s="53"/>
      <c r="Z47" s="15"/>
      <c r="AA47" s="52" t="s">
        <v>43</v>
      </c>
      <c r="AB47" s="53"/>
    </row>
    <row r="48" spans="2:28" s="19" customFormat="1" ht="15" customHeight="1" x14ac:dyDescent="0.3">
      <c r="B48" s="51" t="s">
        <v>258</v>
      </c>
      <c r="C48" s="17" t="str">
        <f>C38</f>
        <v>ALEJANDRO VALDERRAMA</v>
      </c>
      <c r="D48" s="55" t="s">
        <v>36</v>
      </c>
      <c r="E48" s="56"/>
      <c r="F48" s="55" t="str">
        <f>C44</f>
        <v>WILSON ERNESTO (NIETO)</v>
      </c>
      <c r="G48" s="71"/>
      <c r="H48" s="71"/>
      <c r="I48" s="71"/>
      <c r="J48" s="71"/>
      <c r="K48" s="71"/>
      <c r="L48" s="71"/>
      <c r="M48" s="71"/>
      <c r="N48" s="56"/>
      <c r="O48" s="60" t="s">
        <v>263</v>
      </c>
      <c r="P48" s="61"/>
      <c r="Q48" s="61"/>
      <c r="R48" s="62"/>
      <c r="S48" s="18"/>
      <c r="T48" s="63">
        <v>45147</v>
      </c>
      <c r="U48" s="63"/>
      <c r="V48" s="63"/>
      <c r="W48" s="63"/>
      <c r="X48" s="64">
        <v>10</v>
      </c>
      <c r="Y48" s="65"/>
      <c r="Z48" s="22" t="s">
        <v>36</v>
      </c>
      <c r="AA48" s="64">
        <v>0</v>
      </c>
      <c r="AB48" s="65"/>
    </row>
    <row r="49" spans="2:28" s="19" customFormat="1" ht="15" customHeight="1" x14ac:dyDescent="0.3">
      <c r="B49" s="51" t="s">
        <v>271</v>
      </c>
      <c r="C49" s="20" t="str">
        <f>C40</f>
        <v>JORGE LUIS PEÑUELA CHAVEZ</v>
      </c>
      <c r="D49" s="55" t="s">
        <v>36</v>
      </c>
      <c r="E49" s="56"/>
      <c r="F49" s="57" t="str">
        <f>C42</f>
        <v>JUAN SEBASTIÁN HOYOS CASTRO</v>
      </c>
      <c r="G49" s="58"/>
      <c r="H49" s="58"/>
      <c r="I49" s="58"/>
      <c r="J49" s="58"/>
      <c r="K49" s="58"/>
      <c r="L49" s="58"/>
      <c r="M49" s="58"/>
      <c r="N49" s="59"/>
      <c r="O49" s="60" t="s">
        <v>263</v>
      </c>
      <c r="P49" s="61"/>
      <c r="Q49" s="61"/>
      <c r="R49" s="62"/>
      <c r="S49" s="21"/>
      <c r="T49" s="63">
        <v>45147</v>
      </c>
      <c r="U49" s="63"/>
      <c r="V49" s="63"/>
      <c r="W49" s="63"/>
      <c r="X49" s="64">
        <v>10</v>
      </c>
      <c r="Y49" s="65"/>
      <c r="Z49" s="22" t="s">
        <v>36</v>
      </c>
      <c r="AA49" s="64">
        <v>0</v>
      </c>
      <c r="AB49" s="65"/>
    </row>
    <row r="50" spans="2:28" ht="15" customHeight="1" x14ac:dyDescent="0.3">
      <c r="B50" s="22" t="s">
        <v>34</v>
      </c>
      <c r="C50" s="22" t="s">
        <v>42</v>
      </c>
      <c r="D50" s="52"/>
      <c r="E50" s="53"/>
      <c r="F50" s="52" t="s">
        <v>43</v>
      </c>
      <c r="G50" s="54"/>
      <c r="H50" s="54"/>
      <c r="I50" s="54"/>
      <c r="J50" s="54"/>
      <c r="K50" s="54"/>
      <c r="L50" s="54"/>
      <c r="M50" s="54"/>
      <c r="N50" s="53"/>
      <c r="O50" s="52" t="s">
        <v>41</v>
      </c>
      <c r="P50" s="54"/>
      <c r="Q50" s="54"/>
      <c r="R50" s="53"/>
      <c r="S50" s="14"/>
      <c r="T50" s="52" t="s">
        <v>35</v>
      </c>
      <c r="U50" s="54"/>
      <c r="V50" s="54"/>
      <c r="W50" s="53"/>
      <c r="X50" s="52" t="s">
        <v>42</v>
      </c>
      <c r="Y50" s="53"/>
      <c r="Z50" s="15"/>
      <c r="AA50" s="52" t="s">
        <v>43</v>
      </c>
      <c r="AB50" s="53"/>
    </row>
    <row r="51" spans="2:28" s="19" customFormat="1" ht="15" customHeight="1" x14ac:dyDescent="0.3">
      <c r="B51" s="51" t="s">
        <v>272</v>
      </c>
      <c r="C51" s="29" t="str">
        <f>C44</f>
        <v>WILSON ERNESTO (NIETO)</v>
      </c>
      <c r="D51" s="55" t="s">
        <v>36</v>
      </c>
      <c r="E51" s="56"/>
      <c r="F51" s="57" t="str">
        <f>C42</f>
        <v>JUAN SEBASTIÁN HOYOS CASTRO</v>
      </c>
      <c r="G51" s="58"/>
      <c r="H51" s="58"/>
      <c r="I51" s="58"/>
      <c r="J51" s="58"/>
      <c r="K51" s="58"/>
      <c r="L51" s="58"/>
      <c r="M51" s="58"/>
      <c r="N51" s="59"/>
      <c r="O51" s="60" t="s">
        <v>263</v>
      </c>
      <c r="P51" s="61"/>
      <c r="Q51" s="61"/>
      <c r="R51" s="62"/>
      <c r="S51" s="18"/>
      <c r="T51" s="63">
        <v>45147</v>
      </c>
      <c r="U51" s="63"/>
      <c r="V51" s="63"/>
      <c r="W51" s="63"/>
      <c r="X51" s="64">
        <v>0</v>
      </c>
      <c r="Y51" s="65"/>
      <c r="Z51" s="22" t="s">
        <v>36</v>
      </c>
      <c r="AA51" s="64">
        <v>0</v>
      </c>
      <c r="AB51" s="65"/>
    </row>
    <row r="52" spans="2:28" s="19" customFormat="1" ht="15" customHeight="1" x14ac:dyDescent="0.3">
      <c r="B52" s="51" t="s">
        <v>273</v>
      </c>
      <c r="C52" s="20" t="str">
        <f>C38</f>
        <v>ALEJANDRO VALDERRAMA</v>
      </c>
      <c r="D52" s="55" t="s">
        <v>36</v>
      </c>
      <c r="E52" s="56"/>
      <c r="F52" s="57" t="str">
        <f>C40</f>
        <v>JORGE LUIS PEÑUELA CHAVEZ</v>
      </c>
      <c r="G52" s="58"/>
      <c r="H52" s="58"/>
      <c r="I52" s="58"/>
      <c r="J52" s="58"/>
      <c r="K52" s="58"/>
      <c r="L52" s="58"/>
      <c r="M52" s="58"/>
      <c r="N52" s="59"/>
      <c r="O52" s="60" t="s">
        <v>263</v>
      </c>
      <c r="P52" s="61"/>
      <c r="Q52" s="61"/>
      <c r="R52" s="62"/>
      <c r="S52" s="21"/>
      <c r="T52" s="63">
        <v>45147</v>
      </c>
      <c r="U52" s="63"/>
      <c r="V52" s="63"/>
      <c r="W52" s="63"/>
      <c r="X52" s="64">
        <v>0</v>
      </c>
      <c r="Y52" s="65"/>
      <c r="Z52" s="22" t="s">
        <v>36</v>
      </c>
      <c r="AA52" s="64">
        <v>10</v>
      </c>
      <c r="AB52" s="65"/>
    </row>
    <row r="53" spans="2:28" ht="15" customHeight="1" x14ac:dyDescent="0.3">
      <c r="B53" s="22" t="s">
        <v>34</v>
      </c>
      <c r="C53" s="22" t="s">
        <v>42</v>
      </c>
      <c r="D53" s="52"/>
      <c r="E53" s="53"/>
      <c r="F53" s="52" t="s">
        <v>43</v>
      </c>
      <c r="G53" s="54"/>
      <c r="H53" s="54"/>
      <c r="I53" s="54"/>
      <c r="J53" s="54"/>
      <c r="K53" s="54"/>
      <c r="L53" s="54"/>
      <c r="M53" s="54"/>
      <c r="N53" s="53"/>
      <c r="O53" s="52" t="s">
        <v>41</v>
      </c>
      <c r="P53" s="54"/>
      <c r="Q53" s="54"/>
      <c r="R53" s="53"/>
      <c r="S53" s="14"/>
      <c r="T53" s="52" t="s">
        <v>35</v>
      </c>
      <c r="U53" s="54"/>
      <c r="V53" s="54"/>
      <c r="W53" s="53"/>
      <c r="X53" s="52" t="s">
        <v>42</v>
      </c>
      <c r="Y53" s="53"/>
      <c r="Z53" s="15"/>
      <c r="AA53" s="52" t="s">
        <v>43</v>
      </c>
      <c r="AB53" s="53"/>
    </row>
    <row r="54" spans="2:28" s="19" customFormat="1" ht="15" customHeight="1" x14ac:dyDescent="0.3">
      <c r="B54" s="51" t="s">
        <v>260</v>
      </c>
      <c r="C54" s="20" t="str">
        <f>C40</f>
        <v>JORGE LUIS PEÑUELA CHAVEZ</v>
      </c>
      <c r="D54" s="55" t="s">
        <v>36</v>
      </c>
      <c r="E54" s="56"/>
      <c r="F54" s="57" t="str">
        <f>C44</f>
        <v>WILSON ERNESTO (NIETO)</v>
      </c>
      <c r="G54" s="58"/>
      <c r="H54" s="58"/>
      <c r="I54" s="58"/>
      <c r="J54" s="58"/>
      <c r="K54" s="58"/>
      <c r="L54" s="58"/>
      <c r="M54" s="58"/>
      <c r="N54" s="59"/>
      <c r="O54" s="60" t="s">
        <v>263</v>
      </c>
      <c r="P54" s="61"/>
      <c r="Q54" s="61"/>
      <c r="R54" s="62"/>
      <c r="S54" s="18"/>
      <c r="T54" s="63">
        <v>45147</v>
      </c>
      <c r="U54" s="63"/>
      <c r="V54" s="63"/>
      <c r="W54" s="63"/>
      <c r="X54" s="64">
        <v>10</v>
      </c>
      <c r="Y54" s="65"/>
      <c r="Z54" s="22" t="s">
        <v>36</v>
      </c>
      <c r="AA54" s="64">
        <v>0</v>
      </c>
      <c r="AB54" s="65"/>
    </row>
    <row r="55" spans="2:28" s="19" customFormat="1" ht="15" customHeight="1" x14ac:dyDescent="0.3">
      <c r="B55" s="51" t="s">
        <v>261</v>
      </c>
      <c r="C55" s="20" t="str">
        <f>C42</f>
        <v>JUAN SEBASTIÁN HOYOS CASTRO</v>
      </c>
      <c r="D55" s="55" t="s">
        <v>36</v>
      </c>
      <c r="E55" s="56"/>
      <c r="F55" s="57" t="str">
        <f>C38</f>
        <v>ALEJANDRO VALDERRAMA</v>
      </c>
      <c r="G55" s="58"/>
      <c r="H55" s="58"/>
      <c r="I55" s="58"/>
      <c r="J55" s="58"/>
      <c r="K55" s="58"/>
      <c r="L55" s="58"/>
      <c r="M55" s="58"/>
      <c r="N55" s="59"/>
      <c r="O55" s="60" t="s">
        <v>263</v>
      </c>
      <c r="P55" s="61"/>
      <c r="Q55" s="61"/>
      <c r="R55" s="62"/>
      <c r="S55" s="23"/>
      <c r="T55" s="63">
        <v>45147</v>
      </c>
      <c r="U55" s="63"/>
      <c r="V55" s="63"/>
      <c r="W55" s="63"/>
      <c r="X55" s="64">
        <v>0</v>
      </c>
      <c r="Y55" s="65"/>
      <c r="Z55" s="22" t="s">
        <v>36</v>
      </c>
      <c r="AA55" s="64">
        <v>10</v>
      </c>
      <c r="AB55" s="65"/>
    </row>
    <row r="56" spans="2:28" ht="15" customHeight="1" x14ac:dyDescent="0.3"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4"/>
      <c r="P56" s="24"/>
      <c r="Q56" s="24"/>
      <c r="R56" s="24"/>
      <c r="S56" s="24"/>
      <c r="T56" s="26"/>
      <c r="U56" s="26"/>
      <c r="V56" s="26"/>
      <c r="W56" s="26"/>
      <c r="X56" s="27"/>
      <c r="Y56" s="24"/>
      <c r="Z56" s="28"/>
      <c r="AA56" s="27"/>
      <c r="AB56" s="24"/>
    </row>
    <row r="57" spans="2:28" ht="15" customHeight="1" x14ac:dyDescent="0.3">
      <c r="B57" s="84" t="s">
        <v>49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2:28" ht="15" customHeight="1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  <c r="V58" s="8"/>
      <c r="W58" s="8"/>
      <c r="X58" s="10"/>
      <c r="Y58" s="11"/>
      <c r="Z58" s="11"/>
      <c r="AA58" s="10"/>
      <c r="AB58" s="11"/>
    </row>
    <row r="59" spans="2:28" ht="15" customHeight="1" x14ac:dyDescent="0.3">
      <c r="B59" s="85" t="s">
        <v>50</v>
      </c>
      <c r="C59" s="52" t="s">
        <v>44</v>
      </c>
      <c r="D59" s="54"/>
      <c r="E59" s="52">
        <v>1</v>
      </c>
      <c r="F59" s="54"/>
      <c r="G59" s="52">
        <v>2</v>
      </c>
      <c r="H59" s="54"/>
      <c r="I59" s="52">
        <v>3</v>
      </c>
      <c r="J59" s="54"/>
      <c r="K59" s="52">
        <v>4</v>
      </c>
      <c r="L59" s="54"/>
      <c r="M59" s="88"/>
      <c r="N59" s="22" t="s">
        <v>26</v>
      </c>
      <c r="O59" s="22" t="s">
        <v>27</v>
      </c>
      <c r="P59" s="22" t="s">
        <v>28</v>
      </c>
      <c r="Q59" s="22" t="s">
        <v>29</v>
      </c>
      <c r="R59" s="22" t="s">
        <v>30</v>
      </c>
      <c r="S59" s="22" t="s">
        <v>37</v>
      </c>
      <c r="T59" s="22" t="s">
        <v>38</v>
      </c>
      <c r="U59" s="22" t="s">
        <v>31</v>
      </c>
      <c r="V59" s="22" t="s">
        <v>32</v>
      </c>
      <c r="W59" s="22" t="s">
        <v>33</v>
      </c>
      <c r="AA59" s="1"/>
    </row>
    <row r="60" spans="2:28" ht="15" customHeight="1" x14ac:dyDescent="0.3">
      <c r="B60" s="86"/>
      <c r="C60" s="92" t="s">
        <v>138</v>
      </c>
      <c r="D60" s="116" t="s">
        <v>11</v>
      </c>
      <c r="E60" s="74"/>
      <c r="F60" s="75"/>
      <c r="G60" s="72">
        <f>IF(H60&gt;H61,"2")+IF(H60&lt;H61,"1")</f>
        <v>1</v>
      </c>
      <c r="H60" s="12">
        <f>X74</f>
        <v>0</v>
      </c>
      <c r="I60" s="72">
        <f>IF(J60&gt;J61,"2")+IF(J60&lt;J61,"1")</f>
        <v>1</v>
      </c>
      <c r="J60" s="13">
        <f>AA77</f>
        <v>0</v>
      </c>
      <c r="K60" s="72">
        <f>IF(L60&gt;L61,"2")+IF(L60&lt;L61,"1")</f>
        <v>0</v>
      </c>
      <c r="L60" s="13">
        <f>X70</f>
        <v>0</v>
      </c>
      <c r="M60" s="88"/>
      <c r="N60" s="78">
        <f>SUM(O60:R61)</f>
        <v>3</v>
      </c>
      <c r="O60" s="78">
        <f>IF(G60=2,"1")+IF(I60=2,"1")+IF(K60=2,"1")</f>
        <v>0</v>
      </c>
      <c r="P60" s="78">
        <f>IF(G60=1,"1")+IF(I60=1,"1")+IF(K60=1,"1")</f>
        <v>2</v>
      </c>
      <c r="Q60" s="78">
        <v>0</v>
      </c>
      <c r="R60" s="78">
        <v>1</v>
      </c>
      <c r="S60" s="79">
        <f>SUM(H60,J60,L60,E60)</f>
        <v>0</v>
      </c>
      <c r="T60" s="79">
        <f>SUM(H61,J61,L61,E60)</f>
        <v>20</v>
      </c>
      <c r="U60" s="79">
        <f>+S60-T60</f>
        <v>-20</v>
      </c>
      <c r="V60" s="80">
        <f>SUM(E60,G60,I60,K60)-R60</f>
        <v>1</v>
      </c>
      <c r="W60" s="82"/>
      <c r="Z60" s="83"/>
      <c r="AA60" s="83"/>
    </row>
    <row r="61" spans="2:28" ht="15" customHeight="1" x14ac:dyDescent="0.3">
      <c r="B61" s="86"/>
      <c r="C61" s="92"/>
      <c r="D61" s="117"/>
      <c r="E61" s="76"/>
      <c r="F61" s="77"/>
      <c r="G61" s="73"/>
      <c r="H61" s="12">
        <f>AA74</f>
        <v>10</v>
      </c>
      <c r="I61" s="73"/>
      <c r="J61" s="13">
        <f>X77</f>
        <v>10</v>
      </c>
      <c r="K61" s="73"/>
      <c r="L61" s="13">
        <f>AA70</f>
        <v>0</v>
      </c>
      <c r="M61" s="88"/>
      <c r="N61" s="78"/>
      <c r="O61" s="78"/>
      <c r="P61" s="78"/>
      <c r="Q61" s="78"/>
      <c r="R61" s="78"/>
      <c r="S61" s="78"/>
      <c r="T61" s="78"/>
      <c r="U61" s="78"/>
      <c r="V61" s="81"/>
      <c r="W61" s="82"/>
      <c r="Z61" s="83"/>
      <c r="AA61" s="83"/>
    </row>
    <row r="62" spans="2:28" ht="15" customHeight="1" x14ac:dyDescent="0.3">
      <c r="B62" s="86"/>
      <c r="C62" s="92" t="s">
        <v>281</v>
      </c>
      <c r="D62" s="93" t="s">
        <v>16</v>
      </c>
      <c r="E62" s="72">
        <f>IF(F62&gt;F63,"2")+IF(F62&lt;F63,"1")</f>
        <v>2</v>
      </c>
      <c r="F62" s="13">
        <f>AA74</f>
        <v>10</v>
      </c>
      <c r="G62" s="74"/>
      <c r="H62" s="75"/>
      <c r="I62" s="72">
        <f>IF(J62&gt;J63,"2")+IF(J62&lt;J63,"1")</f>
        <v>2</v>
      </c>
      <c r="J62" s="13">
        <f>X71</f>
        <v>10</v>
      </c>
      <c r="K62" s="72">
        <f>IF(L62&gt;L63,"2")+IF(L62&lt;L63,"1")</f>
        <v>0</v>
      </c>
      <c r="L62" s="13">
        <f>X76</f>
        <v>0</v>
      </c>
      <c r="M62" s="88"/>
      <c r="N62" s="78">
        <f t="shared" ref="N62" si="11">SUM(O62:R63)</f>
        <v>2</v>
      </c>
      <c r="O62" s="78">
        <f>IF(E62=2,"1")+IF(I62=2,"1")+IF(K62=2,"1")</f>
        <v>2</v>
      </c>
      <c r="P62" s="78">
        <f>IF(E62=1,"1")+IF(I62=1,"1")+IF(K62=1,"1")</f>
        <v>0</v>
      </c>
      <c r="Q62" s="78">
        <v>0</v>
      </c>
      <c r="R62" s="78">
        <v>0</v>
      </c>
      <c r="S62" s="79">
        <f>SUM(H62,J62,L62,F62)</f>
        <v>20</v>
      </c>
      <c r="T62" s="79">
        <f>SUM(H63,J63,L63,F63)</f>
        <v>0</v>
      </c>
      <c r="U62" s="79">
        <f>+S62-T62</f>
        <v>20</v>
      </c>
      <c r="V62" s="80">
        <f>SUM(E62,G62,I62,K62)</f>
        <v>4</v>
      </c>
      <c r="W62" s="82"/>
      <c r="Z62" s="83"/>
      <c r="AA62" s="83"/>
    </row>
    <row r="63" spans="2:28" ht="15" customHeight="1" x14ac:dyDescent="0.3">
      <c r="B63" s="86"/>
      <c r="C63" s="92"/>
      <c r="D63" s="94"/>
      <c r="E63" s="73"/>
      <c r="F63" s="13">
        <f>X74</f>
        <v>0</v>
      </c>
      <c r="G63" s="76"/>
      <c r="H63" s="77"/>
      <c r="I63" s="73"/>
      <c r="J63" s="13">
        <f>AA71</f>
        <v>0</v>
      </c>
      <c r="K63" s="73"/>
      <c r="L63" s="13">
        <f>AA76</f>
        <v>0</v>
      </c>
      <c r="M63" s="88"/>
      <c r="N63" s="78"/>
      <c r="O63" s="78"/>
      <c r="P63" s="78"/>
      <c r="Q63" s="78"/>
      <c r="R63" s="78"/>
      <c r="S63" s="78"/>
      <c r="T63" s="78"/>
      <c r="U63" s="78"/>
      <c r="V63" s="81"/>
      <c r="W63" s="82"/>
      <c r="Z63" s="83"/>
      <c r="AA63" s="83"/>
    </row>
    <row r="64" spans="2:28" ht="15" customHeight="1" x14ac:dyDescent="0.3">
      <c r="B64" s="86"/>
      <c r="C64" s="95" t="s">
        <v>254</v>
      </c>
      <c r="D64" s="108" t="s">
        <v>372</v>
      </c>
      <c r="E64" s="72">
        <f>IF(F64&gt;F65,"2")+IF(F64&lt;F65,"1")</f>
        <v>2</v>
      </c>
      <c r="F64" s="13">
        <f>X77</f>
        <v>10</v>
      </c>
      <c r="G64" s="72">
        <f>IF(H64&gt;H65,"2")+IF(H64&lt;H65,"1")</f>
        <v>1</v>
      </c>
      <c r="H64" s="13">
        <f>AA71</f>
        <v>0</v>
      </c>
      <c r="I64" s="74"/>
      <c r="J64" s="75"/>
      <c r="K64" s="72">
        <f>IF(L64&gt;L65,"2")+IF(L64&lt;L65,"1")</f>
        <v>0</v>
      </c>
      <c r="L64" s="13">
        <f>AA73</f>
        <v>0</v>
      </c>
      <c r="M64" s="88"/>
      <c r="N64" s="78">
        <f t="shared" ref="N64" si="12">SUM(O64:R65)</f>
        <v>3</v>
      </c>
      <c r="O64" s="78">
        <f>IF(E64=2,"1")+IF(G64=2,"1")+IF(K64=2,"1")</f>
        <v>1</v>
      </c>
      <c r="P64" s="78">
        <f>IF(E64=1,"1")+IF(G64=1,"1")+IF(K64=1,"1")</f>
        <v>1</v>
      </c>
      <c r="Q64" s="78">
        <v>0</v>
      </c>
      <c r="R64" s="78">
        <v>1</v>
      </c>
      <c r="S64" s="79">
        <f>SUM(H64,J64,L64,F64)</f>
        <v>10</v>
      </c>
      <c r="T64" s="79">
        <f>SUM(H65,J65,L65,F65)</f>
        <v>10</v>
      </c>
      <c r="U64" s="79">
        <f t="shared" ref="U64" si="13">+S64-T64</f>
        <v>0</v>
      </c>
      <c r="V64" s="80">
        <f>SUM(E64,G64,I64,K64)-R64</f>
        <v>2</v>
      </c>
      <c r="W64" s="82"/>
      <c r="Z64" s="83"/>
      <c r="AA64" s="83"/>
    </row>
    <row r="65" spans="2:28" ht="15" customHeight="1" x14ac:dyDescent="0.3">
      <c r="B65" s="86"/>
      <c r="C65" s="95"/>
      <c r="D65" s="109"/>
      <c r="E65" s="73"/>
      <c r="F65" s="13">
        <f>AA77</f>
        <v>0</v>
      </c>
      <c r="G65" s="73"/>
      <c r="H65" s="13">
        <f>X71</f>
        <v>10</v>
      </c>
      <c r="I65" s="76"/>
      <c r="J65" s="77"/>
      <c r="K65" s="73"/>
      <c r="L65" s="13">
        <f>X73</f>
        <v>0</v>
      </c>
      <c r="M65" s="88"/>
      <c r="N65" s="78"/>
      <c r="O65" s="78"/>
      <c r="P65" s="78"/>
      <c r="Q65" s="78"/>
      <c r="R65" s="78"/>
      <c r="S65" s="78"/>
      <c r="T65" s="78"/>
      <c r="U65" s="78"/>
      <c r="V65" s="81"/>
      <c r="W65" s="82"/>
      <c r="Z65" s="83"/>
      <c r="AA65" s="83"/>
    </row>
    <row r="66" spans="2:28" ht="15" customHeight="1" x14ac:dyDescent="0.3">
      <c r="B66" s="86"/>
      <c r="C66" s="92" t="s">
        <v>137</v>
      </c>
      <c r="D66" s="110" t="s">
        <v>11</v>
      </c>
      <c r="E66" s="72">
        <f>IF(F66&gt;F67,"2")+IF(F66&lt;F67,"1")</f>
        <v>0</v>
      </c>
      <c r="F66" s="13">
        <f>AA70</f>
        <v>0</v>
      </c>
      <c r="G66" s="72">
        <f>IF(H66&gt;H67,"2")+IF(H66&lt;H67,"1")</f>
        <v>0</v>
      </c>
      <c r="H66" s="13">
        <f>AA76</f>
        <v>0</v>
      </c>
      <c r="I66" s="72">
        <f>IF(J66&gt;J67,"2")+IF(J66&lt;J67,"1")</f>
        <v>0</v>
      </c>
      <c r="J66" s="13">
        <f>X73</f>
        <v>0</v>
      </c>
      <c r="K66" s="74"/>
      <c r="L66" s="75"/>
      <c r="M66" s="88"/>
      <c r="N66" s="78">
        <f t="shared" ref="N66" si="14">SUM(O66:R67)</f>
        <v>0</v>
      </c>
      <c r="O66" s="78">
        <f>IF(E66=2,"1")+IF(G66=2,"1")+IF(I66=2,"1")</f>
        <v>0</v>
      </c>
      <c r="P66" s="78">
        <f>IF(E66=1,"1")+IF(G66=1,"1")+IF(I66=1,"1")</f>
        <v>0</v>
      </c>
      <c r="Q66" s="78">
        <v>0</v>
      </c>
      <c r="R66" s="78">
        <v>0</v>
      </c>
      <c r="S66" s="79">
        <f>SUM(H66,J66,L66,F66)</f>
        <v>0</v>
      </c>
      <c r="T66" s="79">
        <f>SUM(H67,J67,L67,F67)</f>
        <v>0</v>
      </c>
      <c r="U66" s="79">
        <f t="shared" ref="U66" si="15">+S66-T66</f>
        <v>0</v>
      </c>
      <c r="V66" s="80">
        <f t="shared" ref="V66" si="16">SUM(E66,G66,I66,K66)</f>
        <v>0</v>
      </c>
      <c r="W66" s="82"/>
      <c r="Z66" s="83"/>
      <c r="AA66" s="83"/>
    </row>
    <row r="67" spans="2:28" ht="15" customHeight="1" x14ac:dyDescent="0.3">
      <c r="B67" s="87"/>
      <c r="C67" s="92"/>
      <c r="D67" s="111"/>
      <c r="E67" s="73"/>
      <c r="F67" s="13">
        <f>X70</f>
        <v>0</v>
      </c>
      <c r="G67" s="73"/>
      <c r="H67" s="13">
        <f>X76</f>
        <v>0</v>
      </c>
      <c r="I67" s="73"/>
      <c r="J67" s="13">
        <f>AA73</f>
        <v>0</v>
      </c>
      <c r="K67" s="76"/>
      <c r="L67" s="77"/>
      <c r="M67" s="88"/>
      <c r="N67" s="78"/>
      <c r="O67" s="78"/>
      <c r="P67" s="78"/>
      <c r="Q67" s="78"/>
      <c r="R67" s="78"/>
      <c r="S67" s="78"/>
      <c r="T67" s="78"/>
      <c r="U67" s="78"/>
      <c r="V67" s="81"/>
      <c r="W67" s="82"/>
      <c r="Z67" s="83"/>
      <c r="AA67" s="83"/>
    </row>
    <row r="68" spans="2:28" ht="14.25" customHeight="1" x14ac:dyDescent="0.3"/>
    <row r="69" spans="2:28" ht="15" customHeight="1" x14ac:dyDescent="0.3">
      <c r="B69" s="22" t="s">
        <v>34</v>
      </c>
      <c r="C69" s="22" t="s">
        <v>42</v>
      </c>
      <c r="D69" s="107"/>
      <c r="E69" s="107"/>
      <c r="F69" s="89" t="s">
        <v>43</v>
      </c>
      <c r="G69" s="89"/>
      <c r="H69" s="89"/>
      <c r="I69" s="89"/>
      <c r="J69" s="89"/>
      <c r="K69" s="89"/>
      <c r="L69" s="89"/>
      <c r="M69" s="89"/>
      <c r="N69" s="89"/>
      <c r="O69" s="89" t="s">
        <v>41</v>
      </c>
      <c r="P69" s="89"/>
      <c r="Q69" s="89"/>
      <c r="R69" s="89"/>
      <c r="S69" s="14"/>
      <c r="T69" s="89" t="s">
        <v>35</v>
      </c>
      <c r="U69" s="89"/>
      <c r="V69" s="89"/>
      <c r="W69" s="89"/>
      <c r="X69" s="52" t="s">
        <v>42</v>
      </c>
      <c r="Y69" s="53"/>
      <c r="Z69" s="15"/>
      <c r="AA69" s="52" t="s">
        <v>43</v>
      </c>
      <c r="AB69" s="53"/>
    </row>
    <row r="70" spans="2:28" s="19" customFormat="1" ht="15" customHeight="1" x14ac:dyDescent="0.3">
      <c r="B70" s="51" t="s">
        <v>258</v>
      </c>
      <c r="C70" s="49" t="str">
        <f>C60</f>
        <v>EDER CAMACHO BURGOS</v>
      </c>
      <c r="D70" s="96" t="s">
        <v>36</v>
      </c>
      <c r="E70" s="96"/>
      <c r="F70" s="104" t="str">
        <f>C66</f>
        <v>MARIO FERNANDEZ TRIANA</v>
      </c>
      <c r="G70" s="104"/>
      <c r="H70" s="104"/>
      <c r="I70" s="104"/>
      <c r="J70" s="104"/>
      <c r="K70" s="104"/>
      <c r="L70" s="104"/>
      <c r="M70" s="104"/>
      <c r="N70" s="104"/>
      <c r="O70" s="60" t="s">
        <v>264</v>
      </c>
      <c r="P70" s="61"/>
      <c r="Q70" s="61"/>
      <c r="R70" s="62"/>
      <c r="S70" s="18"/>
      <c r="T70" s="63">
        <v>45147</v>
      </c>
      <c r="U70" s="63"/>
      <c r="V70" s="63"/>
      <c r="W70" s="63"/>
      <c r="X70" s="64">
        <v>0</v>
      </c>
      <c r="Y70" s="65"/>
      <c r="Z70" s="22" t="s">
        <v>36</v>
      </c>
      <c r="AA70" s="64">
        <v>0</v>
      </c>
      <c r="AB70" s="65"/>
    </row>
    <row r="71" spans="2:28" s="19" customFormat="1" ht="15" customHeight="1" x14ac:dyDescent="0.3">
      <c r="B71" s="51" t="s">
        <v>259</v>
      </c>
      <c r="C71" s="20" t="str">
        <f>C62</f>
        <v xml:space="preserve">LUIS MIGUEL PARRA FURQUE </v>
      </c>
      <c r="D71" s="96" t="s">
        <v>36</v>
      </c>
      <c r="E71" s="96"/>
      <c r="F71" s="104" t="str">
        <f>C64</f>
        <v>EDGAR HERNANDO DUARTE</v>
      </c>
      <c r="G71" s="104"/>
      <c r="H71" s="104"/>
      <c r="I71" s="104"/>
      <c r="J71" s="104"/>
      <c r="K71" s="104"/>
      <c r="L71" s="104"/>
      <c r="M71" s="104"/>
      <c r="N71" s="104"/>
      <c r="O71" s="60" t="s">
        <v>264</v>
      </c>
      <c r="P71" s="61"/>
      <c r="Q71" s="61"/>
      <c r="R71" s="62"/>
      <c r="S71" s="21"/>
      <c r="T71" s="63">
        <v>45147</v>
      </c>
      <c r="U71" s="63"/>
      <c r="V71" s="63"/>
      <c r="W71" s="63"/>
      <c r="X71" s="64">
        <v>10</v>
      </c>
      <c r="Y71" s="65"/>
      <c r="Z71" s="22" t="s">
        <v>36</v>
      </c>
      <c r="AA71" s="64">
        <v>0</v>
      </c>
      <c r="AB71" s="65"/>
    </row>
    <row r="72" spans="2:28" ht="15" customHeight="1" x14ac:dyDescent="0.3">
      <c r="B72" s="22" t="s">
        <v>34</v>
      </c>
      <c r="C72" s="22" t="s">
        <v>42</v>
      </c>
      <c r="D72" s="89"/>
      <c r="E72" s="89"/>
      <c r="F72" s="89" t="s">
        <v>43</v>
      </c>
      <c r="G72" s="89"/>
      <c r="H72" s="89"/>
      <c r="I72" s="89"/>
      <c r="J72" s="89"/>
      <c r="K72" s="89"/>
      <c r="L72" s="89"/>
      <c r="M72" s="89"/>
      <c r="N72" s="89"/>
      <c r="O72" s="52" t="s">
        <v>41</v>
      </c>
      <c r="P72" s="54"/>
      <c r="Q72" s="54"/>
      <c r="R72" s="53"/>
      <c r="S72" s="14"/>
      <c r="T72" s="52" t="s">
        <v>35</v>
      </c>
      <c r="U72" s="54"/>
      <c r="V72" s="54"/>
      <c r="W72" s="53"/>
      <c r="X72" s="52" t="s">
        <v>42</v>
      </c>
      <c r="Y72" s="53"/>
      <c r="Z72" s="15"/>
      <c r="AA72" s="52" t="s">
        <v>43</v>
      </c>
      <c r="AB72" s="53"/>
    </row>
    <row r="73" spans="2:28" s="19" customFormat="1" ht="15" customHeight="1" x14ac:dyDescent="0.3">
      <c r="B73" s="51" t="s">
        <v>406</v>
      </c>
      <c r="C73" s="50" t="str">
        <f>C66</f>
        <v>MARIO FERNANDEZ TRIANA</v>
      </c>
      <c r="D73" s="96" t="s">
        <v>36</v>
      </c>
      <c r="E73" s="96"/>
      <c r="F73" s="104" t="str">
        <f>C64</f>
        <v>EDGAR HERNANDO DUARTE</v>
      </c>
      <c r="G73" s="104"/>
      <c r="H73" s="104"/>
      <c r="I73" s="104"/>
      <c r="J73" s="104"/>
      <c r="K73" s="104"/>
      <c r="L73" s="104"/>
      <c r="M73" s="104"/>
      <c r="N73" s="104"/>
      <c r="O73" s="60" t="s">
        <v>264</v>
      </c>
      <c r="P73" s="61"/>
      <c r="Q73" s="61"/>
      <c r="R73" s="62"/>
      <c r="S73" s="18"/>
      <c r="T73" s="63">
        <v>45147</v>
      </c>
      <c r="U73" s="63"/>
      <c r="V73" s="63"/>
      <c r="W73" s="63"/>
      <c r="X73" s="64">
        <v>0</v>
      </c>
      <c r="Y73" s="65"/>
      <c r="Z73" s="22" t="s">
        <v>36</v>
      </c>
      <c r="AA73" s="64">
        <v>0</v>
      </c>
      <c r="AB73" s="65"/>
    </row>
    <row r="74" spans="2:28" s="19" customFormat="1" ht="15" customHeight="1" x14ac:dyDescent="0.3">
      <c r="B74" s="51" t="s">
        <v>407</v>
      </c>
      <c r="C74" s="49" t="str">
        <f>C60</f>
        <v>EDER CAMACHO BURGOS</v>
      </c>
      <c r="D74" s="96" t="s">
        <v>36</v>
      </c>
      <c r="E74" s="96"/>
      <c r="F74" s="97" t="str">
        <f>C62</f>
        <v xml:space="preserve">LUIS MIGUEL PARRA FURQUE </v>
      </c>
      <c r="G74" s="97"/>
      <c r="H74" s="97"/>
      <c r="I74" s="97"/>
      <c r="J74" s="97"/>
      <c r="K74" s="97"/>
      <c r="L74" s="97"/>
      <c r="M74" s="97"/>
      <c r="N74" s="97"/>
      <c r="O74" s="60" t="s">
        <v>264</v>
      </c>
      <c r="P74" s="61"/>
      <c r="Q74" s="61"/>
      <c r="R74" s="62"/>
      <c r="S74" s="21"/>
      <c r="T74" s="63">
        <v>45147</v>
      </c>
      <c r="U74" s="63"/>
      <c r="V74" s="63"/>
      <c r="W74" s="63"/>
      <c r="X74" s="64">
        <v>0</v>
      </c>
      <c r="Y74" s="65"/>
      <c r="Z74" s="22" t="s">
        <v>36</v>
      </c>
      <c r="AA74" s="64">
        <v>10</v>
      </c>
      <c r="AB74" s="65"/>
    </row>
    <row r="75" spans="2:28" ht="15" customHeight="1" x14ac:dyDescent="0.3">
      <c r="B75" s="22" t="s">
        <v>34</v>
      </c>
      <c r="C75" s="22" t="s">
        <v>42</v>
      </c>
      <c r="D75" s="89"/>
      <c r="E75" s="89"/>
      <c r="F75" s="89" t="s">
        <v>43</v>
      </c>
      <c r="G75" s="89"/>
      <c r="H75" s="89"/>
      <c r="I75" s="89"/>
      <c r="J75" s="89"/>
      <c r="K75" s="89"/>
      <c r="L75" s="89"/>
      <c r="M75" s="89"/>
      <c r="N75" s="89"/>
      <c r="O75" s="52" t="s">
        <v>41</v>
      </c>
      <c r="P75" s="54"/>
      <c r="Q75" s="54"/>
      <c r="R75" s="53"/>
      <c r="S75" s="14"/>
      <c r="T75" s="52" t="s">
        <v>35</v>
      </c>
      <c r="U75" s="54"/>
      <c r="V75" s="54"/>
      <c r="W75" s="53"/>
      <c r="X75" s="52" t="s">
        <v>42</v>
      </c>
      <c r="Y75" s="53"/>
      <c r="Z75" s="15"/>
      <c r="AA75" s="52" t="s">
        <v>43</v>
      </c>
      <c r="AB75" s="53"/>
    </row>
    <row r="76" spans="2:28" s="19" customFormat="1" ht="15" customHeight="1" x14ac:dyDescent="0.3">
      <c r="B76" s="51" t="s">
        <v>260</v>
      </c>
      <c r="C76" s="20" t="str">
        <f>C62</f>
        <v xml:space="preserve">LUIS MIGUEL PARRA FURQUE </v>
      </c>
      <c r="D76" s="96" t="s">
        <v>36</v>
      </c>
      <c r="E76" s="96"/>
      <c r="F76" s="104" t="str">
        <f>C66</f>
        <v>MARIO FERNANDEZ TRIANA</v>
      </c>
      <c r="G76" s="104"/>
      <c r="H76" s="104"/>
      <c r="I76" s="104"/>
      <c r="J76" s="104"/>
      <c r="K76" s="104"/>
      <c r="L76" s="104"/>
      <c r="M76" s="104"/>
      <c r="N76" s="104"/>
      <c r="O76" s="60" t="s">
        <v>264</v>
      </c>
      <c r="P76" s="61"/>
      <c r="Q76" s="61"/>
      <c r="R76" s="62"/>
      <c r="S76" s="18"/>
      <c r="T76" s="63">
        <v>45147</v>
      </c>
      <c r="U76" s="63"/>
      <c r="V76" s="63"/>
      <c r="W76" s="63"/>
      <c r="X76" s="64">
        <v>0</v>
      </c>
      <c r="Y76" s="65"/>
      <c r="Z76" s="22" t="s">
        <v>36</v>
      </c>
      <c r="AA76" s="64">
        <v>0</v>
      </c>
      <c r="AB76" s="65"/>
    </row>
    <row r="77" spans="2:28" s="19" customFormat="1" ht="15" customHeight="1" x14ac:dyDescent="0.3">
      <c r="B77" s="51" t="s">
        <v>261</v>
      </c>
      <c r="C77" s="17" t="str">
        <f>C64</f>
        <v>EDGAR HERNANDO DUARTE</v>
      </c>
      <c r="D77" s="96" t="s">
        <v>36</v>
      </c>
      <c r="E77" s="96"/>
      <c r="F77" s="104" t="str">
        <f>C60</f>
        <v>EDER CAMACHO BURGOS</v>
      </c>
      <c r="G77" s="104"/>
      <c r="H77" s="104"/>
      <c r="I77" s="104"/>
      <c r="J77" s="104"/>
      <c r="K77" s="104"/>
      <c r="L77" s="104"/>
      <c r="M77" s="104"/>
      <c r="N77" s="104"/>
      <c r="O77" s="60" t="s">
        <v>264</v>
      </c>
      <c r="P77" s="61"/>
      <c r="Q77" s="61"/>
      <c r="R77" s="62"/>
      <c r="S77" s="23"/>
      <c r="T77" s="63">
        <v>45147</v>
      </c>
      <c r="U77" s="63"/>
      <c r="V77" s="63"/>
      <c r="W77" s="63"/>
      <c r="X77" s="64">
        <v>10</v>
      </c>
      <c r="Y77" s="65"/>
      <c r="Z77" s="22" t="s">
        <v>36</v>
      </c>
      <c r="AA77" s="64">
        <v>0</v>
      </c>
      <c r="AB77" s="65"/>
    </row>
    <row r="78" spans="2:28" ht="15" customHeight="1" x14ac:dyDescent="0.3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4"/>
      <c r="P78" s="24"/>
      <c r="Q78" s="24"/>
      <c r="R78" s="24"/>
      <c r="S78" s="24"/>
      <c r="T78" s="26"/>
      <c r="U78" s="26"/>
      <c r="V78" s="26"/>
      <c r="W78" s="26"/>
      <c r="X78" s="27"/>
      <c r="Y78" s="24"/>
      <c r="Z78" s="28"/>
      <c r="AA78" s="27"/>
      <c r="AB78" s="24"/>
    </row>
    <row r="79" spans="2:28" ht="15" customHeight="1" x14ac:dyDescent="0.3">
      <c r="B79" s="84" t="s">
        <v>51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2:28" ht="15" customHeight="1" x14ac:dyDescent="0.3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  <c r="V80" s="8"/>
      <c r="W80" s="8"/>
      <c r="X80" s="10"/>
      <c r="Y80" s="11"/>
      <c r="Z80" s="11"/>
      <c r="AA80" s="10"/>
      <c r="AB80" s="11"/>
    </row>
    <row r="81" spans="2:28" ht="15" customHeight="1" x14ac:dyDescent="0.3">
      <c r="B81" s="85" t="s">
        <v>52</v>
      </c>
      <c r="C81" s="52" t="s">
        <v>44</v>
      </c>
      <c r="D81" s="54"/>
      <c r="E81" s="52">
        <v>1</v>
      </c>
      <c r="F81" s="54"/>
      <c r="G81" s="52">
        <v>2</v>
      </c>
      <c r="H81" s="54"/>
      <c r="I81" s="52">
        <v>3</v>
      </c>
      <c r="J81" s="54"/>
      <c r="K81" s="52">
        <v>4</v>
      </c>
      <c r="L81" s="54"/>
      <c r="M81" s="88"/>
      <c r="N81" s="22" t="s">
        <v>26</v>
      </c>
      <c r="O81" s="22" t="s">
        <v>27</v>
      </c>
      <c r="P81" s="22" t="s">
        <v>28</v>
      </c>
      <c r="Q81" s="22" t="s">
        <v>29</v>
      </c>
      <c r="R81" s="22" t="s">
        <v>30</v>
      </c>
      <c r="S81" s="22" t="s">
        <v>37</v>
      </c>
      <c r="T81" s="22" t="s">
        <v>38</v>
      </c>
      <c r="U81" s="22" t="s">
        <v>31</v>
      </c>
      <c r="V81" s="22" t="s">
        <v>32</v>
      </c>
      <c r="W81" s="22" t="s">
        <v>33</v>
      </c>
      <c r="AA81" s="1"/>
    </row>
    <row r="82" spans="2:28" ht="15" customHeight="1" x14ac:dyDescent="0.3">
      <c r="B82" s="86"/>
      <c r="C82" s="92" t="s">
        <v>282</v>
      </c>
      <c r="D82" s="93" t="s">
        <v>276</v>
      </c>
      <c r="E82" s="74"/>
      <c r="F82" s="75"/>
      <c r="G82" s="72">
        <f>IF(H82&gt;H83,"2")+IF(H82&lt;H83,"1")</f>
        <v>2</v>
      </c>
      <c r="H82" s="12">
        <f>X96</f>
        <v>49</v>
      </c>
      <c r="I82" s="72">
        <f>IF(J82&gt;J83,"2")+IF(J82&lt;J83,"1")</f>
        <v>2</v>
      </c>
      <c r="J82" s="13">
        <f>AA99</f>
        <v>10</v>
      </c>
      <c r="K82" s="72">
        <f>IF(L82&gt;L83,"2")+IF(L82&lt;L83,"1")</f>
        <v>2</v>
      </c>
      <c r="L82" s="13">
        <f>X92</f>
        <v>10</v>
      </c>
      <c r="M82" s="88"/>
      <c r="N82" s="78">
        <f>SUM(O82:R83)</f>
        <v>3</v>
      </c>
      <c r="O82" s="78">
        <f>IF(G82=2,"1")+IF(I82=2,"1")+IF(K82=2,"1")</f>
        <v>3</v>
      </c>
      <c r="P82" s="78">
        <f>IF(G82=1,"1")+IF(I82=1,"1")+IF(K82=1,"1")</f>
        <v>0</v>
      </c>
      <c r="Q82" s="78">
        <v>0</v>
      </c>
      <c r="R82" s="78">
        <v>0</v>
      </c>
      <c r="S82" s="79">
        <f>SUM(H82,J82,L82,E82)</f>
        <v>69</v>
      </c>
      <c r="T82" s="79">
        <f>SUM(H83,J83,L83,E82)</f>
        <v>30</v>
      </c>
      <c r="U82" s="79">
        <f>+S82-T82</f>
        <v>39</v>
      </c>
      <c r="V82" s="80">
        <f>SUM(E82,G82,I82,K82)</f>
        <v>6</v>
      </c>
      <c r="W82" s="82"/>
      <c r="Z82" s="83"/>
      <c r="AA82" s="83"/>
    </row>
    <row r="83" spans="2:28" ht="15" customHeight="1" x14ac:dyDescent="0.3">
      <c r="B83" s="86"/>
      <c r="C83" s="92"/>
      <c r="D83" s="94"/>
      <c r="E83" s="76"/>
      <c r="F83" s="77"/>
      <c r="G83" s="73"/>
      <c r="H83" s="12">
        <f>AA96</f>
        <v>30</v>
      </c>
      <c r="I83" s="73"/>
      <c r="J83" s="13">
        <f>X99</f>
        <v>0</v>
      </c>
      <c r="K83" s="73"/>
      <c r="L83" s="13">
        <f>AA92</f>
        <v>0</v>
      </c>
      <c r="M83" s="88"/>
      <c r="N83" s="78"/>
      <c r="O83" s="78"/>
      <c r="P83" s="78"/>
      <c r="Q83" s="78"/>
      <c r="R83" s="78"/>
      <c r="S83" s="78"/>
      <c r="T83" s="78"/>
      <c r="U83" s="78"/>
      <c r="V83" s="81"/>
      <c r="W83" s="82"/>
      <c r="Z83" s="83"/>
      <c r="AA83" s="83"/>
    </row>
    <row r="84" spans="2:28" ht="15" customHeight="1" x14ac:dyDescent="0.3">
      <c r="B84" s="86"/>
      <c r="C84" s="92" t="s">
        <v>284</v>
      </c>
      <c r="D84" s="93" t="s">
        <v>283</v>
      </c>
      <c r="E84" s="72">
        <f>IF(F84&gt;F85,"2")+IF(F84&lt;F85,"1")</f>
        <v>1</v>
      </c>
      <c r="F84" s="13">
        <f>AA96</f>
        <v>30</v>
      </c>
      <c r="G84" s="74"/>
      <c r="H84" s="75"/>
      <c r="I84" s="72">
        <f>IF(J84&gt;J85,"2")+IF(J84&lt;J85,"1")</f>
        <v>1</v>
      </c>
      <c r="J84" s="13">
        <f>X93</f>
        <v>46</v>
      </c>
      <c r="K84" s="72">
        <f>IF(L84&gt;L85,"2")+IF(L84&lt;L85,"1")</f>
        <v>2</v>
      </c>
      <c r="L84" s="13">
        <f>X98</f>
        <v>10</v>
      </c>
      <c r="M84" s="88"/>
      <c r="N84" s="78">
        <f t="shared" ref="N84" si="17">SUM(O84:R85)</f>
        <v>3</v>
      </c>
      <c r="O84" s="78">
        <f>IF(E84=2,"1")+IF(I84=2,"1")+IF(K84=2,"1")</f>
        <v>1</v>
      </c>
      <c r="P84" s="78">
        <f>IF(E84=1,"1")+IF(I84=1,"1")+IF(K84=1,"1")</f>
        <v>2</v>
      </c>
      <c r="Q84" s="78">
        <v>0</v>
      </c>
      <c r="R84" s="78">
        <v>0</v>
      </c>
      <c r="S84" s="79">
        <f>SUM(H84,J84,L84,F84)</f>
        <v>86</v>
      </c>
      <c r="T84" s="79">
        <f>SUM(H85,J85,L85,F85)</f>
        <v>105</v>
      </c>
      <c r="U84" s="79">
        <f>+S84-T84</f>
        <v>-19</v>
      </c>
      <c r="V84" s="80">
        <f>SUM(E84,G84,I84,K84)</f>
        <v>4</v>
      </c>
      <c r="W84" s="82"/>
      <c r="Z84" s="83"/>
      <c r="AA84" s="83"/>
    </row>
    <row r="85" spans="2:28" ht="15" customHeight="1" x14ac:dyDescent="0.3">
      <c r="B85" s="86"/>
      <c r="C85" s="92"/>
      <c r="D85" s="94"/>
      <c r="E85" s="73"/>
      <c r="F85" s="13">
        <f>X96</f>
        <v>49</v>
      </c>
      <c r="G85" s="76"/>
      <c r="H85" s="77"/>
      <c r="I85" s="73"/>
      <c r="J85" s="13">
        <f>AA93</f>
        <v>56</v>
      </c>
      <c r="K85" s="73"/>
      <c r="L85" s="13">
        <f>AA98</f>
        <v>0</v>
      </c>
      <c r="M85" s="88"/>
      <c r="N85" s="78"/>
      <c r="O85" s="78"/>
      <c r="P85" s="78"/>
      <c r="Q85" s="78"/>
      <c r="R85" s="78"/>
      <c r="S85" s="78"/>
      <c r="T85" s="78"/>
      <c r="U85" s="78"/>
      <c r="V85" s="81"/>
      <c r="W85" s="82"/>
      <c r="Z85" s="83"/>
      <c r="AA85" s="83"/>
    </row>
    <row r="86" spans="2:28" ht="15" customHeight="1" x14ac:dyDescent="0.3">
      <c r="B86" s="86"/>
      <c r="C86" s="92" t="s">
        <v>188</v>
      </c>
      <c r="D86" s="93" t="s">
        <v>1</v>
      </c>
      <c r="E86" s="72">
        <f>IF(F86&gt;F87,"2")+IF(F86&lt;F87,"1")</f>
        <v>1</v>
      </c>
      <c r="F86" s="13">
        <f>X99</f>
        <v>0</v>
      </c>
      <c r="G86" s="72">
        <f>IF(H86&gt;H87,"2")+IF(H86&lt;H87,"1")</f>
        <v>2</v>
      </c>
      <c r="H86" s="13">
        <f>AA93</f>
        <v>56</v>
      </c>
      <c r="I86" s="74"/>
      <c r="J86" s="75"/>
      <c r="K86" s="72">
        <f>IF(L86&gt;L87,"2")+IF(L86&lt;L87,"1")</f>
        <v>2</v>
      </c>
      <c r="L86" s="13">
        <f>AA95</f>
        <v>10</v>
      </c>
      <c r="M86" s="88"/>
      <c r="N86" s="78">
        <f t="shared" ref="N86" si="18">SUM(O86:R87)</f>
        <v>4</v>
      </c>
      <c r="O86" s="78">
        <f>IF(E86=2,"1")+IF(G86=2,"1")+IF(K86=2,"1")</f>
        <v>2</v>
      </c>
      <c r="P86" s="78">
        <f>IF(E86=1,"1")+IF(G86=1,"1")+IF(K86=1,"1")</f>
        <v>1</v>
      </c>
      <c r="Q86" s="78">
        <v>0</v>
      </c>
      <c r="R86" s="78">
        <v>1</v>
      </c>
      <c r="S86" s="79">
        <f>SUM(H86,J86,L86,F86)</f>
        <v>66</v>
      </c>
      <c r="T86" s="79">
        <f>SUM(H87,J87,L87,F87)</f>
        <v>56</v>
      </c>
      <c r="U86" s="79">
        <f t="shared" ref="U86" si="19">+S86-T86</f>
        <v>10</v>
      </c>
      <c r="V86" s="80">
        <f>SUM(E86,G86,I86,K86)-R86</f>
        <v>4</v>
      </c>
      <c r="W86" s="82"/>
      <c r="Z86" s="83"/>
      <c r="AA86" s="83"/>
    </row>
    <row r="87" spans="2:28" ht="15" customHeight="1" x14ac:dyDescent="0.3">
      <c r="B87" s="86"/>
      <c r="C87" s="92"/>
      <c r="D87" s="94"/>
      <c r="E87" s="73"/>
      <c r="F87" s="13">
        <f>AA99</f>
        <v>10</v>
      </c>
      <c r="G87" s="73"/>
      <c r="H87" s="13">
        <f>X93</f>
        <v>46</v>
      </c>
      <c r="I87" s="76"/>
      <c r="J87" s="77"/>
      <c r="K87" s="73"/>
      <c r="L87" s="13">
        <f>X95</f>
        <v>0</v>
      </c>
      <c r="M87" s="88"/>
      <c r="N87" s="78"/>
      <c r="O87" s="78"/>
      <c r="P87" s="78"/>
      <c r="Q87" s="78"/>
      <c r="R87" s="78"/>
      <c r="S87" s="78"/>
      <c r="T87" s="78"/>
      <c r="U87" s="78"/>
      <c r="V87" s="81"/>
      <c r="W87" s="82"/>
      <c r="Z87" s="83"/>
      <c r="AA87" s="83"/>
    </row>
    <row r="88" spans="2:28" ht="15" customHeight="1" x14ac:dyDescent="0.3">
      <c r="B88" s="86"/>
      <c r="C88" s="92" t="s">
        <v>228</v>
      </c>
      <c r="D88" s="93" t="s">
        <v>17</v>
      </c>
      <c r="E88" s="72">
        <f>IF(F88&gt;F89,"2")+IF(F88&lt;F89,"1")</f>
        <v>1</v>
      </c>
      <c r="F88" s="13">
        <f>AA92</f>
        <v>0</v>
      </c>
      <c r="G88" s="72">
        <f>IF(H88&gt;H89,"2")+IF(H88&lt;H89,"1")</f>
        <v>1</v>
      </c>
      <c r="H88" s="13">
        <f>AA98</f>
        <v>0</v>
      </c>
      <c r="I88" s="72">
        <f>IF(J88&gt;J89,"2")+IF(J88&lt;J89,"1")</f>
        <v>1</v>
      </c>
      <c r="J88" s="13">
        <f>X95</f>
        <v>0</v>
      </c>
      <c r="K88" s="74"/>
      <c r="L88" s="75"/>
      <c r="M88" s="88"/>
      <c r="N88" s="78">
        <f t="shared" ref="N88" si="20">SUM(O88:R89)</f>
        <v>6</v>
      </c>
      <c r="O88" s="78">
        <f>IF(E88=2,"1")+IF(G88=2,"1")+IF(I88=2,"1")</f>
        <v>0</v>
      </c>
      <c r="P88" s="78">
        <f>IF(E88=1,"1")+IF(G88=1,"1")+IF(I88=1,"1")</f>
        <v>3</v>
      </c>
      <c r="Q88" s="78">
        <v>0</v>
      </c>
      <c r="R88" s="78">
        <v>3</v>
      </c>
      <c r="S88" s="79">
        <f>SUM(H88,J88,L88,F88)</f>
        <v>0</v>
      </c>
      <c r="T88" s="79">
        <f>SUM(H89,J89,L89,F89)</f>
        <v>30</v>
      </c>
      <c r="U88" s="79">
        <f t="shared" ref="U88" si="21">+S88-T88</f>
        <v>-30</v>
      </c>
      <c r="V88" s="80">
        <f>SUM(E88,G88,I88,K88)-R88</f>
        <v>0</v>
      </c>
      <c r="W88" s="82"/>
      <c r="Z88" s="83"/>
      <c r="AA88" s="83"/>
    </row>
    <row r="89" spans="2:28" ht="15" customHeight="1" x14ac:dyDescent="0.3">
      <c r="B89" s="87"/>
      <c r="C89" s="92"/>
      <c r="D89" s="94"/>
      <c r="E89" s="73"/>
      <c r="F89" s="13">
        <f>X92</f>
        <v>10</v>
      </c>
      <c r="G89" s="73"/>
      <c r="H89" s="13">
        <f>X98</f>
        <v>10</v>
      </c>
      <c r="I89" s="73"/>
      <c r="J89" s="13">
        <f>AA95</f>
        <v>10</v>
      </c>
      <c r="K89" s="76"/>
      <c r="L89" s="77"/>
      <c r="M89" s="88"/>
      <c r="N89" s="78"/>
      <c r="O89" s="78"/>
      <c r="P89" s="78"/>
      <c r="Q89" s="78"/>
      <c r="R89" s="78"/>
      <c r="S89" s="78"/>
      <c r="T89" s="78"/>
      <c r="U89" s="78"/>
      <c r="V89" s="81"/>
      <c r="W89" s="82"/>
      <c r="Z89" s="83"/>
      <c r="AA89" s="83"/>
    </row>
    <row r="90" spans="2:28" ht="14.25" customHeight="1" x14ac:dyDescent="0.3"/>
    <row r="91" spans="2:28" ht="15" customHeight="1" x14ac:dyDescent="0.3">
      <c r="B91" s="22" t="s">
        <v>34</v>
      </c>
      <c r="C91" s="22" t="s">
        <v>42</v>
      </c>
      <c r="D91" s="107"/>
      <c r="E91" s="107"/>
      <c r="F91" s="89" t="s">
        <v>43</v>
      </c>
      <c r="G91" s="89"/>
      <c r="H91" s="89"/>
      <c r="I91" s="89"/>
      <c r="J91" s="89"/>
      <c r="K91" s="89"/>
      <c r="L91" s="89"/>
      <c r="M91" s="89"/>
      <c r="N91" s="89"/>
      <c r="O91" s="89" t="s">
        <v>41</v>
      </c>
      <c r="P91" s="89"/>
      <c r="Q91" s="89"/>
      <c r="R91" s="89"/>
      <c r="S91" s="14"/>
      <c r="T91" s="89" t="s">
        <v>35</v>
      </c>
      <c r="U91" s="89"/>
      <c r="V91" s="89"/>
      <c r="W91" s="89"/>
      <c r="X91" s="52" t="s">
        <v>42</v>
      </c>
      <c r="Y91" s="53"/>
      <c r="Z91" s="15"/>
      <c r="AA91" s="52" t="s">
        <v>43</v>
      </c>
      <c r="AB91" s="53"/>
    </row>
    <row r="92" spans="2:28" s="19" customFormat="1" ht="15" customHeight="1" x14ac:dyDescent="0.3">
      <c r="B92" s="16" t="s">
        <v>266</v>
      </c>
      <c r="C92" s="17" t="str">
        <f>C82</f>
        <v xml:space="preserve">OSCAR ZARAMA </v>
      </c>
      <c r="D92" s="96" t="s">
        <v>36</v>
      </c>
      <c r="E92" s="96"/>
      <c r="F92" s="104" t="str">
        <f>C88</f>
        <v>FRANCISCO A. AMADO P.</v>
      </c>
      <c r="G92" s="104"/>
      <c r="H92" s="104"/>
      <c r="I92" s="104"/>
      <c r="J92" s="104"/>
      <c r="K92" s="104"/>
      <c r="L92" s="104"/>
      <c r="M92" s="104"/>
      <c r="N92" s="104"/>
      <c r="O92" s="60" t="s">
        <v>256</v>
      </c>
      <c r="P92" s="61"/>
      <c r="Q92" s="61"/>
      <c r="R92" s="62"/>
      <c r="S92" s="18"/>
      <c r="T92" s="63">
        <v>45147</v>
      </c>
      <c r="U92" s="63"/>
      <c r="V92" s="63"/>
      <c r="W92" s="63"/>
      <c r="X92" s="64">
        <v>10</v>
      </c>
      <c r="Y92" s="65"/>
      <c r="Z92" s="22" t="s">
        <v>36</v>
      </c>
      <c r="AA92" s="64">
        <v>0</v>
      </c>
      <c r="AB92" s="65"/>
    </row>
    <row r="93" spans="2:28" s="19" customFormat="1" ht="15" customHeight="1" x14ac:dyDescent="0.3">
      <c r="B93" s="16" t="s">
        <v>265</v>
      </c>
      <c r="C93" s="20" t="str">
        <f>C84</f>
        <v>JHONATTAN FELIPE ORJUELA</v>
      </c>
      <c r="D93" s="96" t="s">
        <v>36</v>
      </c>
      <c r="E93" s="96"/>
      <c r="F93" s="97" t="str">
        <f>C86</f>
        <v>FABIAN ANTONIO ALFONSO ROZO</v>
      </c>
      <c r="G93" s="97"/>
      <c r="H93" s="97"/>
      <c r="I93" s="97"/>
      <c r="J93" s="97"/>
      <c r="K93" s="97"/>
      <c r="L93" s="97"/>
      <c r="M93" s="97"/>
      <c r="N93" s="97"/>
      <c r="O93" s="60" t="s">
        <v>256</v>
      </c>
      <c r="P93" s="61"/>
      <c r="Q93" s="61"/>
      <c r="R93" s="62"/>
      <c r="S93" s="21"/>
      <c r="T93" s="63">
        <v>45147</v>
      </c>
      <c r="U93" s="63"/>
      <c r="V93" s="63"/>
      <c r="W93" s="63"/>
      <c r="X93" s="64">
        <v>46</v>
      </c>
      <c r="Y93" s="65"/>
      <c r="Z93" s="22" t="s">
        <v>36</v>
      </c>
      <c r="AA93" s="64">
        <v>56</v>
      </c>
      <c r="AB93" s="65"/>
    </row>
    <row r="94" spans="2:28" ht="15" customHeight="1" x14ac:dyDescent="0.3">
      <c r="B94" s="22" t="s">
        <v>34</v>
      </c>
      <c r="C94" s="22" t="s">
        <v>42</v>
      </c>
      <c r="D94" s="89"/>
      <c r="E94" s="89"/>
      <c r="F94" s="89" t="s">
        <v>43</v>
      </c>
      <c r="G94" s="89"/>
      <c r="H94" s="89"/>
      <c r="I94" s="89"/>
      <c r="J94" s="89"/>
      <c r="K94" s="89"/>
      <c r="L94" s="89"/>
      <c r="M94" s="89"/>
      <c r="N94" s="89"/>
      <c r="O94" s="52" t="s">
        <v>41</v>
      </c>
      <c r="P94" s="54"/>
      <c r="Q94" s="54"/>
      <c r="R94" s="53"/>
      <c r="S94" s="14"/>
      <c r="T94" s="52" t="s">
        <v>35</v>
      </c>
      <c r="U94" s="54"/>
      <c r="V94" s="54"/>
      <c r="W94" s="53"/>
      <c r="X94" s="52" t="s">
        <v>42</v>
      </c>
      <c r="Y94" s="53"/>
      <c r="Z94" s="15"/>
      <c r="AA94" s="52" t="s">
        <v>43</v>
      </c>
      <c r="AB94" s="53"/>
    </row>
    <row r="95" spans="2:28" s="19" customFormat="1" ht="15" customHeight="1" x14ac:dyDescent="0.3">
      <c r="B95" s="16" t="s">
        <v>267</v>
      </c>
      <c r="C95" s="50" t="str">
        <f>C88</f>
        <v>FRANCISCO A. AMADO P.</v>
      </c>
      <c r="D95" s="96" t="s">
        <v>36</v>
      </c>
      <c r="E95" s="96"/>
      <c r="F95" s="97" t="str">
        <f>C86</f>
        <v>FABIAN ANTONIO ALFONSO ROZO</v>
      </c>
      <c r="G95" s="97"/>
      <c r="H95" s="97"/>
      <c r="I95" s="97"/>
      <c r="J95" s="97"/>
      <c r="K95" s="97"/>
      <c r="L95" s="97"/>
      <c r="M95" s="97"/>
      <c r="N95" s="97"/>
      <c r="O95" s="60" t="s">
        <v>256</v>
      </c>
      <c r="P95" s="61"/>
      <c r="Q95" s="61"/>
      <c r="R95" s="62"/>
      <c r="S95" s="18"/>
      <c r="T95" s="63">
        <v>45147</v>
      </c>
      <c r="U95" s="63"/>
      <c r="V95" s="63"/>
      <c r="W95" s="63"/>
      <c r="X95" s="64">
        <v>0</v>
      </c>
      <c r="Y95" s="65"/>
      <c r="Z95" s="22" t="s">
        <v>36</v>
      </c>
      <c r="AA95" s="64">
        <v>10</v>
      </c>
      <c r="AB95" s="65"/>
    </row>
    <row r="96" spans="2:28" s="19" customFormat="1" ht="15" customHeight="1" x14ac:dyDescent="0.3">
      <c r="B96" s="16" t="s">
        <v>268</v>
      </c>
      <c r="C96" s="20" t="str">
        <f>C82</f>
        <v xml:space="preserve">OSCAR ZARAMA </v>
      </c>
      <c r="D96" s="96" t="s">
        <v>36</v>
      </c>
      <c r="E96" s="96"/>
      <c r="F96" s="97" t="str">
        <f>C84</f>
        <v>JHONATTAN FELIPE ORJUELA</v>
      </c>
      <c r="G96" s="97"/>
      <c r="H96" s="97"/>
      <c r="I96" s="97"/>
      <c r="J96" s="97"/>
      <c r="K96" s="97"/>
      <c r="L96" s="97"/>
      <c r="M96" s="97"/>
      <c r="N96" s="97"/>
      <c r="O96" s="60" t="s">
        <v>256</v>
      </c>
      <c r="P96" s="61"/>
      <c r="Q96" s="61"/>
      <c r="R96" s="62"/>
      <c r="S96" s="21"/>
      <c r="T96" s="63">
        <v>45147</v>
      </c>
      <c r="U96" s="63"/>
      <c r="V96" s="63"/>
      <c r="W96" s="63"/>
      <c r="X96" s="64">
        <v>49</v>
      </c>
      <c r="Y96" s="65"/>
      <c r="Z96" s="22" t="s">
        <v>36</v>
      </c>
      <c r="AA96" s="64">
        <v>30</v>
      </c>
      <c r="AB96" s="65"/>
    </row>
    <row r="97" spans="2:28" ht="15" customHeight="1" x14ac:dyDescent="0.3">
      <c r="B97" s="22" t="s">
        <v>34</v>
      </c>
      <c r="C97" s="22" t="s">
        <v>42</v>
      </c>
      <c r="D97" s="89"/>
      <c r="E97" s="89"/>
      <c r="F97" s="89" t="s">
        <v>43</v>
      </c>
      <c r="G97" s="89"/>
      <c r="H97" s="89"/>
      <c r="I97" s="89"/>
      <c r="J97" s="89"/>
      <c r="K97" s="89"/>
      <c r="L97" s="89"/>
      <c r="M97" s="89"/>
      <c r="N97" s="89"/>
      <c r="O97" s="52" t="s">
        <v>41</v>
      </c>
      <c r="P97" s="54"/>
      <c r="Q97" s="54"/>
      <c r="R97" s="53"/>
      <c r="S97" s="14"/>
      <c r="T97" s="52" t="s">
        <v>35</v>
      </c>
      <c r="U97" s="54"/>
      <c r="V97" s="54"/>
      <c r="W97" s="53"/>
      <c r="X97" s="52" t="s">
        <v>42</v>
      </c>
      <c r="Y97" s="53"/>
      <c r="Z97" s="15"/>
      <c r="AA97" s="52" t="s">
        <v>43</v>
      </c>
      <c r="AB97" s="53"/>
    </row>
    <row r="98" spans="2:28" s="19" customFormat="1" ht="15" customHeight="1" x14ac:dyDescent="0.3">
      <c r="B98" s="16" t="s">
        <v>269</v>
      </c>
      <c r="C98" s="20" t="str">
        <f>C84</f>
        <v>JHONATTAN FELIPE ORJUELA</v>
      </c>
      <c r="D98" s="96" t="s">
        <v>36</v>
      </c>
      <c r="E98" s="96"/>
      <c r="F98" s="104" t="str">
        <f>C88</f>
        <v>FRANCISCO A. AMADO P.</v>
      </c>
      <c r="G98" s="104"/>
      <c r="H98" s="104"/>
      <c r="I98" s="104"/>
      <c r="J98" s="104"/>
      <c r="K98" s="104"/>
      <c r="L98" s="104"/>
      <c r="M98" s="104"/>
      <c r="N98" s="104"/>
      <c r="O98" s="60" t="s">
        <v>256</v>
      </c>
      <c r="P98" s="61"/>
      <c r="Q98" s="61"/>
      <c r="R98" s="62"/>
      <c r="S98" s="18"/>
      <c r="T98" s="63">
        <v>45147</v>
      </c>
      <c r="U98" s="63"/>
      <c r="V98" s="63"/>
      <c r="W98" s="63"/>
      <c r="X98" s="64">
        <v>10</v>
      </c>
      <c r="Y98" s="65"/>
      <c r="Z98" s="22" t="s">
        <v>36</v>
      </c>
      <c r="AA98" s="64">
        <v>0</v>
      </c>
      <c r="AB98" s="65"/>
    </row>
    <row r="99" spans="2:28" s="19" customFormat="1" ht="15" customHeight="1" x14ac:dyDescent="0.3">
      <c r="B99" s="16" t="s">
        <v>270</v>
      </c>
      <c r="C99" s="20" t="str">
        <f>C86</f>
        <v>FABIAN ANTONIO ALFONSO ROZO</v>
      </c>
      <c r="D99" s="96" t="s">
        <v>36</v>
      </c>
      <c r="E99" s="96"/>
      <c r="F99" s="97" t="str">
        <f>C82</f>
        <v xml:space="preserve">OSCAR ZARAMA </v>
      </c>
      <c r="G99" s="97"/>
      <c r="H99" s="97"/>
      <c r="I99" s="97"/>
      <c r="J99" s="97"/>
      <c r="K99" s="97"/>
      <c r="L99" s="97"/>
      <c r="M99" s="97"/>
      <c r="N99" s="97"/>
      <c r="O99" s="60" t="s">
        <v>256</v>
      </c>
      <c r="P99" s="61"/>
      <c r="Q99" s="61"/>
      <c r="R99" s="62"/>
      <c r="S99" s="23"/>
      <c r="T99" s="63">
        <v>45147</v>
      </c>
      <c r="U99" s="63"/>
      <c r="V99" s="63"/>
      <c r="W99" s="63"/>
      <c r="X99" s="64">
        <v>0</v>
      </c>
      <c r="Y99" s="65"/>
      <c r="Z99" s="22" t="s">
        <v>36</v>
      </c>
      <c r="AA99" s="64">
        <v>10</v>
      </c>
      <c r="AB99" s="65"/>
    </row>
    <row r="100" spans="2:28" ht="15" customHeight="1" x14ac:dyDescent="0.3"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4"/>
      <c r="P100" s="24"/>
      <c r="Q100" s="24"/>
      <c r="R100" s="24"/>
      <c r="S100" s="24"/>
      <c r="T100" s="26"/>
      <c r="U100" s="26"/>
      <c r="V100" s="26"/>
      <c r="W100" s="26"/>
      <c r="X100" s="27"/>
      <c r="Y100" s="24"/>
      <c r="Z100" s="28"/>
      <c r="AA100" s="27"/>
      <c r="AB100" s="24"/>
    </row>
    <row r="101" spans="2:28" ht="15" customHeight="1" x14ac:dyDescent="0.3">
      <c r="B101" s="84" t="s">
        <v>53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2:28" ht="15" customHeight="1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  <c r="V102" s="8"/>
      <c r="W102" s="8"/>
      <c r="X102" s="10"/>
      <c r="Y102" s="11"/>
      <c r="Z102" s="11"/>
      <c r="AA102" s="10"/>
      <c r="AB102" s="11"/>
    </row>
    <row r="103" spans="2:28" ht="15" customHeight="1" x14ac:dyDescent="0.3">
      <c r="B103" s="85" t="s">
        <v>54</v>
      </c>
      <c r="C103" s="52" t="s">
        <v>44</v>
      </c>
      <c r="D103" s="54"/>
      <c r="E103" s="52">
        <v>1</v>
      </c>
      <c r="F103" s="54"/>
      <c r="G103" s="52">
        <v>2</v>
      </c>
      <c r="H103" s="54"/>
      <c r="I103" s="52">
        <v>3</v>
      </c>
      <c r="J103" s="54"/>
      <c r="K103" s="52">
        <v>4</v>
      </c>
      <c r="L103" s="54"/>
      <c r="M103" s="88"/>
      <c r="N103" s="22" t="s">
        <v>26</v>
      </c>
      <c r="O103" s="22" t="s">
        <v>27</v>
      </c>
      <c r="P103" s="22" t="s">
        <v>28</v>
      </c>
      <c r="Q103" s="22" t="s">
        <v>29</v>
      </c>
      <c r="R103" s="22" t="s">
        <v>30</v>
      </c>
      <c r="S103" s="22" t="s">
        <v>37</v>
      </c>
      <c r="T103" s="22" t="s">
        <v>38</v>
      </c>
      <c r="U103" s="22" t="s">
        <v>31</v>
      </c>
      <c r="V103" s="22" t="s">
        <v>32</v>
      </c>
      <c r="W103" s="22" t="s">
        <v>33</v>
      </c>
      <c r="AA103" s="1"/>
    </row>
    <row r="104" spans="2:28" ht="15" customHeight="1" x14ac:dyDescent="0.3">
      <c r="B104" s="86"/>
      <c r="C104" s="92" t="s">
        <v>230</v>
      </c>
      <c r="D104" s="93" t="s">
        <v>358</v>
      </c>
      <c r="E104" s="74"/>
      <c r="F104" s="75"/>
      <c r="G104" s="72">
        <f>IF(H104&gt;H105,"2")+IF(H104&lt;H105,"1")</f>
        <v>1</v>
      </c>
      <c r="H104" s="12">
        <f>X118</f>
        <v>0</v>
      </c>
      <c r="I104" s="72">
        <f>IF(J104&gt;J105,"2")+IF(J104&lt;J105,"1")</f>
        <v>2</v>
      </c>
      <c r="J104" s="13">
        <f>AA121</f>
        <v>10</v>
      </c>
      <c r="K104" s="72">
        <f>IF(L104&gt;L105,"2")+IF(L104&lt;L105,"1")</f>
        <v>1</v>
      </c>
      <c r="L104" s="13">
        <f>X114</f>
        <v>41</v>
      </c>
      <c r="M104" s="88"/>
      <c r="N104" s="78">
        <f>SUM(O104:R105)</f>
        <v>3</v>
      </c>
      <c r="O104" s="78">
        <f>IF(G104=2,"1")+IF(I104=2,"1")+IF(K104=2,"1")</f>
        <v>1</v>
      </c>
      <c r="P104" s="78">
        <f>IF(G104=1,"1")+IF(I104=1,"1")+IF(K104=1,"1")</f>
        <v>2</v>
      </c>
      <c r="Q104" s="78">
        <v>0</v>
      </c>
      <c r="R104" s="78">
        <v>0</v>
      </c>
      <c r="S104" s="79">
        <f>SUM(H104,J104,L104,E104)</f>
        <v>51</v>
      </c>
      <c r="T104" s="79">
        <f>SUM(H105,J105,L105,E104)</f>
        <v>52</v>
      </c>
      <c r="U104" s="79">
        <f>+S104-T104</f>
        <v>-1</v>
      </c>
      <c r="V104" s="80">
        <f>SUM(E104,G104,I104,K104)</f>
        <v>4</v>
      </c>
      <c r="W104" s="82"/>
      <c r="Z104" s="83"/>
      <c r="AA104" s="83"/>
    </row>
    <row r="105" spans="2:28" ht="15" customHeight="1" x14ac:dyDescent="0.3">
      <c r="B105" s="86"/>
      <c r="C105" s="92"/>
      <c r="D105" s="94"/>
      <c r="E105" s="76"/>
      <c r="F105" s="77"/>
      <c r="G105" s="73"/>
      <c r="H105" s="12">
        <f>AA118</f>
        <v>10</v>
      </c>
      <c r="I105" s="73"/>
      <c r="J105" s="13">
        <f>X121</f>
        <v>0</v>
      </c>
      <c r="K105" s="73"/>
      <c r="L105" s="13">
        <f>AA114</f>
        <v>42</v>
      </c>
      <c r="M105" s="88"/>
      <c r="N105" s="78"/>
      <c r="O105" s="78"/>
      <c r="P105" s="78"/>
      <c r="Q105" s="78"/>
      <c r="R105" s="78"/>
      <c r="S105" s="78"/>
      <c r="T105" s="78"/>
      <c r="U105" s="78"/>
      <c r="V105" s="81"/>
      <c r="W105" s="82"/>
      <c r="Z105" s="83"/>
      <c r="AA105" s="83"/>
    </row>
    <row r="106" spans="2:28" ht="15" customHeight="1" x14ac:dyDescent="0.3">
      <c r="B106" s="86"/>
      <c r="C106" s="92" t="s">
        <v>227</v>
      </c>
      <c r="D106" s="93" t="s">
        <v>17</v>
      </c>
      <c r="E106" s="72">
        <f>IF(F106&gt;F107,"2")+IF(F106&lt;F107,"1")</f>
        <v>2</v>
      </c>
      <c r="F106" s="13">
        <f>AA118</f>
        <v>10</v>
      </c>
      <c r="G106" s="74"/>
      <c r="H106" s="75"/>
      <c r="I106" s="72">
        <f>IF(J106&gt;J107,"2")+IF(J106&lt;J107,"1")</f>
        <v>2</v>
      </c>
      <c r="J106" s="13">
        <f>X115</f>
        <v>10</v>
      </c>
      <c r="K106" s="72">
        <f>IF(L106&gt;L107,"2")+IF(L106&lt;L107,"1")</f>
        <v>2</v>
      </c>
      <c r="L106" s="13">
        <f>X120</f>
        <v>10</v>
      </c>
      <c r="M106" s="88"/>
      <c r="N106" s="78">
        <f t="shared" ref="N106" si="22">SUM(O106:R107)</f>
        <v>5</v>
      </c>
      <c r="O106" s="78">
        <f>IF(E106=2,"1")+IF(I106=2,"1")+IF(K106=2,"1")</f>
        <v>3</v>
      </c>
      <c r="P106" s="78">
        <f>IF(E106=1,"1")+IF(I106=1,"1")+IF(K106=1,"1")</f>
        <v>0</v>
      </c>
      <c r="Q106" s="78">
        <v>0</v>
      </c>
      <c r="R106" s="78">
        <v>2</v>
      </c>
      <c r="S106" s="79">
        <f>SUM(H106,J106,L106,F106)</f>
        <v>30</v>
      </c>
      <c r="T106" s="79">
        <f>SUM(H107,J107,L107,F107)</f>
        <v>0</v>
      </c>
      <c r="U106" s="79">
        <f>+S106-T106</f>
        <v>30</v>
      </c>
      <c r="V106" s="80">
        <f>SUM(E106,G106,I106,K106)</f>
        <v>6</v>
      </c>
      <c r="W106" s="82"/>
      <c r="Z106" s="83"/>
      <c r="AA106" s="83"/>
    </row>
    <row r="107" spans="2:28" ht="15" customHeight="1" x14ac:dyDescent="0.3">
      <c r="B107" s="86"/>
      <c r="C107" s="92"/>
      <c r="D107" s="94"/>
      <c r="E107" s="73"/>
      <c r="F107" s="13">
        <f>X118</f>
        <v>0</v>
      </c>
      <c r="G107" s="76"/>
      <c r="H107" s="77"/>
      <c r="I107" s="73"/>
      <c r="J107" s="13">
        <f>AA115</f>
        <v>0</v>
      </c>
      <c r="K107" s="73"/>
      <c r="L107" s="13">
        <f>AA120</f>
        <v>0</v>
      </c>
      <c r="M107" s="88"/>
      <c r="N107" s="78"/>
      <c r="O107" s="78"/>
      <c r="P107" s="78"/>
      <c r="Q107" s="78"/>
      <c r="R107" s="78"/>
      <c r="S107" s="78"/>
      <c r="T107" s="78"/>
      <c r="U107" s="78"/>
      <c r="V107" s="81"/>
      <c r="W107" s="82"/>
      <c r="Z107" s="83"/>
      <c r="AA107" s="83"/>
    </row>
    <row r="108" spans="2:28" ht="15" customHeight="1" x14ac:dyDescent="0.3">
      <c r="B108" s="86"/>
      <c r="C108" s="92" t="s">
        <v>285</v>
      </c>
      <c r="D108" s="93" t="s">
        <v>3</v>
      </c>
      <c r="E108" s="72">
        <f>IF(F108&gt;F109,"2")+IF(F108&lt;F109,"1")</f>
        <v>1</v>
      </c>
      <c r="F108" s="13">
        <f>X121</f>
        <v>0</v>
      </c>
      <c r="G108" s="72">
        <f>IF(H108&gt;H109,"2")+IF(H108&lt;H109,"1")</f>
        <v>1</v>
      </c>
      <c r="H108" s="13">
        <f>AA115</f>
        <v>0</v>
      </c>
      <c r="I108" s="74"/>
      <c r="J108" s="75"/>
      <c r="K108" s="72">
        <f>IF(L108&gt;L109,"2")+IF(L108&lt;L109,"1")</f>
        <v>1</v>
      </c>
      <c r="L108" s="13">
        <f>AA117</f>
        <v>0</v>
      </c>
      <c r="M108" s="88"/>
      <c r="N108" s="78">
        <f t="shared" ref="N108" si="23">SUM(O108:R109)</f>
        <v>6</v>
      </c>
      <c r="O108" s="78">
        <f>IF(E108=2,"1")+IF(G108=2,"1")+IF(K108=2,"1")</f>
        <v>0</v>
      </c>
      <c r="P108" s="78">
        <f>IF(E108=1,"1")+IF(G108=1,"1")+IF(K108=1,"1")</f>
        <v>3</v>
      </c>
      <c r="Q108" s="78">
        <v>0</v>
      </c>
      <c r="R108" s="78">
        <v>3</v>
      </c>
      <c r="S108" s="79">
        <f>SUM(H108,J108,L108,F108)</f>
        <v>0</v>
      </c>
      <c r="T108" s="79">
        <f>SUM(H109,J109,L109,F109)</f>
        <v>30</v>
      </c>
      <c r="U108" s="79">
        <f t="shared" ref="U108" si="24">+S108-T108</f>
        <v>-30</v>
      </c>
      <c r="V108" s="80">
        <f>SUM(E108,G108,I108,K108)-R108</f>
        <v>0</v>
      </c>
      <c r="W108" s="82"/>
      <c r="Z108" s="83"/>
      <c r="AA108" s="83"/>
    </row>
    <row r="109" spans="2:28" ht="15" customHeight="1" x14ac:dyDescent="0.3">
      <c r="B109" s="86"/>
      <c r="C109" s="92"/>
      <c r="D109" s="94"/>
      <c r="E109" s="73"/>
      <c r="F109" s="13">
        <f>AA121</f>
        <v>10</v>
      </c>
      <c r="G109" s="73"/>
      <c r="H109" s="13">
        <f>X115</f>
        <v>10</v>
      </c>
      <c r="I109" s="76"/>
      <c r="J109" s="77"/>
      <c r="K109" s="73"/>
      <c r="L109" s="13">
        <f>X117</f>
        <v>10</v>
      </c>
      <c r="M109" s="88"/>
      <c r="N109" s="78"/>
      <c r="O109" s="78"/>
      <c r="P109" s="78"/>
      <c r="Q109" s="78"/>
      <c r="R109" s="78"/>
      <c r="S109" s="78"/>
      <c r="T109" s="78"/>
      <c r="U109" s="78"/>
      <c r="V109" s="81"/>
      <c r="W109" s="82"/>
      <c r="Z109" s="83"/>
      <c r="AA109" s="83"/>
    </row>
    <row r="110" spans="2:28" ht="15" customHeight="1" x14ac:dyDescent="0.3">
      <c r="B110" s="86"/>
      <c r="C110" s="92" t="s">
        <v>286</v>
      </c>
      <c r="D110" s="93" t="s">
        <v>24</v>
      </c>
      <c r="E110" s="72">
        <f>IF(F110&gt;F111,"2")+IF(F110&lt;F111,"1")</f>
        <v>2</v>
      </c>
      <c r="F110" s="13">
        <f>AA114</f>
        <v>42</v>
      </c>
      <c r="G110" s="72">
        <f>IF(H110&gt;H111,"2")+IF(H110&lt;H111,"1")</f>
        <v>1</v>
      </c>
      <c r="H110" s="13">
        <f>AA120</f>
        <v>0</v>
      </c>
      <c r="I110" s="72">
        <f>IF(J110&gt;J111,"2")+IF(J110&lt;J111,"1")</f>
        <v>2</v>
      </c>
      <c r="J110" s="13">
        <f>X117</f>
        <v>10</v>
      </c>
      <c r="K110" s="74"/>
      <c r="L110" s="75"/>
      <c r="M110" s="88"/>
      <c r="N110" s="78">
        <f t="shared" ref="N110" si="25">SUM(O110:R111)</f>
        <v>4</v>
      </c>
      <c r="O110" s="78">
        <f>IF(E110=2,"1")+IF(G110=2,"1")+IF(I110=2,"1")</f>
        <v>2</v>
      </c>
      <c r="P110" s="78">
        <f>IF(E110=1,"1")+IF(G110=1,"1")+IF(I110=1,"1")</f>
        <v>1</v>
      </c>
      <c r="Q110" s="78">
        <v>0</v>
      </c>
      <c r="R110" s="78">
        <v>1</v>
      </c>
      <c r="S110" s="79">
        <f>SUM(H110,J110,L110,F110)</f>
        <v>52</v>
      </c>
      <c r="T110" s="79">
        <f>SUM(H111,J111,L111,F111)</f>
        <v>51</v>
      </c>
      <c r="U110" s="79">
        <f t="shared" ref="U110" si="26">+S110-T110</f>
        <v>1</v>
      </c>
      <c r="V110" s="80">
        <f>SUM(E110,G110,I110,K110)-R110</f>
        <v>4</v>
      </c>
      <c r="W110" s="82"/>
      <c r="Z110" s="83"/>
      <c r="AA110" s="83"/>
    </row>
    <row r="111" spans="2:28" ht="15" customHeight="1" x14ac:dyDescent="0.3">
      <c r="B111" s="87"/>
      <c r="C111" s="92"/>
      <c r="D111" s="94"/>
      <c r="E111" s="73"/>
      <c r="F111" s="13">
        <f>X114</f>
        <v>41</v>
      </c>
      <c r="G111" s="73"/>
      <c r="H111" s="13">
        <f>X120</f>
        <v>10</v>
      </c>
      <c r="I111" s="73"/>
      <c r="J111" s="13">
        <f>AA117</f>
        <v>0</v>
      </c>
      <c r="K111" s="76"/>
      <c r="L111" s="77"/>
      <c r="M111" s="88"/>
      <c r="N111" s="78"/>
      <c r="O111" s="78"/>
      <c r="P111" s="78"/>
      <c r="Q111" s="78"/>
      <c r="R111" s="78"/>
      <c r="S111" s="78"/>
      <c r="T111" s="78"/>
      <c r="U111" s="78"/>
      <c r="V111" s="81"/>
      <c r="W111" s="82"/>
      <c r="Z111" s="83"/>
      <c r="AA111" s="83"/>
    </row>
    <row r="112" spans="2:28" ht="14.25" customHeight="1" x14ac:dyDescent="0.3"/>
    <row r="113" spans="2:28" ht="15" customHeight="1" x14ac:dyDescent="0.3">
      <c r="B113" s="22" t="s">
        <v>34</v>
      </c>
      <c r="C113" s="22" t="s">
        <v>42</v>
      </c>
      <c r="D113" s="107"/>
      <c r="E113" s="107"/>
      <c r="F113" s="89" t="s">
        <v>43</v>
      </c>
      <c r="G113" s="89"/>
      <c r="H113" s="89"/>
      <c r="I113" s="89"/>
      <c r="J113" s="89"/>
      <c r="K113" s="89"/>
      <c r="L113" s="89"/>
      <c r="M113" s="89"/>
      <c r="N113" s="89"/>
      <c r="O113" s="89" t="s">
        <v>41</v>
      </c>
      <c r="P113" s="89"/>
      <c r="Q113" s="89"/>
      <c r="R113" s="89"/>
      <c r="S113" s="14"/>
      <c r="T113" s="89" t="s">
        <v>35</v>
      </c>
      <c r="U113" s="89"/>
      <c r="V113" s="89"/>
      <c r="W113" s="89"/>
      <c r="X113" s="52" t="s">
        <v>42</v>
      </c>
      <c r="Y113" s="53"/>
      <c r="Z113" s="15"/>
      <c r="AA113" s="52" t="s">
        <v>43</v>
      </c>
      <c r="AB113" s="53"/>
    </row>
    <row r="114" spans="2:28" s="19" customFormat="1" ht="15" customHeight="1" x14ac:dyDescent="0.3">
      <c r="B114" s="16" t="s">
        <v>266</v>
      </c>
      <c r="C114" s="17" t="str">
        <f>C104</f>
        <v>JORGE ROMERO</v>
      </c>
      <c r="D114" s="96" t="s">
        <v>36</v>
      </c>
      <c r="E114" s="96"/>
      <c r="F114" s="96" t="str">
        <f>C110</f>
        <v>OSCAR FERNEY MARROQUÍN</v>
      </c>
      <c r="G114" s="96"/>
      <c r="H114" s="96"/>
      <c r="I114" s="96"/>
      <c r="J114" s="96"/>
      <c r="K114" s="96"/>
      <c r="L114" s="96"/>
      <c r="M114" s="96"/>
      <c r="N114" s="96"/>
      <c r="O114" s="60" t="s">
        <v>257</v>
      </c>
      <c r="P114" s="61"/>
      <c r="Q114" s="61"/>
      <c r="R114" s="62"/>
      <c r="S114" s="18"/>
      <c r="T114" s="63">
        <v>45147</v>
      </c>
      <c r="U114" s="63"/>
      <c r="V114" s="63"/>
      <c r="W114" s="63"/>
      <c r="X114" s="64">
        <v>41</v>
      </c>
      <c r="Y114" s="65"/>
      <c r="Z114" s="22" t="s">
        <v>36</v>
      </c>
      <c r="AA114" s="64">
        <v>42</v>
      </c>
      <c r="AB114" s="65"/>
    </row>
    <row r="115" spans="2:28" s="19" customFormat="1" ht="15" customHeight="1" x14ac:dyDescent="0.3">
      <c r="B115" s="16" t="s">
        <v>265</v>
      </c>
      <c r="C115" s="20" t="str">
        <f>C106</f>
        <v>JUAN JOSÉ CONTRERAS ROJAS</v>
      </c>
      <c r="D115" s="96" t="s">
        <v>36</v>
      </c>
      <c r="E115" s="96"/>
      <c r="F115" s="104" t="str">
        <f>C108</f>
        <v>CARLOS GERSAIN CASTAÑEDA</v>
      </c>
      <c r="G115" s="104"/>
      <c r="H115" s="104"/>
      <c r="I115" s="104"/>
      <c r="J115" s="104"/>
      <c r="K115" s="104"/>
      <c r="L115" s="104"/>
      <c r="M115" s="104"/>
      <c r="N115" s="104"/>
      <c r="O115" s="60" t="s">
        <v>257</v>
      </c>
      <c r="P115" s="61"/>
      <c r="Q115" s="61"/>
      <c r="R115" s="62"/>
      <c r="S115" s="21"/>
      <c r="T115" s="63">
        <v>45147</v>
      </c>
      <c r="U115" s="63"/>
      <c r="V115" s="63"/>
      <c r="W115" s="63"/>
      <c r="X115" s="64">
        <v>10</v>
      </c>
      <c r="Y115" s="65"/>
      <c r="Z115" s="22" t="s">
        <v>36</v>
      </c>
      <c r="AA115" s="64">
        <v>0</v>
      </c>
      <c r="AB115" s="65"/>
    </row>
    <row r="116" spans="2:28" ht="15" customHeight="1" x14ac:dyDescent="0.3">
      <c r="B116" s="22" t="s">
        <v>34</v>
      </c>
      <c r="C116" s="22" t="s">
        <v>42</v>
      </c>
      <c r="D116" s="89"/>
      <c r="E116" s="89"/>
      <c r="F116" s="89" t="s">
        <v>43</v>
      </c>
      <c r="G116" s="89"/>
      <c r="H116" s="89"/>
      <c r="I116" s="89"/>
      <c r="J116" s="89"/>
      <c r="K116" s="89"/>
      <c r="L116" s="89"/>
      <c r="M116" s="89"/>
      <c r="N116" s="89"/>
      <c r="O116" s="52" t="s">
        <v>41</v>
      </c>
      <c r="P116" s="54"/>
      <c r="Q116" s="54"/>
      <c r="R116" s="53"/>
      <c r="S116" s="14"/>
      <c r="T116" s="52" t="s">
        <v>35</v>
      </c>
      <c r="U116" s="54"/>
      <c r="V116" s="54"/>
      <c r="W116" s="53"/>
      <c r="X116" s="52" t="s">
        <v>42</v>
      </c>
      <c r="Y116" s="53"/>
      <c r="Z116" s="15"/>
      <c r="AA116" s="52" t="s">
        <v>43</v>
      </c>
      <c r="AB116" s="53"/>
    </row>
    <row r="117" spans="2:28" s="19" customFormat="1" ht="15" customHeight="1" x14ac:dyDescent="0.3">
      <c r="B117" s="16" t="s">
        <v>267</v>
      </c>
      <c r="C117" s="29" t="str">
        <f>C110</f>
        <v>OSCAR FERNEY MARROQUÍN</v>
      </c>
      <c r="D117" s="96" t="s">
        <v>36</v>
      </c>
      <c r="E117" s="96"/>
      <c r="F117" s="104" t="str">
        <f>C108</f>
        <v>CARLOS GERSAIN CASTAÑEDA</v>
      </c>
      <c r="G117" s="104"/>
      <c r="H117" s="104"/>
      <c r="I117" s="104"/>
      <c r="J117" s="104"/>
      <c r="K117" s="104"/>
      <c r="L117" s="104"/>
      <c r="M117" s="104"/>
      <c r="N117" s="104"/>
      <c r="O117" s="60" t="s">
        <v>257</v>
      </c>
      <c r="P117" s="61"/>
      <c r="Q117" s="61"/>
      <c r="R117" s="62"/>
      <c r="S117" s="18"/>
      <c r="T117" s="63">
        <v>45147</v>
      </c>
      <c r="U117" s="63"/>
      <c r="V117" s="63"/>
      <c r="W117" s="63"/>
      <c r="X117" s="64">
        <v>10</v>
      </c>
      <c r="Y117" s="65"/>
      <c r="Z117" s="22" t="s">
        <v>36</v>
      </c>
      <c r="AA117" s="64">
        <v>0</v>
      </c>
      <c r="AB117" s="65"/>
    </row>
    <row r="118" spans="2:28" s="19" customFormat="1" ht="15" customHeight="1" x14ac:dyDescent="0.3">
      <c r="B118" s="16" t="s">
        <v>268</v>
      </c>
      <c r="C118" s="20" t="str">
        <f>C104</f>
        <v>JORGE ROMERO</v>
      </c>
      <c r="D118" s="96" t="s">
        <v>36</v>
      </c>
      <c r="E118" s="96"/>
      <c r="F118" s="97" t="str">
        <f>C106</f>
        <v>JUAN JOSÉ CONTRERAS ROJAS</v>
      </c>
      <c r="G118" s="97"/>
      <c r="H118" s="97"/>
      <c r="I118" s="97"/>
      <c r="J118" s="97"/>
      <c r="K118" s="97"/>
      <c r="L118" s="97"/>
      <c r="M118" s="97"/>
      <c r="N118" s="97"/>
      <c r="O118" s="60" t="s">
        <v>257</v>
      </c>
      <c r="P118" s="61"/>
      <c r="Q118" s="61"/>
      <c r="R118" s="62"/>
      <c r="S118" s="21"/>
      <c r="T118" s="63">
        <v>45147</v>
      </c>
      <c r="U118" s="63"/>
      <c r="V118" s="63"/>
      <c r="W118" s="63"/>
      <c r="X118" s="64">
        <v>0</v>
      </c>
      <c r="Y118" s="65"/>
      <c r="Z118" s="22" t="s">
        <v>36</v>
      </c>
      <c r="AA118" s="64">
        <v>10</v>
      </c>
      <c r="AB118" s="65"/>
    </row>
    <row r="119" spans="2:28" ht="15" customHeight="1" x14ac:dyDescent="0.3">
      <c r="B119" s="22" t="s">
        <v>34</v>
      </c>
      <c r="C119" s="22" t="s">
        <v>42</v>
      </c>
      <c r="D119" s="89"/>
      <c r="E119" s="89"/>
      <c r="F119" s="89" t="s">
        <v>43</v>
      </c>
      <c r="G119" s="89"/>
      <c r="H119" s="89"/>
      <c r="I119" s="89"/>
      <c r="J119" s="89"/>
      <c r="K119" s="89"/>
      <c r="L119" s="89"/>
      <c r="M119" s="89"/>
      <c r="N119" s="89"/>
      <c r="O119" s="52" t="s">
        <v>41</v>
      </c>
      <c r="P119" s="54"/>
      <c r="Q119" s="54"/>
      <c r="R119" s="53"/>
      <c r="S119" s="14"/>
      <c r="T119" s="52" t="s">
        <v>35</v>
      </c>
      <c r="U119" s="54"/>
      <c r="V119" s="54"/>
      <c r="W119" s="53"/>
      <c r="X119" s="52" t="s">
        <v>42</v>
      </c>
      <c r="Y119" s="53"/>
      <c r="Z119" s="15"/>
      <c r="AA119" s="52" t="s">
        <v>43</v>
      </c>
      <c r="AB119" s="53"/>
    </row>
    <row r="120" spans="2:28" s="19" customFormat="1" ht="15" customHeight="1" x14ac:dyDescent="0.3">
      <c r="B120" s="16" t="s">
        <v>269</v>
      </c>
      <c r="C120" s="20" t="str">
        <f>C106</f>
        <v>JUAN JOSÉ CONTRERAS ROJAS</v>
      </c>
      <c r="D120" s="96" t="s">
        <v>36</v>
      </c>
      <c r="E120" s="96"/>
      <c r="F120" s="97" t="str">
        <f>C110</f>
        <v>OSCAR FERNEY MARROQUÍN</v>
      </c>
      <c r="G120" s="97"/>
      <c r="H120" s="97"/>
      <c r="I120" s="97"/>
      <c r="J120" s="97"/>
      <c r="K120" s="97"/>
      <c r="L120" s="97"/>
      <c r="M120" s="97"/>
      <c r="N120" s="97"/>
      <c r="O120" s="60" t="s">
        <v>257</v>
      </c>
      <c r="P120" s="61"/>
      <c r="Q120" s="61"/>
      <c r="R120" s="62"/>
      <c r="S120" s="18"/>
      <c r="T120" s="63">
        <v>45147</v>
      </c>
      <c r="U120" s="63"/>
      <c r="V120" s="63"/>
      <c r="W120" s="63"/>
      <c r="X120" s="64">
        <v>10</v>
      </c>
      <c r="Y120" s="65"/>
      <c r="Z120" s="22" t="s">
        <v>36</v>
      </c>
      <c r="AA120" s="64">
        <v>0</v>
      </c>
      <c r="AB120" s="65"/>
    </row>
    <row r="121" spans="2:28" s="19" customFormat="1" ht="15" customHeight="1" x14ac:dyDescent="0.3">
      <c r="B121" s="16" t="s">
        <v>270</v>
      </c>
      <c r="C121" s="49" t="str">
        <f>C108</f>
        <v>CARLOS GERSAIN CASTAÑEDA</v>
      </c>
      <c r="D121" s="96" t="s">
        <v>36</v>
      </c>
      <c r="E121" s="96"/>
      <c r="F121" s="97" t="str">
        <f>C104</f>
        <v>JORGE ROMERO</v>
      </c>
      <c r="G121" s="97"/>
      <c r="H121" s="97"/>
      <c r="I121" s="97"/>
      <c r="J121" s="97"/>
      <c r="K121" s="97"/>
      <c r="L121" s="97"/>
      <c r="M121" s="97"/>
      <c r="N121" s="97"/>
      <c r="O121" s="60" t="s">
        <v>257</v>
      </c>
      <c r="P121" s="61"/>
      <c r="Q121" s="61"/>
      <c r="R121" s="62"/>
      <c r="S121" s="23"/>
      <c r="T121" s="63">
        <v>45147</v>
      </c>
      <c r="U121" s="63"/>
      <c r="V121" s="63"/>
      <c r="W121" s="63"/>
      <c r="X121" s="64">
        <v>0</v>
      </c>
      <c r="Y121" s="65"/>
      <c r="Z121" s="22" t="s">
        <v>36</v>
      </c>
      <c r="AA121" s="64">
        <v>10</v>
      </c>
      <c r="AB121" s="65"/>
    </row>
    <row r="122" spans="2:28" ht="15" customHeight="1" x14ac:dyDescent="0.3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4"/>
      <c r="P122" s="24"/>
      <c r="Q122" s="24"/>
      <c r="R122" s="24"/>
      <c r="S122" s="24"/>
      <c r="T122" s="26"/>
      <c r="U122" s="26"/>
      <c r="V122" s="26"/>
      <c r="W122" s="26"/>
      <c r="X122" s="27"/>
      <c r="Y122" s="24"/>
      <c r="Z122" s="28"/>
      <c r="AA122" s="27"/>
      <c r="AB122" s="24"/>
    </row>
    <row r="123" spans="2:28" ht="15" customHeight="1" x14ac:dyDescent="0.3">
      <c r="B123" s="84" t="s">
        <v>55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  <row r="124" spans="2:28" ht="15" customHeight="1" x14ac:dyDescent="0.3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  <c r="V124" s="8"/>
      <c r="W124" s="8"/>
      <c r="X124" s="10"/>
      <c r="Y124" s="11"/>
      <c r="Z124" s="11"/>
      <c r="AA124" s="10"/>
      <c r="AB124" s="11"/>
    </row>
    <row r="125" spans="2:28" ht="15" customHeight="1" x14ac:dyDescent="0.3">
      <c r="B125" s="85" t="s">
        <v>56</v>
      </c>
      <c r="C125" s="52" t="s">
        <v>44</v>
      </c>
      <c r="D125" s="54"/>
      <c r="E125" s="52">
        <v>1</v>
      </c>
      <c r="F125" s="54"/>
      <c r="G125" s="52">
        <v>2</v>
      </c>
      <c r="H125" s="54"/>
      <c r="I125" s="52">
        <v>3</v>
      </c>
      <c r="J125" s="54"/>
      <c r="K125" s="52">
        <v>4</v>
      </c>
      <c r="L125" s="54"/>
      <c r="M125" s="88"/>
      <c r="N125" s="22" t="s">
        <v>26</v>
      </c>
      <c r="O125" s="22" t="s">
        <v>27</v>
      </c>
      <c r="P125" s="22" t="s">
        <v>28</v>
      </c>
      <c r="Q125" s="22" t="s">
        <v>29</v>
      </c>
      <c r="R125" s="22" t="s">
        <v>30</v>
      </c>
      <c r="S125" s="22" t="s">
        <v>37</v>
      </c>
      <c r="T125" s="22" t="s">
        <v>38</v>
      </c>
      <c r="U125" s="22" t="s">
        <v>31</v>
      </c>
      <c r="V125" s="22" t="s">
        <v>32</v>
      </c>
      <c r="W125" s="22" t="s">
        <v>33</v>
      </c>
      <c r="AA125" s="1"/>
    </row>
    <row r="126" spans="2:28" ht="15" customHeight="1" x14ac:dyDescent="0.3">
      <c r="B126" s="86"/>
      <c r="C126" s="92" t="s">
        <v>287</v>
      </c>
      <c r="D126" s="93" t="s">
        <v>359</v>
      </c>
      <c r="E126" s="74"/>
      <c r="F126" s="75"/>
      <c r="G126" s="72">
        <f>IF(H126&gt;H127,"2")+IF(H126&lt;H127,"1")</f>
        <v>2</v>
      </c>
      <c r="H126" s="12">
        <f>X140</f>
        <v>10</v>
      </c>
      <c r="I126" s="72">
        <f>IF(J126&gt;J127,"2")+IF(J126&lt;J127,"1")</f>
        <v>2</v>
      </c>
      <c r="J126" s="13">
        <f>AA143</f>
        <v>48</v>
      </c>
      <c r="K126" s="72">
        <f>IF(L126&gt;L127,"2")+IF(L126&lt;L127,"1")</f>
        <v>1</v>
      </c>
      <c r="L126" s="13">
        <f>X136</f>
        <v>16</v>
      </c>
      <c r="M126" s="88"/>
      <c r="N126" s="78">
        <f>SUM(O126:R127)</f>
        <v>3</v>
      </c>
      <c r="O126" s="78">
        <f>IF(G126=2,"1")+IF(I126=2,"1")+IF(K126=2,"1")</f>
        <v>2</v>
      </c>
      <c r="P126" s="78">
        <f>IF(G126=1,"1")+IF(I126=1,"1")+IF(K126=1,"1")</f>
        <v>1</v>
      </c>
      <c r="Q126" s="78">
        <v>0</v>
      </c>
      <c r="R126" s="78">
        <v>0</v>
      </c>
      <c r="S126" s="79">
        <f>SUM(H126,J126,L126,E126)</f>
        <v>74</v>
      </c>
      <c r="T126" s="79">
        <f>SUM(H127,J127,L127,E126)</f>
        <v>90</v>
      </c>
      <c r="U126" s="79">
        <f>+S126-T126</f>
        <v>-16</v>
      </c>
      <c r="V126" s="80">
        <f>SUM(E126,G126,I126,K126)</f>
        <v>5</v>
      </c>
      <c r="W126" s="82"/>
      <c r="Z126" s="83"/>
      <c r="AA126" s="83"/>
    </row>
    <row r="127" spans="2:28" ht="15" customHeight="1" x14ac:dyDescent="0.3">
      <c r="B127" s="86"/>
      <c r="C127" s="92"/>
      <c r="D127" s="94"/>
      <c r="E127" s="76"/>
      <c r="F127" s="77"/>
      <c r="G127" s="73"/>
      <c r="H127" s="12">
        <f>AA140</f>
        <v>0</v>
      </c>
      <c r="I127" s="73"/>
      <c r="J127" s="13">
        <f>X143</f>
        <v>35</v>
      </c>
      <c r="K127" s="73"/>
      <c r="L127" s="13">
        <f>AA136</f>
        <v>55</v>
      </c>
      <c r="M127" s="88"/>
      <c r="N127" s="78"/>
      <c r="O127" s="78"/>
      <c r="P127" s="78"/>
      <c r="Q127" s="78"/>
      <c r="R127" s="78"/>
      <c r="S127" s="78"/>
      <c r="T127" s="78"/>
      <c r="U127" s="78"/>
      <c r="V127" s="81"/>
      <c r="W127" s="82"/>
      <c r="Z127" s="83"/>
      <c r="AA127" s="83"/>
    </row>
    <row r="128" spans="2:28" ht="15" customHeight="1" x14ac:dyDescent="0.3">
      <c r="B128" s="86"/>
      <c r="C128" s="92" t="s">
        <v>141</v>
      </c>
      <c r="D128" s="93" t="s">
        <v>12</v>
      </c>
      <c r="E128" s="72">
        <f>IF(F128&gt;F129,"2")+IF(F128&lt;F129,"1")</f>
        <v>1</v>
      </c>
      <c r="F128" s="13">
        <f>AA140</f>
        <v>0</v>
      </c>
      <c r="G128" s="74"/>
      <c r="H128" s="75"/>
      <c r="I128" s="72">
        <f>IF(J128&gt;J129,"2")+IF(J128&lt;J129,"1")</f>
        <v>0</v>
      </c>
      <c r="J128" s="13">
        <f>X137</f>
        <v>0</v>
      </c>
      <c r="K128" s="72">
        <f>IF(L128&gt;L129,"2")+IF(L128&lt;L129,"1")</f>
        <v>1</v>
      </c>
      <c r="L128" s="13">
        <f>X142</f>
        <v>0</v>
      </c>
      <c r="M128" s="88"/>
      <c r="N128" s="78">
        <f t="shared" ref="N128" si="27">SUM(O128:R129)</f>
        <v>4</v>
      </c>
      <c r="O128" s="78">
        <f>IF(E128=2,"1")+IF(I128=2,"1")+IF(K128=2,"1")</f>
        <v>0</v>
      </c>
      <c r="P128" s="78">
        <f>IF(E128=1,"1")+IF(I128=1,"1")+IF(K128=1,"1")</f>
        <v>2</v>
      </c>
      <c r="Q128" s="78">
        <v>0</v>
      </c>
      <c r="R128" s="78">
        <v>2</v>
      </c>
      <c r="S128" s="79">
        <f>SUM(H128,J128,L128,F128)</f>
        <v>0</v>
      </c>
      <c r="T128" s="79">
        <f>SUM(H129,J129,L129,F129)</f>
        <v>20</v>
      </c>
      <c r="U128" s="79">
        <f>+S128-T128</f>
        <v>-20</v>
      </c>
      <c r="V128" s="80">
        <f>SUM(E128,G128,I128,K128)-R128</f>
        <v>0</v>
      </c>
      <c r="W128" s="82"/>
      <c r="Z128" s="83"/>
      <c r="AA128" s="83"/>
    </row>
    <row r="129" spans="2:28" ht="15" customHeight="1" x14ac:dyDescent="0.3">
      <c r="B129" s="86"/>
      <c r="C129" s="92"/>
      <c r="D129" s="94"/>
      <c r="E129" s="73"/>
      <c r="F129" s="13">
        <f>X140</f>
        <v>10</v>
      </c>
      <c r="G129" s="76"/>
      <c r="H129" s="77"/>
      <c r="I129" s="73"/>
      <c r="J129" s="13">
        <f>AA137</f>
        <v>0</v>
      </c>
      <c r="K129" s="73"/>
      <c r="L129" s="13">
        <f>AA142</f>
        <v>10</v>
      </c>
      <c r="M129" s="88"/>
      <c r="N129" s="78"/>
      <c r="O129" s="78"/>
      <c r="P129" s="78"/>
      <c r="Q129" s="78"/>
      <c r="R129" s="78"/>
      <c r="S129" s="78"/>
      <c r="T129" s="78"/>
      <c r="U129" s="78"/>
      <c r="V129" s="81"/>
      <c r="W129" s="82"/>
      <c r="Z129" s="83"/>
      <c r="AA129" s="83"/>
    </row>
    <row r="130" spans="2:28" ht="15" customHeight="1" x14ac:dyDescent="0.3">
      <c r="B130" s="86"/>
      <c r="C130" s="92" t="s">
        <v>131</v>
      </c>
      <c r="D130" s="93" t="s">
        <v>8</v>
      </c>
      <c r="E130" s="72">
        <f>IF(F130&gt;F131,"2")+IF(F130&lt;F131,"1")</f>
        <v>1</v>
      </c>
      <c r="F130" s="13">
        <f>X143</f>
        <v>35</v>
      </c>
      <c r="G130" s="72">
        <f>IF(H130&gt;H131,"2")+IF(H130&lt;H131,"1")</f>
        <v>0</v>
      </c>
      <c r="H130" s="13">
        <f>AA137</f>
        <v>0</v>
      </c>
      <c r="I130" s="74"/>
      <c r="J130" s="75"/>
      <c r="K130" s="72">
        <f>IF(L130&gt;L131,"2")+IF(L130&lt;L131,"1")</f>
        <v>1</v>
      </c>
      <c r="L130" s="13">
        <f>AA139</f>
        <v>25</v>
      </c>
      <c r="M130" s="88"/>
      <c r="N130" s="78">
        <f t="shared" ref="N130" si="28">SUM(O130:R131)</f>
        <v>2</v>
      </c>
      <c r="O130" s="78">
        <f>IF(E130=2,"1")+IF(G130=2,"1")+IF(K130=2,"1")</f>
        <v>0</v>
      </c>
      <c r="P130" s="78">
        <f>IF(E130=1,"1")+IF(G130=1,"1")+IF(K130=1,"1")</f>
        <v>2</v>
      </c>
      <c r="Q130" s="78">
        <v>0</v>
      </c>
      <c r="R130" s="78">
        <v>0</v>
      </c>
      <c r="S130" s="79">
        <f>SUM(H130,J130,L130,F130)</f>
        <v>60</v>
      </c>
      <c r="T130" s="79">
        <f>SUM(H131,J131,L131,F131)</f>
        <v>106</v>
      </c>
      <c r="U130" s="79">
        <f t="shared" ref="U130" si="29">+S130-T130</f>
        <v>-46</v>
      </c>
      <c r="V130" s="80">
        <f>SUM(E130,G130,I130,K130)</f>
        <v>2</v>
      </c>
      <c r="W130" s="82"/>
      <c r="Z130" s="83"/>
      <c r="AA130" s="83"/>
    </row>
    <row r="131" spans="2:28" ht="15" customHeight="1" x14ac:dyDescent="0.3">
      <c r="B131" s="86"/>
      <c r="C131" s="92"/>
      <c r="D131" s="94"/>
      <c r="E131" s="73"/>
      <c r="F131" s="13">
        <f>AA143</f>
        <v>48</v>
      </c>
      <c r="G131" s="73"/>
      <c r="H131" s="13">
        <f>X137</f>
        <v>0</v>
      </c>
      <c r="I131" s="76"/>
      <c r="J131" s="77"/>
      <c r="K131" s="73"/>
      <c r="L131" s="13">
        <f>X139</f>
        <v>58</v>
      </c>
      <c r="M131" s="88"/>
      <c r="N131" s="78"/>
      <c r="O131" s="78"/>
      <c r="P131" s="78"/>
      <c r="Q131" s="78"/>
      <c r="R131" s="78"/>
      <c r="S131" s="78"/>
      <c r="T131" s="78"/>
      <c r="U131" s="78"/>
      <c r="V131" s="81"/>
      <c r="W131" s="82"/>
      <c r="Z131" s="83"/>
      <c r="AA131" s="83"/>
    </row>
    <row r="132" spans="2:28" ht="15" customHeight="1" x14ac:dyDescent="0.3">
      <c r="B132" s="86"/>
      <c r="C132" s="95" t="s">
        <v>251</v>
      </c>
      <c r="D132" s="93" t="s">
        <v>359</v>
      </c>
      <c r="E132" s="72">
        <f>IF(F132&gt;F133,"2")+IF(F132&lt;F133,"1")</f>
        <v>2</v>
      </c>
      <c r="F132" s="13">
        <f>AA136</f>
        <v>55</v>
      </c>
      <c r="G132" s="72">
        <f>IF(H132&gt;H133,"2")+IF(H132&lt;H133,"1")</f>
        <v>2</v>
      </c>
      <c r="H132" s="13">
        <f>AA142</f>
        <v>10</v>
      </c>
      <c r="I132" s="72">
        <f>IF(J132&gt;J133,"2")+IF(J132&lt;J133,"1")</f>
        <v>2</v>
      </c>
      <c r="J132" s="13">
        <f>X139</f>
        <v>58</v>
      </c>
      <c r="K132" s="74"/>
      <c r="L132" s="75"/>
      <c r="M132" s="88"/>
      <c r="N132" s="78">
        <f t="shared" ref="N132" si="30">SUM(O132:R133)</f>
        <v>3</v>
      </c>
      <c r="O132" s="78">
        <f>IF(E132=2,"1")+IF(G132=2,"1")+IF(I132=2,"1")</f>
        <v>3</v>
      </c>
      <c r="P132" s="78">
        <f>IF(E132=1,"1")+IF(G132=1,"1")+IF(I132=1,"1")</f>
        <v>0</v>
      </c>
      <c r="Q132" s="78">
        <v>0</v>
      </c>
      <c r="R132" s="78">
        <v>0</v>
      </c>
      <c r="S132" s="79">
        <f>SUM(H132,J132,L132,F132)</f>
        <v>123</v>
      </c>
      <c r="T132" s="79">
        <f>SUM(H133,J133,L133,F133)</f>
        <v>41</v>
      </c>
      <c r="U132" s="79">
        <f t="shared" ref="U132" si="31">+S132-T132</f>
        <v>82</v>
      </c>
      <c r="V132" s="80">
        <f t="shared" ref="V132" si="32">SUM(E132,G132,I132,K132)</f>
        <v>6</v>
      </c>
      <c r="W132" s="82"/>
      <c r="Z132" s="83"/>
      <c r="AA132" s="83"/>
    </row>
    <row r="133" spans="2:28" ht="15" customHeight="1" x14ac:dyDescent="0.3">
      <c r="B133" s="87"/>
      <c r="C133" s="118"/>
      <c r="D133" s="94"/>
      <c r="E133" s="73"/>
      <c r="F133" s="13">
        <f>X136</f>
        <v>16</v>
      </c>
      <c r="G133" s="73"/>
      <c r="H133" s="13">
        <f>X142</f>
        <v>0</v>
      </c>
      <c r="I133" s="73"/>
      <c r="J133" s="13">
        <f>AA139</f>
        <v>25</v>
      </c>
      <c r="K133" s="76"/>
      <c r="L133" s="77"/>
      <c r="M133" s="88"/>
      <c r="N133" s="78"/>
      <c r="O133" s="78"/>
      <c r="P133" s="78"/>
      <c r="Q133" s="78"/>
      <c r="R133" s="78"/>
      <c r="S133" s="78"/>
      <c r="T133" s="78"/>
      <c r="U133" s="78"/>
      <c r="V133" s="81"/>
      <c r="W133" s="82"/>
      <c r="Z133" s="83"/>
      <c r="AA133" s="83"/>
    </row>
    <row r="134" spans="2:28" ht="14.25" customHeight="1" x14ac:dyDescent="0.3"/>
    <row r="135" spans="2:28" ht="15" customHeight="1" x14ac:dyDescent="0.3">
      <c r="B135" s="22" t="s">
        <v>34</v>
      </c>
      <c r="C135" s="22" t="s">
        <v>42</v>
      </c>
      <c r="D135" s="69"/>
      <c r="E135" s="70"/>
      <c r="F135" s="52" t="s">
        <v>43</v>
      </c>
      <c r="G135" s="54"/>
      <c r="H135" s="54"/>
      <c r="I135" s="54"/>
      <c r="J135" s="54"/>
      <c r="K135" s="54"/>
      <c r="L135" s="54"/>
      <c r="M135" s="54"/>
      <c r="N135" s="53"/>
      <c r="O135" s="52" t="s">
        <v>41</v>
      </c>
      <c r="P135" s="54"/>
      <c r="Q135" s="54"/>
      <c r="R135" s="53"/>
      <c r="S135" s="14"/>
      <c r="T135" s="52" t="s">
        <v>35</v>
      </c>
      <c r="U135" s="54"/>
      <c r="V135" s="54"/>
      <c r="W135" s="53"/>
      <c r="X135" s="52" t="s">
        <v>42</v>
      </c>
      <c r="Y135" s="53"/>
      <c r="Z135" s="15"/>
      <c r="AA135" s="52" t="s">
        <v>43</v>
      </c>
      <c r="AB135" s="53"/>
    </row>
    <row r="136" spans="2:28" s="19" customFormat="1" ht="15" customHeight="1" x14ac:dyDescent="0.3">
      <c r="B136" s="16" t="s">
        <v>266</v>
      </c>
      <c r="C136" s="17" t="str">
        <f>C126</f>
        <v>WILSON ALBERTO PEÑA</v>
      </c>
      <c r="D136" s="55" t="s">
        <v>36</v>
      </c>
      <c r="E136" s="56"/>
      <c r="F136" s="55" t="str">
        <f>C132</f>
        <v>RICARDO CASTRO TORRES</v>
      </c>
      <c r="G136" s="71"/>
      <c r="H136" s="71"/>
      <c r="I136" s="71"/>
      <c r="J136" s="71"/>
      <c r="K136" s="71"/>
      <c r="L136" s="71"/>
      <c r="M136" s="71"/>
      <c r="N136" s="56"/>
      <c r="O136" s="60" t="s">
        <v>262</v>
      </c>
      <c r="P136" s="60"/>
      <c r="Q136" s="60"/>
      <c r="R136" s="60"/>
      <c r="S136" s="18"/>
      <c r="T136" s="63">
        <v>45147</v>
      </c>
      <c r="U136" s="63"/>
      <c r="V136" s="63"/>
      <c r="W136" s="63"/>
      <c r="X136" s="64">
        <v>16</v>
      </c>
      <c r="Y136" s="65"/>
      <c r="Z136" s="22" t="s">
        <v>36</v>
      </c>
      <c r="AA136" s="64">
        <v>55</v>
      </c>
      <c r="AB136" s="65"/>
    </row>
    <row r="137" spans="2:28" s="19" customFormat="1" ht="15" customHeight="1" x14ac:dyDescent="0.3">
      <c r="B137" s="16" t="s">
        <v>265</v>
      </c>
      <c r="C137" s="49" t="str">
        <f>C128</f>
        <v>FIDEL GUINARD</v>
      </c>
      <c r="D137" s="55" t="s">
        <v>36</v>
      </c>
      <c r="E137" s="56"/>
      <c r="F137" s="57" t="str">
        <f>C130</f>
        <v>RANDYS YEISSON GONZALEZ</v>
      </c>
      <c r="G137" s="58"/>
      <c r="H137" s="58"/>
      <c r="I137" s="58"/>
      <c r="J137" s="58"/>
      <c r="K137" s="58"/>
      <c r="L137" s="58"/>
      <c r="M137" s="58"/>
      <c r="N137" s="59"/>
      <c r="O137" s="60" t="s">
        <v>262</v>
      </c>
      <c r="P137" s="60"/>
      <c r="Q137" s="60"/>
      <c r="R137" s="60"/>
      <c r="S137" s="21"/>
      <c r="T137" s="63">
        <v>45147</v>
      </c>
      <c r="U137" s="63"/>
      <c r="V137" s="63"/>
      <c r="W137" s="63"/>
      <c r="X137" s="64">
        <v>0</v>
      </c>
      <c r="Y137" s="65"/>
      <c r="Z137" s="22" t="s">
        <v>36</v>
      </c>
      <c r="AA137" s="64">
        <v>0</v>
      </c>
      <c r="AB137" s="65"/>
    </row>
    <row r="138" spans="2:28" ht="15" customHeight="1" x14ac:dyDescent="0.3">
      <c r="B138" s="22" t="s">
        <v>34</v>
      </c>
      <c r="C138" s="22" t="s">
        <v>42</v>
      </c>
      <c r="D138" s="52"/>
      <c r="E138" s="53"/>
      <c r="F138" s="52" t="s">
        <v>43</v>
      </c>
      <c r="G138" s="54"/>
      <c r="H138" s="54"/>
      <c r="I138" s="54"/>
      <c r="J138" s="54"/>
      <c r="K138" s="54"/>
      <c r="L138" s="54"/>
      <c r="M138" s="54"/>
      <c r="N138" s="53"/>
      <c r="O138" s="89" t="s">
        <v>41</v>
      </c>
      <c r="P138" s="89"/>
      <c r="Q138" s="89"/>
      <c r="R138" s="89"/>
      <c r="S138" s="14"/>
      <c r="T138" s="52" t="s">
        <v>35</v>
      </c>
      <c r="U138" s="54"/>
      <c r="V138" s="54"/>
      <c r="W138" s="53"/>
      <c r="X138" s="52" t="s">
        <v>42</v>
      </c>
      <c r="Y138" s="53"/>
      <c r="Z138" s="15"/>
      <c r="AA138" s="52" t="s">
        <v>43</v>
      </c>
      <c r="AB138" s="53"/>
    </row>
    <row r="139" spans="2:28" s="19" customFormat="1" ht="15" customHeight="1" x14ac:dyDescent="0.3">
      <c r="B139" s="16" t="s">
        <v>267</v>
      </c>
      <c r="C139" s="29" t="str">
        <f>C132</f>
        <v>RICARDO CASTRO TORRES</v>
      </c>
      <c r="D139" s="55" t="s">
        <v>36</v>
      </c>
      <c r="E139" s="56"/>
      <c r="F139" s="57" t="str">
        <f>C130</f>
        <v>RANDYS YEISSON GONZALEZ</v>
      </c>
      <c r="G139" s="58"/>
      <c r="H139" s="58"/>
      <c r="I139" s="58"/>
      <c r="J139" s="58"/>
      <c r="K139" s="58"/>
      <c r="L139" s="58"/>
      <c r="M139" s="58"/>
      <c r="N139" s="59"/>
      <c r="O139" s="60" t="s">
        <v>262</v>
      </c>
      <c r="P139" s="60"/>
      <c r="Q139" s="60"/>
      <c r="R139" s="60"/>
      <c r="S139" s="21"/>
      <c r="T139" s="63">
        <v>45147</v>
      </c>
      <c r="U139" s="63"/>
      <c r="V139" s="63"/>
      <c r="W139" s="63"/>
      <c r="X139" s="64">
        <v>58</v>
      </c>
      <c r="Y139" s="65"/>
      <c r="Z139" s="22" t="s">
        <v>36</v>
      </c>
      <c r="AA139" s="64">
        <v>25</v>
      </c>
      <c r="AB139" s="65"/>
    </row>
    <row r="140" spans="2:28" s="19" customFormat="1" ht="15" customHeight="1" x14ac:dyDescent="0.3">
      <c r="B140" s="16" t="s">
        <v>268</v>
      </c>
      <c r="C140" s="20" t="str">
        <f>C126</f>
        <v>WILSON ALBERTO PEÑA</v>
      </c>
      <c r="D140" s="55" t="s">
        <v>36</v>
      </c>
      <c r="E140" s="56"/>
      <c r="F140" s="66" t="str">
        <f>C128</f>
        <v>FIDEL GUINARD</v>
      </c>
      <c r="G140" s="67"/>
      <c r="H140" s="67"/>
      <c r="I140" s="67"/>
      <c r="J140" s="67"/>
      <c r="K140" s="67"/>
      <c r="L140" s="67"/>
      <c r="M140" s="67"/>
      <c r="N140" s="68"/>
      <c r="O140" s="60" t="s">
        <v>262</v>
      </c>
      <c r="P140" s="60"/>
      <c r="Q140" s="60"/>
      <c r="R140" s="60"/>
      <c r="S140" s="21"/>
      <c r="T140" s="63">
        <v>45147</v>
      </c>
      <c r="U140" s="63"/>
      <c r="V140" s="63"/>
      <c r="W140" s="63"/>
      <c r="X140" s="64">
        <v>10</v>
      </c>
      <c r="Y140" s="65"/>
      <c r="Z140" s="22" t="s">
        <v>36</v>
      </c>
      <c r="AA140" s="64">
        <v>0</v>
      </c>
      <c r="AB140" s="65"/>
    </row>
    <row r="141" spans="2:28" ht="15" customHeight="1" x14ac:dyDescent="0.3">
      <c r="B141" s="22" t="s">
        <v>34</v>
      </c>
      <c r="C141" s="22" t="s">
        <v>42</v>
      </c>
      <c r="D141" s="52"/>
      <c r="E141" s="53"/>
      <c r="F141" s="52" t="s">
        <v>43</v>
      </c>
      <c r="G141" s="54"/>
      <c r="H141" s="54"/>
      <c r="I141" s="54"/>
      <c r="J141" s="54"/>
      <c r="K141" s="54"/>
      <c r="L141" s="54"/>
      <c r="M141" s="54"/>
      <c r="N141" s="53"/>
      <c r="O141" s="89" t="s">
        <v>41</v>
      </c>
      <c r="P141" s="89"/>
      <c r="Q141" s="89"/>
      <c r="R141" s="89"/>
      <c r="S141" s="14"/>
      <c r="T141" s="52" t="s">
        <v>35</v>
      </c>
      <c r="U141" s="54"/>
      <c r="V141" s="54"/>
      <c r="W141" s="53"/>
      <c r="X141" s="52" t="s">
        <v>42</v>
      </c>
      <c r="Y141" s="53"/>
      <c r="Z141" s="15"/>
      <c r="AA141" s="52" t="s">
        <v>43</v>
      </c>
      <c r="AB141" s="53"/>
    </row>
    <row r="142" spans="2:28" s="19" customFormat="1" ht="15" customHeight="1" x14ac:dyDescent="0.3">
      <c r="B142" s="16" t="s">
        <v>269</v>
      </c>
      <c r="C142" s="49" t="str">
        <f>C128</f>
        <v>FIDEL GUINARD</v>
      </c>
      <c r="D142" s="55" t="s">
        <v>36</v>
      </c>
      <c r="E142" s="56"/>
      <c r="F142" s="57" t="str">
        <f>C132</f>
        <v>RICARDO CASTRO TORRES</v>
      </c>
      <c r="G142" s="58"/>
      <c r="H142" s="58"/>
      <c r="I142" s="58"/>
      <c r="J142" s="58"/>
      <c r="K142" s="58"/>
      <c r="L142" s="58"/>
      <c r="M142" s="58"/>
      <c r="N142" s="59"/>
      <c r="O142" s="60" t="s">
        <v>262</v>
      </c>
      <c r="P142" s="60"/>
      <c r="Q142" s="60"/>
      <c r="R142" s="60"/>
      <c r="S142" s="21"/>
      <c r="T142" s="63">
        <v>45147</v>
      </c>
      <c r="U142" s="63"/>
      <c r="V142" s="63"/>
      <c r="W142" s="63"/>
      <c r="X142" s="64">
        <v>0</v>
      </c>
      <c r="Y142" s="65"/>
      <c r="Z142" s="22" t="s">
        <v>36</v>
      </c>
      <c r="AA142" s="64">
        <v>10</v>
      </c>
      <c r="AB142" s="65"/>
    </row>
    <row r="143" spans="2:28" s="19" customFormat="1" ht="15" customHeight="1" x14ac:dyDescent="0.3">
      <c r="B143" s="16" t="s">
        <v>270</v>
      </c>
      <c r="C143" s="20" t="str">
        <f>C130</f>
        <v>RANDYS YEISSON GONZALEZ</v>
      </c>
      <c r="D143" s="55" t="s">
        <v>36</v>
      </c>
      <c r="E143" s="56"/>
      <c r="F143" s="57" t="str">
        <f>C126</f>
        <v>WILSON ALBERTO PEÑA</v>
      </c>
      <c r="G143" s="58"/>
      <c r="H143" s="58"/>
      <c r="I143" s="58"/>
      <c r="J143" s="58"/>
      <c r="K143" s="58"/>
      <c r="L143" s="58"/>
      <c r="M143" s="58"/>
      <c r="N143" s="59"/>
      <c r="O143" s="60" t="s">
        <v>262</v>
      </c>
      <c r="P143" s="60"/>
      <c r="Q143" s="60"/>
      <c r="R143" s="60"/>
      <c r="S143" s="23"/>
      <c r="T143" s="63">
        <v>45147</v>
      </c>
      <c r="U143" s="63"/>
      <c r="V143" s="63"/>
      <c r="W143" s="63"/>
      <c r="X143" s="64">
        <v>35</v>
      </c>
      <c r="Y143" s="65"/>
      <c r="Z143" s="22" t="s">
        <v>36</v>
      </c>
      <c r="AA143" s="64">
        <v>48</v>
      </c>
      <c r="AB143" s="65"/>
    </row>
    <row r="144" spans="2:28" ht="15" customHeight="1" x14ac:dyDescent="0.3"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4"/>
      <c r="P144" s="24"/>
      <c r="Q144" s="24"/>
      <c r="R144" s="24"/>
      <c r="S144" s="24"/>
      <c r="T144" s="26"/>
      <c r="U144" s="26"/>
      <c r="V144" s="26"/>
      <c r="W144" s="26"/>
      <c r="X144" s="27"/>
      <c r="Y144" s="24"/>
      <c r="Z144" s="28"/>
      <c r="AA144" s="27"/>
      <c r="AB144" s="24"/>
    </row>
    <row r="145" spans="2:28" ht="15" customHeight="1" x14ac:dyDescent="0.3">
      <c r="B145" s="84" t="s">
        <v>57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2:28" ht="15" customHeight="1" x14ac:dyDescent="0.3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  <c r="V146" s="8"/>
      <c r="W146" s="8"/>
      <c r="X146" s="10"/>
      <c r="Y146" s="11"/>
      <c r="Z146" s="11"/>
      <c r="AA146" s="10"/>
      <c r="AB146" s="11"/>
    </row>
    <row r="147" spans="2:28" ht="15" customHeight="1" x14ac:dyDescent="0.3">
      <c r="B147" s="85" t="s">
        <v>58</v>
      </c>
      <c r="C147" s="52" t="s">
        <v>44</v>
      </c>
      <c r="D147" s="54"/>
      <c r="E147" s="52">
        <v>1</v>
      </c>
      <c r="F147" s="54"/>
      <c r="G147" s="52">
        <v>2</v>
      </c>
      <c r="H147" s="54"/>
      <c r="I147" s="52">
        <v>3</v>
      </c>
      <c r="J147" s="54"/>
      <c r="K147" s="52">
        <v>4</v>
      </c>
      <c r="L147" s="54"/>
      <c r="M147" s="88"/>
      <c r="N147" s="22" t="s">
        <v>26</v>
      </c>
      <c r="O147" s="22" t="s">
        <v>27</v>
      </c>
      <c r="P147" s="22" t="s">
        <v>28</v>
      </c>
      <c r="Q147" s="22" t="s">
        <v>29</v>
      </c>
      <c r="R147" s="22" t="s">
        <v>30</v>
      </c>
      <c r="S147" s="22" t="s">
        <v>37</v>
      </c>
      <c r="T147" s="22" t="s">
        <v>38</v>
      </c>
      <c r="U147" s="22" t="s">
        <v>31</v>
      </c>
      <c r="V147" s="22" t="s">
        <v>32</v>
      </c>
      <c r="W147" s="22" t="s">
        <v>33</v>
      </c>
      <c r="AA147" s="1"/>
    </row>
    <row r="148" spans="2:28" ht="15" customHeight="1" x14ac:dyDescent="0.3">
      <c r="B148" s="86"/>
      <c r="C148" s="92" t="s">
        <v>236</v>
      </c>
      <c r="D148" s="93" t="s">
        <v>19</v>
      </c>
      <c r="E148" s="74"/>
      <c r="F148" s="75"/>
      <c r="G148" s="72">
        <f>IF(H148&gt;H149,"2")+IF(H148&lt;H149,"1")</f>
        <v>2</v>
      </c>
      <c r="H148" s="12">
        <f>X162</f>
        <v>49</v>
      </c>
      <c r="I148" s="72">
        <f>IF(J148&gt;J149,"2")+IF(J148&lt;J149,"1")</f>
        <v>2</v>
      </c>
      <c r="J148" s="13">
        <f>AA165</f>
        <v>10</v>
      </c>
      <c r="K148" s="72">
        <f>IF(L148&gt;L149,"2")+IF(L148&lt;L149,"1")</f>
        <v>2</v>
      </c>
      <c r="L148" s="13">
        <f>X158</f>
        <v>10</v>
      </c>
      <c r="M148" s="88"/>
      <c r="N148" s="78">
        <f>SUM(O148:R149)</f>
        <v>3</v>
      </c>
      <c r="O148" s="78">
        <f>IF(G148=2,"1")+IF(I148=2,"1")+IF(K148=2,"1")</f>
        <v>3</v>
      </c>
      <c r="P148" s="78">
        <f>IF(G148=1,"1")+IF(I148=1,"1")+IF(K148=1,"1")</f>
        <v>0</v>
      </c>
      <c r="Q148" s="78">
        <v>0</v>
      </c>
      <c r="R148" s="78">
        <v>0</v>
      </c>
      <c r="S148" s="79">
        <f>SUM(H148,J148,L148,E148)</f>
        <v>69</v>
      </c>
      <c r="T148" s="79">
        <f>SUM(H149,J149,L149,E148)</f>
        <v>35</v>
      </c>
      <c r="U148" s="79">
        <f>+S148-T148</f>
        <v>34</v>
      </c>
      <c r="V148" s="80">
        <f>SUM(E148,G148,I148,K148)</f>
        <v>6</v>
      </c>
      <c r="W148" s="82"/>
      <c r="Z148" s="83"/>
      <c r="AA148" s="83"/>
    </row>
    <row r="149" spans="2:28" ht="15" customHeight="1" x14ac:dyDescent="0.3">
      <c r="B149" s="86"/>
      <c r="C149" s="92"/>
      <c r="D149" s="94"/>
      <c r="E149" s="76"/>
      <c r="F149" s="77"/>
      <c r="G149" s="73"/>
      <c r="H149" s="12">
        <f>AA162</f>
        <v>35</v>
      </c>
      <c r="I149" s="73"/>
      <c r="J149" s="13">
        <f>X165</f>
        <v>0</v>
      </c>
      <c r="K149" s="73"/>
      <c r="L149" s="13">
        <f>AA158</f>
        <v>0</v>
      </c>
      <c r="M149" s="88"/>
      <c r="N149" s="78"/>
      <c r="O149" s="78"/>
      <c r="P149" s="78"/>
      <c r="Q149" s="78"/>
      <c r="R149" s="78"/>
      <c r="S149" s="78"/>
      <c r="T149" s="78"/>
      <c r="U149" s="78"/>
      <c r="V149" s="81"/>
      <c r="W149" s="82"/>
      <c r="Z149" s="83"/>
      <c r="AA149" s="83"/>
    </row>
    <row r="150" spans="2:28" ht="15" customHeight="1" x14ac:dyDescent="0.3">
      <c r="B150" s="86"/>
      <c r="C150" s="92" t="s">
        <v>238</v>
      </c>
      <c r="D150" s="93" t="s">
        <v>288</v>
      </c>
      <c r="E150" s="72">
        <f>IF(F150&gt;F151,"2")+IF(F150&lt;F151,"1")</f>
        <v>1</v>
      </c>
      <c r="F150" s="13">
        <f>AA162</f>
        <v>35</v>
      </c>
      <c r="G150" s="74"/>
      <c r="H150" s="75"/>
      <c r="I150" s="72">
        <f>IF(J150&gt;J151,"2")+IF(J150&lt;J151,"1")</f>
        <v>2</v>
      </c>
      <c r="J150" s="13">
        <f>X159</f>
        <v>10</v>
      </c>
      <c r="K150" s="72">
        <f>IF(L150&gt;L151,"2")+IF(L150&lt;L151,"1")</f>
        <v>2</v>
      </c>
      <c r="L150" s="13">
        <f>X164</f>
        <v>10</v>
      </c>
      <c r="M150" s="88"/>
      <c r="N150" s="78">
        <f t="shared" ref="N150" si="33">SUM(O150:R151)</f>
        <v>3</v>
      </c>
      <c r="O150" s="78">
        <f>IF(E150=2,"1")+IF(I150=2,"1")+IF(K150=2,"1")</f>
        <v>2</v>
      </c>
      <c r="P150" s="78">
        <f>IF(E150=1,"1")+IF(I150=1,"1")+IF(K150=1,"1")</f>
        <v>1</v>
      </c>
      <c r="Q150" s="78">
        <v>0</v>
      </c>
      <c r="R150" s="78">
        <v>0</v>
      </c>
      <c r="S150" s="79">
        <f>SUM(H150,J150,L150,F150)</f>
        <v>55</v>
      </c>
      <c r="T150" s="79">
        <f>SUM(H151,J151,L151,F151)</f>
        <v>49</v>
      </c>
      <c r="U150" s="79">
        <f>+S150-T150</f>
        <v>6</v>
      </c>
      <c r="V150" s="80">
        <f>SUM(E150,G150,I150,K150)</f>
        <v>5</v>
      </c>
      <c r="W150" s="82"/>
      <c r="Z150" s="83"/>
      <c r="AA150" s="83"/>
    </row>
    <row r="151" spans="2:28" ht="15" customHeight="1" x14ac:dyDescent="0.3">
      <c r="B151" s="86"/>
      <c r="C151" s="92"/>
      <c r="D151" s="94"/>
      <c r="E151" s="73"/>
      <c r="F151" s="13">
        <f>X162</f>
        <v>49</v>
      </c>
      <c r="G151" s="76"/>
      <c r="H151" s="77"/>
      <c r="I151" s="73"/>
      <c r="J151" s="13">
        <f>AA159</f>
        <v>0</v>
      </c>
      <c r="K151" s="73"/>
      <c r="L151" s="13">
        <f>AA164</f>
        <v>0</v>
      </c>
      <c r="M151" s="88"/>
      <c r="N151" s="78"/>
      <c r="O151" s="78"/>
      <c r="P151" s="78"/>
      <c r="Q151" s="78"/>
      <c r="R151" s="78"/>
      <c r="S151" s="78"/>
      <c r="T151" s="78"/>
      <c r="U151" s="78"/>
      <c r="V151" s="81"/>
      <c r="W151" s="82"/>
      <c r="Z151" s="83"/>
      <c r="AA151" s="83"/>
    </row>
    <row r="152" spans="2:28" ht="15" customHeight="1" x14ac:dyDescent="0.3">
      <c r="B152" s="86"/>
      <c r="C152" s="92" t="s">
        <v>289</v>
      </c>
      <c r="D152" s="93" t="s">
        <v>354</v>
      </c>
      <c r="E152" s="72">
        <f>IF(F152&gt;F153,"2")+IF(F152&lt;F153,"1")</f>
        <v>1</v>
      </c>
      <c r="F152" s="13">
        <f>X165</f>
        <v>0</v>
      </c>
      <c r="G152" s="72">
        <f>IF(H152&gt;H153,"2")+IF(H152&lt;H153,"1")</f>
        <v>1</v>
      </c>
      <c r="H152" s="13">
        <f>AA159</f>
        <v>0</v>
      </c>
      <c r="I152" s="74"/>
      <c r="J152" s="75"/>
      <c r="K152" s="72">
        <f>IF(L152&gt;L153,"2")+IF(L152&lt;L153,"1")</f>
        <v>0</v>
      </c>
      <c r="L152" s="13">
        <f>AA161</f>
        <v>0</v>
      </c>
      <c r="M152" s="88"/>
      <c r="N152" s="78">
        <f t="shared" ref="N152" si="34">SUM(O152:R153)</f>
        <v>4</v>
      </c>
      <c r="O152" s="78">
        <f>IF(E152=2,"1")+IF(G152=2,"1")+IF(K152=2,"1")</f>
        <v>0</v>
      </c>
      <c r="P152" s="78">
        <f>IF(E152=1,"1")+IF(G152=1,"1")+IF(K152=1,"1")</f>
        <v>2</v>
      </c>
      <c r="Q152" s="78">
        <v>0</v>
      </c>
      <c r="R152" s="78">
        <v>2</v>
      </c>
      <c r="S152" s="79">
        <f>SUM(H152,J152,L152,F152)</f>
        <v>0</v>
      </c>
      <c r="T152" s="79">
        <f>SUM(H153,J153,L153,F153)</f>
        <v>20</v>
      </c>
      <c r="U152" s="79">
        <f t="shared" ref="U152" si="35">+S152-T152</f>
        <v>-20</v>
      </c>
      <c r="V152" s="80">
        <f>SUM(E152,G152,I152,K152)-R152</f>
        <v>0</v>
      </c>
      <c r="W152" s="82"/>
      <c r="Z152" s="83"/>
      <c r="AA152" s="83"/>
    </row>
    <row r="153" spans="2:28" ht="15" customHeight="1" x14ac:dyDescent="0.3">
      <c r="B153" s="86"/>
      <c r="C153" s="92"/>
      <c r="D153" s="94"/>
      <c r="E153" s="73"/>
      <c r="F153" s="13">
        <f>AA165</f>
        <v>10</v>
      </c>
      <c r="G153" s="73"/>
      <c r="H153" s="13">
        <f>X159</f>
        <v>10</v>
      </c>
      <c r="I153" s="76"/>
      <c r="J153" s="77"/>
      <c r="K153" s="73"/>
      <c r="L153" s="13">
        <f>X161</f>
        <v>0</v>
      </c>
      <c r="M153" s="88"/>
      <c r="N153" s="78"/>
      <c r="O153" s="78"/>
      <c r="P153" s="78"/>
      <c r="Q153" s="78"/>
      <c r="R153" s="78"/>
      <c r="S153" s="78"/>
      <c r="T153" s="78"/>
      <c r="U153" s="78"/>
      <c r="V153" s="81"/>
      <c r="W153" s="82"/>
      <c r="Z153" s="83"/>
      <c r="AA153" s="83"/>
    </row>
    <row r="154" spans="2:28" ht="15" customHeight="1" x14ac:dyDescent="0.3">
      <c r="B154" s="86"/>
      <c r="C154" s="92" t="s">
        <v>226</v>
      </c>
      <c r="D154" s="93" t="s">
        <v>17</v>
      </c>
      <c r="E154" s="72">
        <f>IF(F154&gt;F155,"2")+IF(F154&lt;F155,"1")</f>
        <v>1</v>
      </c>
      <c r="F154" s="13">
        <f>AA158</f>
        <v>0</v>
      </c>
      <c r="G154" s="72">
        <f>IF(H154&gt;H155,"2")+IF(H154&lt;H155,"1")</f>
        <v>1</v>
      </c>
      <c r="H154" s="13">
        <f>AA164</f>
        <v>0</v>
      </c>
      <c r="I154" s="72">
        <f>IF(J154&gt;J155,"2")+IF(J154&lt;J155,"1")</f>
        <v>0</v>
      </c>
      <c r="J154" s="13">
        <f>X161</f>
        <v>0</v>
      </c>
      <c r="K154" s="74"/>
      <c r="L154" s="75"/>
      <c r="M154" s="88"/>
      <c r="N154" s="78">
        <f t="shared" ref="N154" si="36">SUM(O154:R155)</f>
        <v>4</v>
      </c>
      <c r="O154" s="78">
        <f>IF(E154=2,"1")+IF(G154=2,"1")+IF(I154=2,"1")</f>
        <v>0</v>
      </c>
      <c r="P154" s="78">
        <f>IF(E154=1,"1")+IF(G154=1,"1")+IF(I154=1,"1")</f>
        <v>2</v>
      </c>
      <c r="Q154" s="78">
        <v>0</v>
      </c>
      <c r="R154" s="78">
        <v>2</v>
      </c>
      <c r="S154" s="79">
        <f>SUM(H154,J154,L154,F154)</f>
        <v>0</v>
      </c>
      <c r="T154" s="79">
        <f>SUM(H155,J155,L155,F155)</f>
        <v>20</v>
      </c>
      <c r="U154" s="79">
        <f t="shared" ref="U154" si="37">+S154-T154</f>
        <v>-20</v>
      </c>
      <c r="V154" s="80">
        <f>SUM(E154,G154,I154,K154)-R154</f>
        <v>0</v>
      </c>
      <c r="W154" s="82"/>
      <c r="Z154" s="83"/>
      <c r="AA154" s="83"/>
    </row>
    <row r="155" spans="2:28" ht="15" customHeight="1" x14ac:dyDescent="0.3">
      <c r="B155" s="87"/>
      <c r="C155" s="92"/>
      <c r="D155" s="94"/>
      <c r="E155" s="73"/>
      <c r="F155" s="13">
        <f>X158</f>
        <v>10</v>
      </c>
      <c r="G155" s="73"/>
      <c r="H155" s="13">
        <f>X164</f>
        <v>10</v>
      </c>
      <c r="I155" s="73"/>
      <c r="J155" s="13">
        <f>AA161</f>
        <v>0</v>
      </c>
      <c r="K155" s="76"/>
      <c r="L155" s="77"/>
      <c r="M155" s="88"/>
      <c r="N155" s="78"/>
      <c r="O155" s="78"/>
      <c r="P155" s="78"/>
      <c r="Q155" s="78"/>
      <c r="R155" s="78"/>
      <c r="S155" s="78"/>
      <c r="T155" s="78"/>
      <c r="U155" s="78"/>
      <c r="V155" s="81"/>
      <c r="W155" s="82"/>
      <c r="Z155" s="83"/>
      <c r="AA155" s="83"/>
    </row>
    <row r="156" spans="2:28" ht="14.25" customHeight="1" x14ac:dyDescent="0.3"/>
    <row r="157" spans="2:28" ht="15" customHeight="1" x14ac:dyDescent="0.3">
      <c r="B157" s="22" t="s">
        <v>34</v>
      </c>
      <c r="C157" s="22" t="s">
        <v>42</v>
      </c>
      <c r="D157" s="69"/>
      <c r="E157" s="70"/>
      <c r="F157" s="52" t="s">
        <v>43</v>
      </c>
      <c r="G157" s="54"/>
      <c r="H157" s="54"/>
      <c r="I157" s="54"/>
      <c r="J157" s="54"/>
      <c r="K157" s="54"/>
      <c r="L157" s="54"/>
      <c r="M157" s="54"/>
      <c r="N157" s="53"/>
      <c r="O157" s="52" t="s">
        <v>41</v>
      </c>
      <c r="P157" s="54"/>
      <c r="Q157" s="54"/>
      <c r="R157" s="53"/>
      <c r="S157" s="14"/>
      <c r="T157" s="52" t="s">
        <v>35</v>
      </c>
      <c r="U157" s="54"/>
      <c r="V157" s="54"/>
      <c r="W157" s="53"/>
      <c r="X157" s="52" t="s">
        <v>42</v>
      </c>
      <c r="Y157" s="53"/>
      <c r="Z157" s="15"/>
      <c r="AA157" s="52" t="s">
        <v>43</v>
      </c>
      <c r="AB157" s="53"/>
    </row>
    <row r="158" spans="2:28" s="19" customFormat="1" ht="15" customHeight="1" x14ac:dyDescent="0.3">
      <c r="B158" s="16" t="s">
        <v>266</v>
      </c>
      <c r="C158" s="17" t="str">
        <f>C148</f>
        <v>VICTOR MANUEL CAMERO</v>
      </c>
      <c r="D158" s="55" t="s">
        <v>36</v>
      </c>
      <c r="E158" s="56"/>
      <c r="F158" s="66" t="str">
        <f>C154</f>
        <v>LUIS ALBERTO RODRIGUEZ ROJAS</v>
      </c>
      <c r="G158" s="67"/>
      <c r="H158" s="67"/>
      <c r="I158" s="67"/>
      <c r="J158" s="67"/>
      <c r="K158" s="67"/>
      <c r="L158" s="67"/>
      <c r="M158" s="67"/>
      <c r="N158" s="68"/>
      <c r="O158" s="60" t="s">
        <v>263</v>
      </c>
      <c r="P158" s="60"/>
      <c r="Q158" s="60"/>
      <c r="R158" s="60"/>
      <c r="S158" s="18"/>
      <c r="T158" s="63">
        <v>45147</v>
      </c>
      <c r="U158" s="63"/>
      <c r="V158" s="63"/>
      <c r="W158" s="63"/>
      <c r="X158" s="64">
        <v>10</v>
      </c>
      <c r="Y158" s="65"/>
      <c r="Z158" s="22" t="s">
        <v>36</v>
      </c>
      <c r="AA158" s="64">
        <v>0</v>
      </c>
      <c r="AB158" s="65"/>
    </row>
    <row r="159" spans="2:28" s="19" customFormat="1" ht="15" customHeight="1" x14ac:dyDescent="0.3">
      <c r="B159" s="16" t="s">
        <v>265</v>
      </c>
      <c r="C159" s="20" t="str">
        <f>C150</f>
        <v>CESAR ERNESTO TELLEZ</v>
      </c>
      <c r="D159" s="55" t="s">
        <v>36</v>
      </c>
      <c r="E159" s="56"/>
      <c r="F159" s="66" t="str">
        <f>C152</f>
        <v>GILBERTO ERNESTO BERMUDEZ</v>
      </c>
      <c r="G159" s="67"/>
      <c r="H159" s="67"/>
      <c r="I159" s="67"/>
      <c r="J159" s="67"/>
      <c r="K159" s="67"/>
      <c r="L159" s="67"/>
      <c r="M159" s="67"/>
      <c r="N159" s="68"/>
      <c r="O159" s="60" t="s">
        <v>263</v>
      </c>
      <c r="P159" s="60"/>
      <c r="Q159" s="60"/>
      <c r="R159" s="60"/>
      <c r="S159" s="21"/>
      <c r="T159" s="63">
        <v>45147</v>
      </c>
      <c r="U159" s="63"/>
      <c r="V159" s="63"/>
      <c r="W159" s="63"/>
      <c r="X159" s="64">
        <v>10</v>
      </c>
      <c r="Y159" s="65"/>
      <c r="Z159" s="22" t="s">
        <v>36</v>
      </c>
      <c r="AA159" s="64">
        <v>0</v>
      </c>
      <c r="AB159" s="65"/>
    </row>
    <row r="160" spans="2:28" ht="15" customHeight="1" x14ac:dyDescent="0.3">
      <c r="B160" s="22" t="s">
        <v>34</v>
      </c>
      <c r="C160" s="22" t="s">
        <v>42</v>
      </c>
      <c r="D160" s="52"/>
      <c r="E160" s="53"/>
      <c r="F160" s="52" t="s">
        <v>43</v>
      </c>
      <c r="G160" s="54"/>
      <c r="H160" s="54"/>
      <c r="I160" s="54"/>
      <c r="J160" s="54"/>
      <c r="K160" s="54"/>
      <c r="L160" s="54"/>
      <c r="M160" s="54"/>
      <c r="N160" s="53"/>
      <c r="O160" s="89" t="s">
        <v>41</v>
      </c>
      <c r="P160" s="89"/>
      <c r="Q160" s="89"/>
      <c r="R160" s="89"/>
      <c r="S160" s="14"/>
      <c r="T160" s="52" t="s">
        <v>35</v>
      </c>
      <c r="U160" s="54"/>
      <c r="V160" s="54"/>
      <c r="W160" s="53"/>
      <c r="X160" s="52" t="s">
        <v>42</v>
      </c>
      <c r="Y160" s="53"/>
      <c r="Z160" s="15"/>
      <c r="AA160" s="52" t="s">
        <v>43</v>
      </c>
      <c r="AB160" s="53"/>
    </row>
    <row r="161" spans="2:28" s="19" customFormat="1" ht="15" customHeight="1" x14ac:dyDescent="0.3">
      <c r="B161" s="16" t="s">
        <v>267</v>
      </c>
      <c r="C161" s="50" t="str">
        <f>C154</f>
        <v>LUIS ALBERTO RODRIGUEZ ROJAS</v>
      </c>
      <c r="D161" s="55" t="s">
        <v>36</v>
      </c>
      <c r="E161" s="56"/>
      <c r="F161" s="66" t="str">
        <f>C152</f>
        <v>GILBERTO ERNESTO BERMUDEZ</v>
      </c>
      <c r="G161" s="67"/>
      <c r="H161" s="67"/>
      <c r="I161" s="67"/>
      <c r="J161" s="67"/>
      <c r="K161" s="67"/>
      <c r="L161" s="67"/>
      <c r="M161" s="67"/>
      <c r="N161" s="68"/>
      <c r="O161" s="60" t="s">
        <v>263</v>
      </c>
      <c r="P161" s="60"/>
      <c r="Q161" s="60"/>
      <c r="R161" s="60"/>
      <c r="S161" s="21"/>
      <c r="T161" s="63">
        <v>45147</v>
      </c>
      <c r="U161" s="63"/>
      <c r="V161" s="63"/>
      <c r="W161" s="63"/>
      <c r="X161" s="64">
        <v>0</v>
      </c>
      <c r="Y161" s="65"/>
      <c r="Z161" s="22" t="s">
        <v>36</v>
      </c>
      <c r="AA161" s="64">
        <v>0</v>
      </c>
      <c r="AB161" s="65"/>
    </row>
    <row r="162" spans="2:28" s="19" customFormat="1" ht="15" customHeight="1" x14ac:dyDescent="0.3">
      <c r="B162" s="16" t="s">
        <v>268</v>
      </c>
      <c r="C162" s="20" t="str">
        <f>C148</f>
        <v>VICTOR MANUEL CAMERO</v>
      </c>
      <c r="D162" s="55" t="s">
        <v>36</v>
      </c>
      <c r="E162" s="56"/>
      <c r="F162" s="57" t="str">
        <f>C150</f>
        <v>CESAR ERNESTO TELLEZ</v>
      </c>
      <c r="G162" s="58"/>
      <c r="H162" s="58"/>
      <c r="I162" s="58"/>
      <c r="J162" s="58"/>
      <c r="K162" s="58"/>
      <c r="L162" s="58"/>
      <c r="M162" s="58"/>
      <c r="N162" s="59"/>
      <c r="O162" s="60" t="s">
        <v>263</v>
      </c>
      <c r="P162" s="60"/>
      <c r="Q162" s="60"/>
      <c r="R162" s="60"/>
      <c r="S162" s="21"/>
      <c r="T162" s="63">
        <v>45147</v>
      </c>
      <c r="U162" s="63"/>
      <c r="V162" s="63"/>
      <c r="W162" s="63"/>
      <c r="X162" s="64">
        <v>49</v>
      </c>
      <c r="Y162" s="65"/>
      <c r="Z162" s="22" t="s">
        <v>36</v>
      </c>
      <c r="AA162" s="64">
        <v>35</v>
      </c>
      <c r="AB162" s="65"/>
    </row>
    <row r="163" spans="2:28" ht="15" customHeight="1" x14ac:dyDescent="0.3">
      <c r="B163" s="22" t="s">
        <v>34</v>
      </c>
      <c r="C163" s="22" t="s">
        <v>42</v>
      </c>
      <c r="D163" s="52"/>
      <c r="E163" s="53"/>
      <c r="F163" s="52" t="s">
        <v>43</v>
      </c>
      <c r="G163" s="54"/>
      <c r="H163" s="54"/>
      <c r="I163" s="54"/>
      <c r="J163" s="54"/>
      <c r="K163" s="54"/>
      <c r="L163" s="54"/>
      <c r="M163" s="54"/>
      <c r="N163" s="53"/>
      <c r="O163" s="89" t="s">
        <v>41</v>
      </c>
      <c r="P163" s="89"/>
      <c r="Q163" s="89"/>
      <c r="R163" s="89"/>
      <c r="S163" s="14"/>
      <c r="T163" s="52" t="s">
        <v>35</v>
      </c>
      <c r="U163" s="54"/>
      <c r="V163" s="54"/>
      <c r="W163" s="53"/>
      <c r="X163" s="52" t="s">
        <v>42</v>
      </c>
      <c r="Y163" s="53"/>
      <c r="Z163" s="15"/>
      <c r="AA163" s="52" t="s">
        <v>43</v>
      </c>
      <c r="AB163" s="53"/>
    </row>
    <row r="164" spans="2:28" s="19" customFormat="1" ht="15" customHeight="1" x14ac:dyDescent="0.3">
      <c r="B164" s="16" t="s">
        <v>269</v>
      </c>
      <c r="C164" s="20" t="str">
        <f>C150</f>
        <v>CESAR ERNESTO TELLEZ</v>
      </c>
      <c r="D164" s="55" t="s">
        <v>36</v>
      </c>
      <c r="E164" s="56"/>
      <c r="F164" s="66" t="str">
        <f>C154</f>
        <v>LUIS ALBERTO RODRIGUEZ ROJAS</v>
      </c>
      <c r="G164" s="67"/>
      <c r="H164" s="67"/>
      <c r="I164" s="67"/>
      <c r="J164" s="67"/>
      <c r="K164" s="67"/>
      <c r="L164" s="67"/>
      <c r="M164" s="67"/>
      <c r="N164" s="68"/>
      <c r="O164" s="60" t="s">
        <v>263</v>
      </c>
      <c r="P164" s="60"/>
      <c r="Q164" s="60"/>
      <c r="R164" s="60"/>
      <c r="S164" s="21"/>
      <c r="T164" s="63">
        <v>45147</v>
      </c>
      <c r="U164" s="63"/>
      <c r="V164" s="63"/>
      <c r="W164" s="63"/>
      <c r="X164" s="64">
        <v>10</v>
      </c>
      <c r="Y164" s="65"/>
      <c r="Z164" s="22" t="s">
        <v>36</v>
      </c>
      <c r="AA164" s="64">
        <v>0</v>
      </c>
      <c r="AB164" s="65"/>
    </row>
    <row r="165" spans="2:28" s="19" customFormat="1" ht="15" customHeight="1" x14ac:dyDescent="0.3">
      <c r="B165" s="16" t="s">
        <v>270</v>
      </c>
      <c r="C165" s="49" t="str">
        <f>C152</f>
        <v>GILBERTO ERNESTO BERMUDEZ</v>
      </c>
      <c r="D165" s="55" t="s">
        <v>36</v>
      </c>
      <c r="E165" s="56"/>
      <c r="F165" s="57" t="str">
        <f>C148</f>
        <v>VICTOR MANUEL CAMERO</v>
      </c>
      <c r="G165" s="58"/>
      <c r="H165" s="58"/>
      <c r="I165" s="58"/>
      <c r="J165" s="58"/>
      <c r="K165" s="58"/>
      <c r="L165" s="58"/>
      <c r="M165" s="58"/>
      <c r="N165" s="59"/>
      <c r="O165" s="60" t="s">
        <v>263</v>
      </c>
      <c r="P165" s="60"/>
      <c r="Q165" s="60"/>
      <c r="R165" s="60"/>
      <c r="S165" s="23"/>
      <c r="T165" s="63">
        <v>45147</v>
      </c>
      <c r="U165" s="63"/>
      <c r="V165" s="63"/>
      <c r="W165" s="63"/>
      <c r="X165" s="64">
        <v>0</v>
      </c>
      <c r="Y165" s="65"/>
      <c r="Z165" s="22" t="s">
        <v>36</v>
      </c>
      <c r="AA165" s="64">
        <v>10</v>
      </c>
      <c r="AB165" s="65"/>
    </row>
    <row r="166" spans="2:28" ht="15" customHeight="1" x14ac:dyDescent="0.3"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4"/>
      <c r="P166" s="24"/>
      <c r="Q166" s="24"/>
      <c r="R166" s="24"/>
      <c r="S166" s="24"/>
      <c r="T166" s="26"/>
      <c r="U166" s="26"/>
      <c r="V166" s="26"/>
      <c r="W166" s="26"/>
      <c r="X166" s="27"/>
      <c r="Y166" s="24"/>
      <c r="Z166" s="28"/>
      <c r="AA166" s="27"/>
      <c r="AB166" s="24"/>
    </row>
    <row r="167" spans="2:28" ht="15" customHeight="1" x14ac:dyDescent="0.3">
      <c r="B167" s="84" t="s">
        <v>59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2:28" ht="15" customHeight="1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  <c r="V168" s="8"/>
      <c r="W168" s="8"/>
      <c r="X168" s="10"/>
      <c r="Y168" s="11"/>
      <c r="Z168" s="11"/>
      <c r="AA168" s="10"/>
      <c r="AB168" s="11"/>
    </row>
    <row r="169" spans="2:28" ht="15" customHeight="1" x14ac:dyDescent="0.3">
      <c r="B169" s="85" t="s">
        <v>60</v>
      </c>
      <c r="C169" s="52" t="s">
        <v>44</v>
      </c>
      <c r="D169" s="54"/>
      <c r="E169" s="52">
        <v>1</v>
      </c>
      <c r="F169" s="54"/>
      <c r="G169" s="52">
        <v>2</v>
      </c>
      <c r="H169" s="54"/>
      <c r="I169" s="52">
        <v>3</v>
      </c>
      <c r="J169" s="54"/>
      <c r="K169" s="52">
        <v>4</v>
      </c>
      <c r="L169" s="54"/>
      <c r="M169" s="88"/>
      <c r="N169" s="22" t="s">
        <v>26</v>
      </c>
      <c r="O169" s="22" t="s">
        <v>27</v>
      </c>
      <c r="P169" s="22" t="s">
        <v>28</v>
      </c>
      <c r="Q169" s="22" t="s">
        <v>29</v>
      </c>
      <c r="R169" s="22" t="s">
        <v>30</v>
      </c>
      <c r="S169" s="22" t="s">
        <v>37</v>
      </c>
      <c r="T169" s="22" t="s">
        <v>38</v>
      </c>
      <c r="U169" s="22" t="s">
        <v>31</v>
      </c>
      <c r="V169" s="22" t="s">
        <v>32</v>
      </c>
      <c r="W169" s="22" t="s">
        <v>33</v>
      </c>
      <c r="AA169" s="1"/>
    </row>
    <row r="170" spans="2:28" ht="15" customHeight="1" x14ac:dyDescent="0.3">
      <c r="B170" s="86"/>
      <c r="C170" s="92" t="s">
        <v>290</v>
      </c>
      <c r="D170" s="93" t="s">
        <v>360</v>
      </c>
      <c r="E170" s="74"/>
      <c r="F170" s="75"/>
      <c r="G170" s="72">
        <f>IF(H170&gt;H171,"2")+IF(H170&lt;H171,"1")</f>
        <v>2</v>
      </c>
      <c r="H170" s="12">
        <f>X184</f>
        <v>10</v>
      </c>
      <c r="I170" s="72">
        <f>IF(J170&gt;J171,"2")+IF(J170&lt;J171,"1")</f>
        <v>1</v>
      </c>
      <c r="J170" s="13">
        <f>AA187</f>
        <v>30</v>
      </c>
      <c r="K170" s="72">
        <f>IF(L170&gt;L171,"2")+IF(L170&lt;L171,"1")</f>
        <v>2</v>
      </c>
      <c r="L170" s="13">
        <f>X180</f>
        <v>10</v>
      </c>
      <c r="M170" s="88"/>
      <c r="N170" s="78">
        <f>SUM(O170:R171)</f>
        <v>3</v>
      </c>
      <c r="O170" s="78">
        <f>IF(G170=2,"1")+IF(I170=2,"1")+IF(K170=2,"1")</f>
        <v>2</v>
      </c>
      <c r="P170" s="78">
        <f>IF(G170=1,"1")+IF(I170=1,"1")+IF(K170=1,"1")</f>
        <v>1</v>
      </c>
      <c r="Q170" s="78">
        <v>0</v>
      </c>
      <c r="R170" s="78">
        <v>0</v>
      </c>
      <c r="S170" s="79">
        <f>SUM(H170,J170,L170,E170)</f>
        <v>50</v>
      </c>
      <c r="T170" s="79">
        <f>SUM(H171,J171,L171,E170)</f>
        <v>39</v>
      </c>
      <c r="U170" s="79">
        <f>+S170-T170</f>
        <v>11</v>
      </c>
      <c r="V170" s="80">
        <f>SUM(E170,G170,I170,K170)</f>
        <v>5</v>
      </c>
      <c r="W170" s="82"/>
      <c r="Z170" s="83"/>
      <c r="AA170" s="83"/>
    </row>
    <row r="171" spans="2:28" ht="15" customHeight="1" x14ac:dyDescent="0.3">
      <c r="B171" s="86"/>
      <c r="C171" s="92"/>
      <c r="D171" s="94"/>
      <c r="E171" s="76"/>
      <c r="F171" s="77"/>
      <c r="G171" s="73"/>
      <c r="H171" s="12">
        <f>AA184</f>
        <v>0</v>
      </c>
      <c r="I171" s="73"/>
      <c r="J171" s="13">
        <f>X187</f>
        <v>39</v>
      </c>
      <c r="K171" s="73"/>
      <c r="L171" s="13">
        <f>AA180</f>
        <v>0</v>
      </c>
      <c r="M171" s="88"/>
      <c r="N171" s="78"/>
      <c r="O171" s="78"/>
      <c r="P171" s="78"/>
      <c r="Q171" s="78"/>
      <c r="R171" s="78"/>
      <c r="S171" s="78"/>
      <c r="T171" s="78"/>
      <c r="U171" s="78"/>
      <c r="V171" s="81"/>
      <c r="W171" s="82"/>
      <c r="Z171" s="83"/>
      <c r="AA171" s="83"/>
    </row>
    <row r="172" spans="2:28" ht="15" customHeight="1" x14ac:dyDescent="0.3">
      <c r="B172" s="86"/>
      <c r="C172" s="92" t="s">
        <v>291</v>
      </c>
      <c r="D172" s="93" t="s">
        <v>356</v>
      </c>
      <c r="E172" s="72">
        <f>IF(F172&gt;F173,"2")+IF(F172&lt;F173,"1")</f>
        <v>1</v>
      </c>
      <c r="F172" s="13">
        <f>AA184</f>
        <v>0</v>
      </c>
      <c r="G172" s="74"/>
      <c r="H172" s="75"/>
      <c r="I172" s="72">
        <f>IF(J172&gt;J173,"2")+IF(J172&lt;J173,"1")</f>
        <v>1</v>
      </c>
      <c r="J172" s="13">
        <f>X181</f>
        <v>0</v>
      </c>
      <c r="K172" s="72">
        <f>IF(L172&gt;L173,"2")+IF(L172&lt;L173,"1")</f>
        <v>1</v>
      </c>
      <c r="L172" s="13">
        <f>X186</f>
        <v>0</v>
      </c>
      <c r="M172" s="88"/>
      <c r="N172" s="78">
        <f t="shared" ref="N172" si="38">SUM(O172:R173)</f>
        <v>6</v>
      </c>
      <c r="O172" s="78">
        <f>IF(E172=2,"1")+IF(I172=2,"1")+IF(K172=2,"1")</f>
        <v>0</v>
      </c>
      <c r="P172" s="78">
        <f>IF(E172=1,"1")+IF(I172=1,"1")+IF(K172=1,"1")</f>
        <v>3</v>
      </c>
      <c r="Q172" s="78">
        <v>0</v>
      </c>
      <c r="R172" s="78">
        <v>3</v>
      </c>
      <c r="S172" s="79">
        <f>SUM(H172,J172,L172,F172)</f>
        <v>0</v>
      </c>
      <c r="T172" s="79">
        <f>SUM(H173,J173,L173,F173)</f>
        <v>30</v>
      </c>
      <c r="U172" s="79">
        <f>+S172-T172</f>
        <v>-30</v>
      </c>
      <c r="V172" s="80">
        <f>SUM(E172,G172,I172,K172)-R172</f>
        <v>0</v>
      </c>
      <c r="W172" s="82"/>
      <c r="Z172" s="83"/>
      <c r="AA172" s="83"/>
    </row>
    <row r="173" spans="2:28" ht="15" customHeight="1" x14ac:dyDescent="0.3">
      <c r="B173" s="86"/>
      <c r="C173" s="92"/>
      <c r="D173" s="94"/>
      <c r="E173" s="73"/>
      <c r="F173" s="13">
        <f>X184</f>
        <v>10</v>
      </c>
      <c r="G173" s="76"/>
      <c r="H173" s="77"/>
      <c r="I173" s="73"/>
      <c r="J173" s="13">
        <f>AA181</f>
        <v>10</v>
      </c>
      <c r="K173" s="73"/>
      <c r="L173" s="13">
        <f>AA186</f>
        <v>10</v>
      </c>
      <c r="M173" s="88"/>
      <c r="N173" s="78"/>
      <c r="O173" s="78"/>
      <c r="P173" s="78"/>
      <c r="Q173" s="78"/>
      <c r="R173" s="78"/>
      <c r="S173" s="78"/>
      <c r="T173" s="78"/>
      <c r="U173" s="78"/>
      <c r="V173" s="81"/>
      <c r="W173" s="82"/>
      <c r="Z173" s="83"/>
      <c r="AA173" s="83"/>
    </row>
    <row r="174" spans="2:28" ht="15" customHeight="1" x14ac:dyDescent="0.3">
      <c r="B174" s="86"/>
      <c r="C174" s="92" t="s">
        <v>292</v>
      </c>
      <c r="D174" s="93" t="s">
        <v>13</v>
      </c>
      <c r="E174" s="72">
        <f>IF(F174&gt;F175,"2")+IF(F174&lt;F175,"1")</f>
        <v>2</v>
      </c>
      <c r="F174" s="13">
        <f>X187</f>
        <v>39</v>
      </c>
      <c r="G174" s="72">
        <f>IF(H174&gt;H175,"2")+IF(H174&lt;H175,"1")</f>
        <v>2</v>
      </c>
      <c r="H174" s="13">
        <f>AA181</f>
        <v>10</v>
      </c>
      <c r="I174" s="74"/>
      <c r="J174" s="75"/>
      <c r="K174" s="72">
        <f>IF(L174&gt;L175,"2")+IF(L174&lt;L175,"1")</f>
        <v>1</v>
      </c>
      <c r="L174" s="13">
        <f>AA183</f>
        <v>35</v>
      </c>
      <c r="M174" s="88"/>
      <c r="N174" s="78">
        <f t="shared" ref="N174" si="39">SUM(O174:R175)</f>
        <v>3</v>
      </c>
      <c r="O174" s="78">
        <f>IF(E174=2,"1")+IF(G174=2,"1")+IF(K174=2,"1")</f>
        <v>2</v>
      </c>
      <c r="P174" s="78">
        <f>IF(E174=1,"1")+IF(G174=1,"1")+IF(K174=1,"1")</f>
        <v>1</v>
      </c>
      <c r="Q174" s="78">
        <v>0</v>
      </c>
      <c r="R174" s="78">
        <v>0</v>
      </c>
      <c r="S174" s="79">
        <f>SUM(H174,J174,L174,F174)</f>
        <v>84</v>
      </c>
      <c r="T174" s="79">
        <f>SUM(H175,J175,L175,F175)</f>
        <v>68</v>
      </c>
      <c r="U174" s="79">
        <f t="shared" ref="U174" si="40">+S174-T174</f>
        <v>16</v>
      </c>
      <c r="V174" s="80">
        <f>SUM(E174,G174,I174,K174)</f>
        <v>5</v>
      </c>
      <c r="W174" s="82"/>
      <c r="Z174" s="83"/>
      <c r="AA174" s="83"/>
    </row>
    <row r="175" spans="2:28" ht="15" customHeight="1" x14ac:dyDescent="0.3">
      <c r="B175" s="86"/>
      <c r="C175" s="92"/>
      <c r="D175" s="94"/>
      <c r="E175" s="73"/>
      <c r="F175" s="13">
        <f>AA187</f>
        <v>30</v>
      </c>
      <c r="G175" s="73"/>
      <c r="H175" s="13">
        <f>X181</f>
        <v>0</v>
      </c>
      <c r="I175" s="76"/>
      <c r="J175" s="77"/>
      <c r="K175" s="73"/>
      <c r="L175" s="13">
        <f>X183</f>
        <v>38</v>
      </c>
      <c r="M175" s="88"/>
      <c r="N175" s="78"/>
      <c r="O175" s="78"/>
      <c r="P175" s="78"/>
      <c r="Q175" s="78"/>
      <c r="R175" s="78"/>
      <c r="S175" s="78"/>
      <c r="T175" s="78"/>
      <c r="U175" s="78"/>
      <c r="V175" s="81"/>
      <c r="W175" s="82"/>
      <c r="Z175" s="83"/>
      <c r="AA175" s="83"/>
    </row>
    <row r="176" spans="2:28" ht="15" customHeight="1" x14ac:dyDescent="0.3">
      <c r="B176" s="86"/>
      <c r="C176" s="92" t="s">
        <v>408</v>
      </c>
      <c r="D176" s="93" t="s">
        <v>361</v>
      </c>
      <c r="E176" s="72">
        <f>IF(F176&gt;F177,"2")+IF(F176&lt;F177,"1")</f>
        <v>1</v>
      </c>
      <c r="F176" s="13">
        <f>AA180</f>
        <v>0</v>
      </c>
      <c r="G176" s="72">
        <f>IF(H176&gt;H177,"2")+IF(H176&lt;H177,"1")</f>
        <v>2</v>
      </c>
      <c r="H176" s="13">
        <f>AA186</f>
        <v>10</v>
      </c>
      <c r="I176" s="72">
        <f>IF(J176&gt;J177,"2")+IF(J176&lt;J177,"1")</f>
        <v>2</v>
      </c>
      <c r="J176" s="13">
        <f>X183</f>
        <v>38</v>
      </c>
      <c r="K176" s="74"/>
      <c r="L176" s="75"/>
      <c r="M176" s="88"/>
      <c r="N176" s="78">
        <f t="shared" ref="N176" si="41">SUM(O176:R177)</f>
        <v>4</v>
      </c>
      <c r="O176" s="78">
        <f>IF(E176=2,"1")+IF(G176=2,"1")+IF(I176=2,"1")</f>
        <v>2</v>
      </c>
      <c r="P176" s="78">
        <f>IF(E176=1,"1")+IF(G176=1,"1")+IF(I176=1,"1")</f>
        <v>1</v>
      </c>
      <c r="Q176" s="78">
        <v>0</v>
      </c>
      <c r="R176" s="78">
        <v>1</v>
      </c>
      <c r="S176" s="79">
        <f>SUM(H176,J176,L176,F176)</f>
        <v>48</v>
      </c>
      <c r="T176" s="79">
        <f>SUM(H177,J177,L177,F177)</f>
        <v>45</v>
      </c>
      <c r="U176" s="79">
        <f t="shared" ref="U176" si="42">+S176-T176</f>
        <v>3</v>
      </c>
      <c r="V176" s="80">
        <f>SUM(E176,G176,I176,K176)-R176</f>
        <v>4</v>
      </c>
      <c r="W176" s="82"/>
      <c r="Z176" s="83"/>
      <c r="AA176" s="83"/>
    </row>
    <row r="177" spans="2:28" ht="15" customHeight="1" x14ac:dyDescent="0.3">
      <c r="B177" s="87"/>
      <c r="C177" s="92"/>
      <c r="D177" s="94"/>
      <c r="E177" s="73"/>
      <c r="F177" s="13">
        <f>X180</f>
        <v>10</v>
      </c>
      <c r="G177" s="73"/>
      <c r="H177" s="13">
        <f>X186</f>
        <v>0</v>
      </c>
      <c r="I177" s="73"/>
      <c r="J177" s="13">
        <f>AA183</f>
        <v>35</v>
      </c>
      <c r="K177" s="76"/>
      <c r="L177" s="77"/>
      <c r="M177" s="88"/>
      <c r="N177" s="78"/>
      <c r="O177" s="78"/>
      <c r="P177" s="78"/>
      <c r="Q177" s="78"/>
      <c r="R177" s="78"/>
      <c r="S177" s="78"/>
      <c r="T177" s="78"/>
      <c r="U177" s="78"/>
      <c r="V177" s="81"/>
      <c r="W177" s="82"/>
      <c r="Z177" s="83"/>
      <c r="AA177" s="83"/>
    </row>
    <row r="178" spans="2:28" ht="14.25" customHeight="1" x14ac:dyDescent="0.3"/>
    <row r="179" spans="2:28" ht="15" customHeight="1" x14ac:dyDescent="0.3">
      <c r="B179" s="22" t="s">
        <v>34</v>
      </c>
      <c r="C179" s="22" t="s">
        <v>42</v>
      </c>
      <c r="D179" s="69"/>
      <c r="E179" s="70"/>
      <c r="F179" s="52" t="s">
        <v>43</v>
      </c>
      <c r="G179" s="54"/>
      <c r="H179" s="54"/>
      <c r="I179" s="54"/>
      <c r="J179" s="54"/>
      <c r="K179" s="54"/>
      <c r="L179" s="54"/>
      <c r="M179" s="54"/>
      <c r="N179" s="53"/>
      <c r="O179" s="52" t="s">
        <v>41</v>
      </c>
      <c r="P179" s="54"/>
      <c r="Q179" s="54"/>
      <c r="R179" s="53"/>
      <c r="S179" s="14"/>
      <c r="T179" s="52" t="s">
        <v>35</v>
      </c>
      <c r="U179" s="54"/>
      <c r="V179" s="54"/>
      <c r="W179" s="53"/>
      <c r="X179" s="52" t="s">
        <v>42</v>
      </c>
      <c r="Y179" s="53"/>
      <c r="Z179" s="15"/>
      <c r="AA179" s="52" t="s">
        <v>43</v>
      </c>
      <c r="AB179" s="53"/>
    </row>
    <row r="180" spans="2:28" s="19" customFormat="1" ht="15" customHeight="1" x14ac:dyDescent="0.3">
      <c r="B180" s="16" t="s">
        <v>266</v>
      </c>
      <c r="C180" s="17" t="str">
        <f>C170</f>
        <v>FABIAN ENRIQUE DELGADO</v>
      </c>
      <c r="D180" s="55" t="s">
        <v>36</v>
      </c>
      <c r="E180" s="56"/>
      <c r="F180" s="55" t="str">
        <f>C176</f>
        <v>RICARDO CAMPOS</v>
      </c>
      <c r="G180" s="71"/>
      <c r="H180" s="71"/>
      <c r="I180" s="71"/>
      <c r="J180" s="71"/>
      <c r="K180" s="71"/>
      <c r="L180" s="71"/>
      <c r="M180" s="71"/>
      <c r="N180" s="56"/>
      <c r="O180" s="60" t="s">
        <v>264</v>
      </c>
      <c r="P180" s="60"/>
      <c r="Q180" s="60"/>
      <c r="R180" s="60"/>
      <c r="S180" s="18"/>
      <c r="T180" s="63">
        <v>45147</v>
      </c>
      <c r="U180" s="63"/>
      <c r="V180" s="63"/>
      <c r="W180" s="63"/>
      <c r="X180" s="64">
        <v>10</v>
      </c>
      <c r="Y180" s="65"/>
      <c r="Z180" s="22" t="s">
        <v>36</v>
      </c>
      <c r="AA180" s="64">
        <v>0</v>
      </c>
      <c r="AB180" s="65"/>
    </row>
    <row r="181" spans="2:28" s="19" customFormat="1" ht="15" customHeight="1" x14ac:dyDescent="0.3">
      <c r="B181" s="16" t="s">
        <v>265</v>
      </c>
      <c r="C181" s="49" t="str">
        <f>C172</f>
        <v>CARLOS ARTURO QUIROGA</v>
      </c>
      <c r="D181" s="55" t="s">
        <v>36</v>
      </c>
      <c r="E181" s="56"/>
      <c r="F181" s="57" t="str">
        <f>C174</f>
        <v>JOHAN SEBASTIAN OROZCO</v>
      </c>
      <c r="G181" s="58"/>
      <c r="H181" s="58"/>
      <c r="I181" s="58"/>
      <c r="J181" s="58"/>
      <c r="K181" s="58"/>
      <c r="L181" s="58"/>
      <c r="M181" s="58"/>
      <c r="N181" s="59"/>
      <c r="O181" s="60" t="s">
        <v>264</v>
      </c>
      <c r="P181" s="60"/>
      <c r="Q181" s="60"/>
      <c r="R181" s="60"/>
      <c r="S181" s="21"/>
      <c r="T181" s="63">
        <v>45147</v>
      </c>
      <c r="U181" s="63"/>
      <c r="V181" s="63"/>
      <c r="W181" s="63"/>
      <c r="X181" s="64">
        <v>0</v>
      </c>
      <c r="Y181" s="65"/>
      <c r="Z181" s="22" t="s">
        <v>36</v>
      </c>
      <c r="AA181" s="64">
        <v>10</v>
      </c>
      <c r="AB181" s="65"/>
    </row>
    <row r="182" spans="2:28" ht="15" customHeight="1" x14ac:dyDescent="0.3">
      <c r="B182" s="22" t="s">
        <v>34</v>
      </c>
      <c r="C182" s="22" t="s">
        <v>42</v>
      </c>
      <c r="D182" s="52"/>
      <c r="E182" s="53"/>
      <c r="F182" s="52" t="s">
        <v>43</v>
      </c>
      <c r="G182" s="54"/>
      <c r="H182" s="54"/>
      <c r="I182" s="54"/>
      <c r="J182" s="54"/>
      <c r="K182" s="54"/>
      <c r="L182" s="54"/>
      <c r="M182" s="54"/>
      <c r="N182" s="53"/>
      <c r="O182" s="89" t="s">
        <v>41</v>
      </c>
      <c r="P182" s="89"/>
      <c r="Q182" s="89"/>
      <c r="R182" s="89"/>
      <c r="S182" s="14"/>
      <c r="T182" s="52" t="s">
        <v>35</v>
      </c>
      <c r="U182" s="54"/>
      <c r="V182" s="54"/>
      <c r="W182" s="53"/>
      <c r="X182" s="52" t="s">
        <v>42</v>
      </c>
      <c r="Y182" s="53"/>
      <c r="Z182" s="15"/>
      <c r="AA182" s="52" t="s">
        <v>43</v>
      </c>
      <c r="AB182" s="53"/>
    </row>
    <row r="183" spans="2:28" s="19" customFormat="1" ht="15" customHeight="1" x14ac:dyDescent="0.3">
      <c r="B183" s="16" t="s">
        <v>267</v>
      </c>
      <c r="C183" s="29" t="str">
        <f>C176</f>
        <v>RICARDO CAMPOS</v>
      </c>
      <c r="D183" s="55" t="s">
        <v>36</v>
      </c>
      <c r="E183" s="56"/>
      <c r="F183" s="57" t="str">
        <f>C174</f>
        <v>JOHAN SEBASTIAN OROZCO</v>
      </c>
      <c r="G183" s="58"/>
      <c r="H183" s="58"/>
      <c r="I183" s="58"/>
      <c r="J183" s="58"/>
      <c r="K183" s="58"/>
      <c r="L183" s="58"/>
      <c r="M183" s="58"/>
      <c r="N183" s="59"/>
      <c r="O183" s="60" t="s">
        <v>264</v>
      </c>
      <c r="P183" s="60"/>
      <c r="Q183" s="60"/>
      <c r="R183" s="60"/>
      <c r="S183" s="21"/>
      <c r="T183" s="63">
        <v>45147</v>
      </c>
      <c r="U183" s="63"/>
      <c r="V183" s="63"/>
      <c r="W183" s="63"/>
      <c r="X183" s="64">
        <v>38</v>
      </c>
      <c r="Y183" s="65"/>
      <c r="Z183" s="22" t="s">
        <v>36</v>
      </c>
      <c r="AA183" s="64">
        <v>35</v>
      </c>
      <c r="AB183" s="65"/>
    </row>
    <row r="184" spans="2:28" s="19" customFormat="1" ht="15" customHeight="1" x14ac:dyDescent="0.3">
      <c r="B184" s="16" t="s">
        <v>268</v>
      </c>
      <c r="C184" s="20" t="str">
        <f>C170</f>
        <v>FABIAN ENRIQUE DELGADO</v>
      </c>
      <c r="D184" s="55" t="s">
        <v>36</v>
      </c>
      <c r="E184" s="56"/>
      <c r="F184" s="66" t="str">
        <f>C172</f>
        <v>CARLOS ARTURO QUIROGA</v>
      </c>
      <c r="G184" s="67"/>
      <c r="H184" s="67"/>
      <c r="I184" s="67"/>
      <c r="J184" s="67"/>
      <c r="K184" s="67"/>
      <c r="L184" s="67"/>
      <c r="M184" s="67"/>
      <c r="N184" s="68"/>
      <c r="O184" s="60" t="s">
        <v>264</v>
      </c>
      <c r="P184" s="60"/>
      <c r="Q184" s="60"/>
      <c r="R184" s="60"/>
      <c r="S184" s="21"/>
      <c r="T184" s="63">
        <v>45147</v>
      </c>
      <c r="U184" s="63"/>
      <c r="V184" s="63"/>
      <c r="W184" s="63"/>
      <c r="X184" s="64">
        <v>10</v>
      </c>
      <c r="Y184" s="65"/>
      <c r="Z184" s="22" t="s">
        <v>36</v>
      </c>
      <c r="AA184" s="64">
        <v>0</v>
      </c>
      <c r="AB184" s="65"/>
    </row>
    <row r="185" spans="2:28" ht="15" customHeight="1" x14ac:dyDescent="0.3">
      <c r="B185" s="22" t="s">
        <v>34</v>
      </c>
      <c r="C185" s="22" t="s">
        <v>42</v>
      </c>
      <c r="D185" s="52"/>
      <c r="E185" s="53"/>
      <c r="F185" s="52" t="s">
        <v>43</v>
      </c>
      <c r="G185" s="54"/>
      <c r="H185" s="54"/>
      <c r="I185" s="54"/>
      <c r="J185" s="54"/>
      <c r="K185" s="54"/>
      <c r="L185" s="54"/>
      <c r="M185" s="54"/>
      <c r="N185" s="53"/>
      <c r="O185" s="89" t="s">
        <v>41</v>
      </c>
      <c r="P185" s="89"/>
      <c r="Q185" s="89"/>
      <c r="R185" s="89"/>
      <c r="S185" s="14"/>
      <c r="T185" s="52" t="s">
        <v>35</v>
      </c>
      <c r="U185" s="54"/>
      <c r="V185" s="54"/>
      <c r="W185" s="53"/>
      <c r="X185" s="52" t="s">
        <v>42</v>
      </c>
      <c r="Y185" s="53"/>
      <c r="Z185" s="15"/>
      <c r="AA185" s="52" t="s">
        <v>43</v>
      </c>
      <c r="AB185" s="53"/>
    </row>
    <row r="186" spans="2:28" s="19" customFormat="1" ht="15" customHeight="1" x14ac:dyDescent="0.3">
      <c r="B186" s="16" t="s">
        <v>269</v>
      </c>
      <c r="C186" s="49" t="str">
        <f>C172</f>
        <v>CARLOS ARTURO QUIROGA</v>
      </c>
      <c r="D186" s="55" t="s">
        <v>36</v>
      </c>
      <c r="E186" s="56"/>
      <c r="F186" s="57" t="str">
        <f>C176</f>
        <v>RICARDO CAMPOS</v>
      </c>
      <c r="G186" s="58"/>
      <c r="H186" s="58"/>
      <c r="I186" s="58"/>
      <c r="J186" s="58"/>
      <c r="K186" s="58"/>
      <c r="L186" s="58"/>
      <c r="M186" s="58"/>
      <c r="N186" s="59"/>
      <c r="O186" s="60" t="s">
        <v>264</v>
      </c>
      <c r="P186" s="60"/>
      <c r="Q186" s="60"/>
      <c r="R186" s="60"/>
      <c r="S186" s="21"/>
      <c r="T186" s="63">
        <v>45147</v>
      </c>
      <c r="U186" s="63"/>
      <c r="V186" s="63"/>
      <c r="W186" s="63"/>
      <c r="X186" s="64">
        <v>0</v>
      </c>
      <c r="Y186" s="65"/>
      <c r="Z186" s="22" t="s">
        <v>36</v>
      </c>
      <c r="AA186" s="64">
        <v>10</v>
      </c>
      <c r="AB186" s="65"/>
    </row>
    <row r="187" spans="2:28" s="19" customFormat="1" ht="15" customHeight="1" x14ac:dyDescent="0.3">
      <c r="B187" s="16" t="s">
        <v>270</v>
      </c>
      <c r="C187" s="20" t="str">
        <f>C174</f>
        <v>JOHAN SEBASTIAN OROZCO</v>
      </c>
      <c r="D187" s="55" t="s">
        <v>36</v>
      </c>
      <c r="E187" s="56"/>
      <c r="F187" s="57" t="str">
        <f>C170</f>
        <v>FABIAN ENRIQUE DELGADO</v>
      </c>
      <c r="G187" s="58"/>
      <c r="H187" s="58"/>
      <c r="I187" s="58"/>
      <c r="J187" s="58"/>
      <c r="K187" s="58"/>
      <c r="L187" s="58"/>
      <c r="M187" s="58"/>
      <c r="N187" s="59"/>
      <c r="O187" s="60" t="s">
        <v>264</v>
      </c>
      <c r="P187" s="60"/>
      <c r="Q187" s="60"/>
      <c r="R187" s="60"/>
      <c r="S187" s="23"/>
      <c r="T187" s="63">
        <v>45147</v>
      </c>
      <c r="U187" s="63"/>
      <c r="V187" s="63"/>
      <c r="W187" s="63"/>
      <c r="X187" s="64">
        <v>39</v>
      </c>
      <c r="Y187" s="65"/>
      <c r="Z187" s="22" t="s">
        <v>36</v>
      </c>
      <c r="AA187" s="64">
        <v>30</v>
      </c>
      <c r="AB187" s="65"/>
    </row>
    <row r="188" spans="2:28" x14ac:dyDescent="0.3"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4"/>
      <c r="P188" s="24"/>
      <c r="Q188" s="24"/>
      <c r="R188" s="24"/>
      <c r="S188" s="24"/>
      <c r="T188" s="26"/>
      <c r="U188" s="26"/>
      <c r="V188" s="26"/>
      <c r="W188" s="26"/>
      <c r="X188" s="27"/>
      <c r="Y188" s="24"/>
      <c r="Z188" s="28"/>
      <c r="AA188" s="27"/>
      <c r="AB188" s="24"/>
    </row>
    <row r="189" spans="2:28" x14ac:dyDescent="0.3">
      <c r="B189" s="84" t="s">
        <v>61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</row>
    <row r="190" spans="2:28" x14ac:dyDescent="0.3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  <c r="V190" s="8"/>
      <c r="W190" s="8"/>
      <c r="X190" s="10"/>
      <c r="Y190" s="11"/>
      <c r="Z190" s="11"/>
      <c r="AA190" s="10"/>
      <c r="AB190" s="11"/>
    </row>
    <row r="191" spans="2:28" x14ac:dyDescent="0.3">
      <c r="B191" s="85" t="s">
        <v>62</v>
      </c>
      <c r="C191" s="52" t="s">
        <v>44</v>
      </c>
      <c r="D191" s="54"/>
      <c r="E191" s="52">
        <v>1</v>
      </c>
      <c r="F191" s="54"/>
      <c r="G191" s="52">
        <v>2</v>
      </c>
      <c r="H191" s="54"/>
      <c r="I191" s="52">
        <v>3</v>
      </c>
      <c r="J191" s="54"/>
      <c r="K191" s="52">
        <v>4</v>
      </c>
      <c r="L191" s="54"/>
      <c r="M191" s="88"/>
      <c r="N191" s="22" t="s">
        <v>26</v>
      </c>
      <c r="O191" s="22" t="s">
        <v>27</v>
      </c>
      <c r="P191" s="22" t="s">
        <v>28</v>
      </c>
      <c r="Q191" s="22" t="s">
        <v>29</v>
      </c>
      <c r="R191" s="22" t="s">
        <v>30</v>
      </c>
      <c r="S191" s="22" t="s">
        <v>37</v>
      </c>
      <c r="T191" s="22" t="s">
        <v>38</v>
      </c>
      <c r="U191" s="22" t="s">
        <v>31</v>
      </c>
      <c r="V191" s="22" t="s">
        <v>32</v>
      </c>
      <c r="W191" s="22" t="s">
        <v>33</v>
      </c>
      <c r="Y191" s="19"/>
      <c r="AA191" s="1"/>
    </row>
    <row r="192" spans="2:28" x14ac:dyDescent="0.3">
      <c r="B192" s="86"/>
      <c r="C192" s="92" t="s">
        <v>293</v>
      </c>
      <c r="D192" s="93" t="s">
        <v>13</v>
      </c>
      <c r="E192" s="74"/>
      <c r="F192" s="75"/>
      <c r="G192" s="72">
        <f>IF(H192&gt;H193,"2")+IF(H192&lt;H193,"1")</f>
        <v>1</v>
      </c>
      <c r="H192" s="12">
        <f>X206</f>
        <v>0</v>
      </c>
      <c r="I192" s="72">
        <f>IF(J192&gt;J193,"2")+IF(J192&lt;J193,"1")</f>
        <v>0</v>
      </c>
      <c r="J192" s="13">
        <f>AA209</f>
        <v>0</v>
      </c>
      <c r="K192" s="72">
        <f>IF(L192&gt;L193,"2")+IF(L192&lt;L193,"1")</f>
        <v>1</v>
      </c>
      <c r="L192" s="13">
        <f>X202</f>
        <v>0</v>
      </c>
      <c r="M192" s="88"/>
      <c r="N192" s="78">
        <f>SUM(O192:R193)</f>
        <v>4</v>
      </c>
      <c r="O192" s="78">
        <f>IF(G192=2,"1")+IF(I192=2,"1")+IF(K192=2,"1")</f>
        <v>0</v>
      </c>
      <c r="P192" s="78">
        <f>IF(G192=1,"1")+IF(I192=1,"1")+IF(K192=1,"1")</f>
        <v>2</v>
      </c>
      <c r="Q192" s="78">
        <v>0</v>
      </c>
      <c r="R192" s="78">
        <v>2</v>
      </c>
      <c r="S192" s="79">
        <f>SUM(H192,J192,L192,E192)</f>
        <v>0</v>
      </c>
      <c r="T192" s="79">
        <f>SUM(H193,J193,L193,E192)</f>
        <v>20</v>
      </c>
      <c r="U192" s="79">
        <f>+S192-T192</f>
        <v>-20</v>
      </c>
      <c r="V192" s="80">
        <f>SUM(E192,G192,I192,K192)-R192</f>
        <v>0</v>
      </c>
      <c r="W192" s="82"/>
      <c r="Y192" s="19"/>
      <c r="Z192" s="83"/>
      <c r="AA192" s="83"/>
    </row>
    <row r="193" spans="2:28" x14ac:dyDescent="0.3">
      <c r="B193" s="86"/>
      <c r="C193" s="92"/>
      <c r="D193" s="94"/>
      <c r="E193" s="76"/>
      <c r="F193" s="77"/>
      <c r="G193" s="73"/>
      <c r="H193" s="12">
        <f>AA206</f>
        <v>10</v>
      </c>
      <c r="I193" s="73"/>
      <c r="J193" s="13">
        <f>X209</f>
        <v>0</v>
      </c>
      <c r="K193" s="73"/>
      <c r="L193" s="13">
        <f>AA202</f>
        <v>10</v>
      </c>
      <c r="M193" s="88"/>
      <c r="N193" s="78"/>
      <c r="O193" s="78"/>
      <c r="P193" s="78"/>
      <c r="Q193" s="78"/>
      <c r="R193" s="78"/>
      <c r="S193" s="78"/>
      <c r="T193" s="78"/>
      <c r="U193" s="78"/>
      <c r="V193" s="81"/>
      <c r="W193" s="82"/>
      <c r="Y193" s="19"/>
      <c r="Z193" s="83"/>
      <c r="AA193" s="83"/>
    </row>
    <row r="194" spans="2:28" x14ac:dyDescent="0.3">
      <c r="B194" s="86"/>
      <c r="C194" s="95" t="s">
        <v>194</v>
      </c>
      <c r="D194" s="93" t="s">
        <v>7</v>
      </c>
      <c r="E194" s="72">
        <f>IF(F194&gt;F195,"2")+IF(F194&lt;F195,"1")</f>
        <v>2</v>
      </c>
      <c r="F194" s="13">
        <f>AA206</f>
        <v>10</v>
      </c>
      <c r="G194" s="74"/>
      <c r="H194" s="75"/>
      <c r="I194" s="72">
        <f>IF(J194&gt;J195,"2")+IF(J194&lt;J195,"1")</f>
        <v>2</v>
      </c>
      <c r="J194" s="13">
        <f>X203</f>
        <v>10</v>
      </c>
      <c r="K194" s="72">
        <f>IF(L194&gt;L195,"2")+IF(L194&lt;L195,"1")</f>
        <v>2</v>
      </c>
      <c r="L194" s="13">
        <f>X208</f>
        <v>33</v>
      </c>
      <c r="M194" s="88"/>
      <c r="N194" s="78">
        <f t="shared" ref="N194" si="43">SUM(O194:R195)</f>
        <v>3</v>
      </c>
      <c r="O194" s="78">
        <f>IF(E194=2,"1")+IF(I194=2,"1")+IF(K194=2,"1")</f>
        <v>3</v>
      </c>
      <c r="P194" s="78">
        <f>IF(E194=1,"1")+IF(I194=1,"1")+IF(K194=1,"1")</f>
        <v>0</v>
      </c>
      <c r="Q194" s="78">
        <v>0</v>
      </c>
      <c r="R194" s="78">
        <v>0</v>
      </c>
      <c r="S194" s="79">
        <f>SUM(H194,J194,L194,F194)</f>
        <v>53</v>
      </c>
      <c r="T194" s="79">
        <f>SUM(H195,J195,L195,F195)</f>
        <v>18</v>
      </c>
      <c r="U194" s="79">
        <f>+S194-T194</f>
        <v>35</v>
      </c>
      <c r="V194" s="80">
        <f>SUM(E194,G194,I194,K194)</f>
        <v>6</v>
      </c>
      <c r="W194" s="82"/>
      <c r="Y194" s="19"/>
      <c r="Z194" s="83"/>
      <c r="AA194" s="83"/>
    </row>
    <row r="195" spans="2:28" x14ac:dyDescent="0.3">
      <c r="B195" s="86"/>
      <c r="C195" s="95"/>
      <c r="D195" s="94"/>
      <c r="E195" s="73"/>
      <c r="F195" s="13">
        <f>X206</f>
        <v>0</v>
      </c>
      <c r="G195" s="76"/>
      <c r="H195" s="77"/>
      <c r="I195" s="73"/>
      <c r="J195" s="13">
        <f>AA203</f>
        <v>0</v>
      </c>
      <c r="K195" s="73"/>
      <c r="L195" s="13">
        <f>AA208</f>
        <v>18</v>
      </c>
      <c r="M195" s="88"/>
      <c r="N195" s="78"/>
      <c r="O195" s="78"/>
      <c r="P195" s="78"/>
      <c r="Q195" s="78"/>
      <c r="R195" s="78"/>
      <c r="S195" s="78"/>
      <c r="T195" s="78"/>
      <c r="U195" s="78"/>
      <c r="V195" s="81"/>
      <c r="W195" s="82"/>
      <c r="Y195" s="19"/>
      <c r="Z195" s="83"/>
      <c r="AA195" s="83"/>
    </row>
    <row r="196" spans="2:28" x14ac:dyDescent="0.3">
      <c r="B196" s="86"/>
      <c r="C196" s="92" t="s">
        <v>295</v>
      </c>
      <c r="D196" s="93" t="s">
        <v>362</v>
      </c>
      <c r="E196" s="72">
        <f>IF(F196&gt;F197,"2")+IF(F196&lt;F197,"1")</f>
        <v>0</v>
      </c>
      <c r="F196" s="13">
        <f>X209</f>
        <v>0</v>
      </c>
      <c r="G196" s="72">
        <f>IF(H196&gt;H197,"2")+IF(H196&lt;H197,"1")</f>
        <v>1</v>
      </c>
      <c r="H196" s="13">
        <f>AA203</f>
        <v>0</v>
      </c>
      <c r="I196" s="74"/>
      <c r="J196" s="75"/>
      <c r="K196" s="72">
        <f>IF(L196&gt;L197,"2")+IF(L196&lt;L197,"1")</f>
        <v>1</v>
      </c>
      <c r="L196" s="13">
        <f>AA205</f>
        <v>0</v>
      </c>
      <c r="M196" s="88"/>
      <c r="N196" s="78">
        <f t="shared" ref="N196" si="44">SUM(O196:R197)</f>
        <v>4</v>
      </c>
      <c r="O196" s="78">
        <f>IF(E196=2,"1")+IF(G196=2,"1")+IF(K196=2,"1")</f>
        <v>0</v>
      </c>
      <c r="P196" s="78">
        <f>IF(E196=1,"1")+IF(G196=1,"1")+IF(K196=1,"1")</f>
        <v>2</v>
      </c>
      <c r="Q196" s="78">
        <v>0</v>
      </c>
      <c r="R196" s="78">
        <v>2</v>
      </c>
      <c r="S196" s="79">
        <f>SUM(H196,J196,L196,F196)</f>
        <v>0</v>
      </c>
      <c r="T196" s="79">
        <f>SUM(H197,J197,L197,F197)</f>
        <v>20</v>
      </c>
      <c r="U196" s="79">
        <f t="shared" ref="U196" si="45">+S196-T196</f>
        <v>-20</v>
      </c>
      <c r="V196" s="80">
        <f>SUM(E196,G196,I196,K196)-R196</f>
        <v>0</v>
      </c>
      <c r="W196" s="82"/>
      <c r="Y196" s="19"/>
      <c r="Z196" s="83"/>
      <c r="AA196" s="83"/>
    </row>
    <row r="197" spans="2:28" x14ac:dyDescent="0.3">
      <c r="B197" s="86"/>
      <c r="C197" s="92"/>
      <c r="D197" s="94"/>
      <c r="E197" s="73"/>
      <c r="F197" s="13">
        <f>AA209</f>
        <v>0</v>
      </c>
      <c r="G197" s="73"/>
      <c r="H197" s="13">
        <f>X203</f>
        <v>10</v>
      </c>
      <c r="I197" s="76"/>
      <c r="J197" s="77"/>
      <c r="K197" s="73"/>
      <c r="L197" s="13">
        <f>X205</f>
        <v>10</v>
      </c>
      <c r="M197" s="88"/>
      <c r="N197" s="78"/>
      <c r="O197" s="78"/>
      <c r="P197" s="78"/>
      <c r="Q197" s="78"/>
      <c r="R197" s="78"/>
      <c r="S197" s="78"/>
      <c r="T197" s="78"/>
      <c r="U197" s="78"/>
      <c r="V197" s="81"/>
      <c r="W197" s="82"/>
      <c r="Y197" s="19"/>
      <c r="Z197" s="83"/>
      <c r="AA197" s="83"/>
    </row>
    <row r="198" spans="2:28" x14ac:dyDescent="0.3">
      <c r="B198" s="86"/>
      <c r="C198" s="92" t="s">
        <v>294</v>
      </c>
      <c r="D198" s="93" t="s">
        <v>360</v>
      </c>
      <c r="E198" s="72">
        <f>IF(F198&gt;F199,"2")+IF(F198&lt;F199,"1")</f>
        <v>2</v>
      </c>
      <c r="F198" s="13">
        <f>AA202</f>
        <v>10</v>
      </c>
      <c r="G198" s="72">
        <f>IF(H198&gt;H199,"2")+IF(H198&lt;H199,"1")</f>
        <v>1</v>
      </c>
      <c r="H198" s="13">
        <f>AA208</f>
        <v>18</v>
      </c>
      <c r="I198" s="72">
        <f>IF(J198&gt;J199,"2")+IF(J198&lt;J199,"1")</f>
        <v>2</v>
      </c>
      <c r="J198" s="13">
        <f>X205</f>
        <v>10</v>
      </c>
      <c r="K198" s="74"/>
      <c r="L198" s="75"/>
      <c r="M198" s="88"/>
      <c r="N198" s="78">
        <f t="shared" ref="N198" si="46">SUM(O198:R199)</f>
        <v>3</v>
      </c>
      <c r="O198" s="78">
        <f>IF(E198=2,"1")+IF(G198=2,"1")+IF(I198=2,"1")</f>
        <v>2</v>
      </c>
      <c r="P198" s="78">
        <f>IF(E198=1,"1")+IF(G198=1,"1")+IF(I198=1,"1")</f>
        <v>1</v>
      </c>
      <c r="Q198" s="78">
        <v>0</v>
      </c>
      <c r="R198" s="78">
        <v>0</v>
      </c>
      <c r="S198" s="79">
        <f>SUM(H198,J198,L198,F198)</f>
        <v>38</v>
      </c>
      <c r="T198" s="79">
        <f>SUM(H199,J199,L199,F199)</f>
        <v>33</v>
      </c>
      <c r="U198" s="79">
        <f t="shared" ref="U198" si="47">+S198-T198</f>
        <v>5</v>
      </c>
      <c r="V198" s="80">
        <f t="shared" ref="V198" si="48">SUM(E198,G198,I198,K198)</f>
        <v>5</v>
      </c>
      <c r="W198" s="82"/>
      <c r="Y198" s="19"/>
      <c r="Z198" s="83"/>
      <c r="AA198" s="83"/>
    </row>
    <row r="199" spans="2:28" x14ac:dyDescent="0.3">
      <c r="B199" s="87"/>
      <c r="C199" s="92"/>
      <c r="D199" s="94"/>
      <c r="E199" s="73"/>
      <c r="F199" s="13">
        <f>X202</f>
        <v>0</v>
      </c>
      <c r="G199" s="73"/>
      <c r="H199" s="13">
        <f>X208</f>
        <v>33</v>
      </c>
      <c r="I199" s="73"/>
      <c r="J199" s="13">
        <f>AA205</f>
        <v>0</v>
      </c>
      <c r="K199" s="76"/>
      <c r="L199" s="77"/>
      <c r="M199" s="88"/>
      <c r="N199" s="78"/>
      <c r="O199" s="78"/>
      <c r="P199" s="78"/>
      <c r="Q199" s="78"/>
      <c r="R199" s="78"/>
      <c r="S199" s="78"/>
      <c r="T199" s="78"/>
      <c r="U199" s="78"/>
      <c r="V199" s="81"/>
      <c r="W199" s="82"/>
      <c r="Y199" s="19"/>
      <c r="Z199" s="83"/>
      <c r="AA199" s="83"/>
    </row>
    <row r="201" spans="2:28" x14ac:dyDescent="0.3">
      <c r="B201" s="22" t="s">
        <v>34</v>
      </c>
      <c r="C201" s="22" t="s">
        <v>42</v>
      </c>
      <c r="D201" s="69"/>
      <c r="E201" s="70"/>
      <c r="F201" s="52" t="s">
        <v>43</v>
      </c>
      <c r="G201" s="54"/>
      <c r="H201" s="54"/>
      <c r="I201" s="54"/>
      <c r="J201" s="54"/>
      <c r="K201" s="54"/>
      <c r="L201" s="54"/>
      <c r="M201" s="54"/>
      <c r="N201" s="53"/>
      <c r="O201" s="52" t="s">
        <v>41</v>
      </c>
      <c r="P201" s="54"/>
      <c r="Q201" s="54"/>
      <c r="R201" s="53"/>
      <c r="S201" s="14"/>
      <c r="T201" s="52" t="s">
        <v>35</v>
      </c>
      <c r="U201" s="54"/>
      <c r="V201" s="54"/>
      <c r="W201" s="53"/>
      <c r="X201" s="52" t="s">
        <v>42</v>
      </c>
      <c r="Y201" s="53"/>
      <c r="Z201" s="15"/>
      <c r="AA201" s="52" t="s">
        <v>43</v>
      </c>
      <c r="AB201" s="53"/>
    </row>
    <row r="202" spans="2:28" s="19" customFormat="1" x14ac:dyDescent="0.3">
      <c r="B202" s="16" t="s">
        <v>266</v>
      </c>
      <c r="C202" s="49" t="str">
        <f>C192</f>
        <v>HERNANDO RAMIREZ PAEZ</v>
      </c>
      <c r="D202" s="55" t="s">
        <v>36</v>
      </c>
      <c r="E202" s="56"/>
      <c r="F202" s="55" t="str">
        <f>C198</f>
        <v>EDWIN ALEXANDER CUELLAR</v>
      </c>
      <c r="G202" s="71"/>
      <c r="H202" s="71"/>
      <c r="I202" s="71"/>
      <c r="J202" s="71"/>
      <c r="K202" s="71"/>
      <c r="L202" s="71"/>
      <c r="M202" s="71"/>
      <c r="N202" s="56"/>
      <c r="O202" s="60" t="s">
        <v>385</v>
      </c>
      <c r="P202" s="60"/>
      <c r="Q202" s="60"/>
      <c r="R202" s="60"/>
      <c r="S202" s="18"/>
      <c r="T202" s="63">
        <v>45142</v>
      </c>
      <c r="U202" s="63"/>
      <c r="V202" s="63"/>
      <c r="W202" s="63"/>
      <c r="X202" s="64">
        <v>0</v>
      </c>
      <c r="Y202" s="65"/>
      <c r="Z202" s="22" t="s">
        <v>36</v>
      </c>
      <c r="AA202" s="64">
        <v>10</v>
      </c>
      <c r="AB202" s="65"/>
    </row>
    <row r="203" spans="2:28" s="19" customFormat="1" x14ac:dyDescent="0.3">
      <c r="B203" s="16" t="s">
        <v>265</v>
      </c>
      <c r="C203" s="20" t="str">
        <f>C194</f>
        <v>JOSÉ HERNÁN GÓMEZ PULIDO</v>
      </c>
      <c r="D203" s="55" t="s">
        <v>36</v>
      </c>
      <c r="E203" s="56"/>
      <c r="F203" s="66" t="str">
        <f>C196</f>
        <v>OSCAR FABIAN BUITRAGO</v>
      </c>
      <c r="G203" s="67"/>
      <c r="H203" s="67"/>
      <c r="I203" s="67"/>
      <c r="J203" s="67"/>
      <c r="K203" s="67"/>
      <c r="L203" s="67"/>
      <c r="M203" s="67"/>
      <c r="N203" s="68"/>
      <c r="O203" s="60" t="s">
        <v>385</v>
      </c>
      <c r="P203" s="60"/>
      <c r="Q203" s="60"/>
      <c r="R203" s="60"/>
      <c r="S203" s="21"/>
      <c r="T203" s="63">
        <v>45142</v>
      </c>
      <c r="U203" s="63"/>
      <c r="V203" s="63"/>
      <c r="W203" s="63"/>
      <c r="X203" s="64">
        <v>10</v>
      </c>
      <c r="Y203" s="65"/>
      <c r="Z203" s="22" t="s">
        <v>36</v>
      </c>
      <c r="AA203" s="64">
        <v>0</v>
      </c>
      <c r="AB203" s="65"/>
    </row>
    <row r="204" spans="2:28" x14ac:dyDescent="0.3">
      <c r="B204" s="22" t="s">
        <v>34</v>
      </c>
      <c r="C204" s="22" t="s">
        <v>42</v>
      </c>
      <c r="D204" s="52"/>
      <c r="E204" s="53"/>
      <c r="F204" s="52" t="s">
        <v>43</v>
      </c>
      <c r="G204" s="54"/>
      <c r="H204" s="54"/>
      <c r="I204" s="54"/>
      <c r="J204" s="54"/>
      <c r="K204" s="54"/>
      <c r="L204" s="54"/>
      <c r="M204" s="54"/>
      <c r="N204" s="53"/>
      <c r="O204" s="89" t="s">
        <v>41</v>
      </c>
      <c r="P204" s="89"/>
      <c r="Q204" s="89"/>
      <c r="R204" s="89"/>
      <c r="S204" s="14"/>
      <c r="T204" s="52" t="s">
        <v>35</v>
      </c>
      <c r="U204" s="54"/>
      <c r="V204" s="54"/>
      <c r="W204" s="53"/>
      <c r="X204" s="52" t="s">
        <v>42</v>
      </c>
      <c r="Y204" s="53"/>
      <c r="Z204" s="15"/>
      <c r="AA204" s="52" t="s">
        <v>43</v>
      </c>
      <c r="AB204" s="53"/>
    </row>
    <row r="205" spans="2:28" s="19" customFormat="1" x14ac:dyDescent="0.3">
      <c r="B205" s="16" t="s">
        <v>267</v>
      </c>
      <c r="C205" s="29" t="str">
        <f>C198</f>
        <v>EDWIN ALEXANDER CUELLAR</v>
      </c>
      <c r="D205" s="55" t="s">
        <v>36</v>
      </c>
      <c r="E205" s="56"/>
      <c r="F205" s="66" t="str">
        <f>C196</f>
        <v>OSCAR FABIAN BUITRAGO</v>
      </c>
      <c r="G205" s="67"/>
      <c r="H205" s="67"/>
      <c r="I205" s="67"/>
      <c r="J205" s="67"/>
      <c r="K205" s="67"/>
      <c r="L205" s="67"/>
      <c r="M205" s="67"/>
      <c r="N205" s="68"/>
      <c r="O205" s="60" t="s">
        <v>385</v>
      </c>
      <c r="P205" s="60"/>
      <c r="Q205" s="60"/>
      <c r="R205" s="60"/>
      <c r="S205" s="21"/>
      <c r="T205" s="63">
        <v>45142</v>
      </c>
      <c r="U205" s="63"/>
      <c r="V205" s="63"/>
      <c r="W205" s="63"/>
      <c r="X205" s="64">
        <v>10</v>
      </c>
      <c r="Y205" s="65"/>
      <c r="Z205" s="22" t="s">
        <v>36</v>
      </c>
      <c r="AA205" s="64">
        <v>0</v>
      </c>
      <c r="AB205" s="65"/>
    </row>
    <row r="206" spans="2:28" s="19" customFormat="1" x14ac:dyDescent="0.3">
      <c r="B206" s="16" t="s">
        <v>268</v>
      </c>
      <c r="C206" s="49" t="str">
        <f>C192</f>
        <v>HERNANDO RAMIREZ PAEZ</v>
      </c>
      <c r="D206" s="55" t="s">
        <v>36</v>
      </c>
      <c r="E206" s="56"/>
      <c r="F206" s="57" t="str">
        <f>C194</f>
        <v>JOSÉ HERNÁN GÓMEZ PULIDO</v>
      </c>
      <c r="G206" s="58"/>
      <c r="H206" s="58"/>
      <c r="I206" s="58"/>
      <c r="J206" s="58"/>
      <c r="K206" s="58"/>
      <c r="L206" s="58"/>
      <c r="M206" s="58"/>
      <c r="N206" s="59"/>
      <c r="O206" s="60" t="s">
        <v>385</v>
      </c>
      <c r="P206" s="60"/>
      <c r="Q206" s="60"/>
      <c r="R206" s="60"/>
      <c r="S206" s="21"/>
      <c r="T206" s="63">
        <v>45142</v>
      </c>
      <c r="U206" s="63"/>
      <c r="V206" s="63"/>
      <c r="W206" s="63"/>
      <c r="X206" s="64">
        <v>0</v>
      </c>
      <c r="Y206" s="65"/>
      <c r="Z206" s="22" t="s">
        <v>36</v>
      </c>
      <c r="AA206" s="64">
        <v>10</v>
      </c>
      <c r="AB206" s="65"/>
    </row>
    <row r="207" spans="2:28" x14ac:dyDescent="0.3">
      <c r="B207" s="22" t="s">
        <v>34</v>
      </c>
      <c r="C207" s="22" t="s">
        <v>42</v>
      </c>
      <c r="D207" s="52"/>
      <c r="E207" s="53"/>
      <c r="F207" s="52" t="s">
        <v>43</v>
      </c>
      <c r="G207" s="54"/>
      <c r="H207" s="54"/>
      <c r="I207" s="54"/>
      <c r="J207" s="54"/>
      <c r="K207" s="54"/>
      <c r="L207" s="54"/>
      <c r="M207" s="54"/>
      <c r="N207" s="53"/>
      <c r="O207" s="89" t="s">
        <v>41</v>
      </c>
      <c r="P207" s="89"/>
      <c r="Q207" s="89"/>
      <c r="R207" s="89"/>
      <c r="S207" s="14"/>
      <c r="T207" s="52" t="s">
        <v>35</v>
      </c>
      <c r="U207" s="54"/>
      <c r="V207" s="54"/>
      <c r="W207" s="53"/>
      <c r="X207" s="52" t="s">
        <v>42</v>
      </c>
      <c r="Y207" s="53"/>
      <c r="Z207" s="15"/>
      <c r="AA207" s="52" t="s">
        <v>43</v>
      </c>
      <c r="AB207" s="53"/>
    </row>
    <row r="208" spans="2:28" s="19" customFormat="1" x14ac:dyDescent="0.3">
      <c r="B208" s="16" t="s">
        <v>269</v>
      </c>
      <c r="C208" s="20" t="str">
        <f>C194</f>
        <v>JOSÉ HERNÁN GÓMEZ PULIDO</v>
      </c>
      <c r="D208" s="55" t="s">
        <v>36</v>
      </c>
      <c r="E208" s="56"/>
      <c r="F208" s="57" t="str">
        <f>C198</f>
        <v>EDWIN ALEXANDER CUELLAR</v>
      </c>
      <c r="G208" s="58"/>
      <c r="H208" s="58"/>
      <c r="I208" s="58"/>
      <c r="J208" s="58"/>
      <c r="K208" s="58"/>
      <c r="L208" s="58"/>
      <c r="M208" s="58"/>
      <c r="N208" s="59"/>
      <c r="O208" s="60" t="s">
        <v>385</v>
      </c>
      <c r="P208" s="60"/>
      <c r="Q208" s="60"/>
      <c r="R208" s="60"/>
      <c r="S208" s="21"/>
      <c r="T208" s="63">
        <v>45142</v>
      </c>
      <c r="U208" s="63"/>
      <c r="V208" s="63"/>
      <c r="W208" s="63"/>
      <c r="X208" s="64">
        <v>33</v>
      </c>
      <c r="Y208" s="65"/>
      <c r="Z208" s="22" t="s">
        <v>36</v>
      </c>
      <c r="AA208" s="64">
        <v>18</v>
      </c>
      <c r="AB208" s="65"/>
    </row>
    <row r="209" spans="2:28" s="19" customFormat="1" x14ac:dyDescent="0.3">
      <c r="B209" s="16" t="s">
        <v>270</v>
      </c>
      <c r="C209" s="49" t="str">
        <f>C196</f>
        <v>OSCAR FABIAN BUITRAGO</v>
      </c>
      <c r="D209" s="55" t="s">
        <v>36</v>
      </c>
      <c r="E209" s="56"/>
      <c r="F209" s="66" t="str">
        <f>C192</f>
        <v>HERNANDO RAMIREZ PAEZ</v>
      </c>
      <c r="G209" s="67"/>
      <c r="H209" s="67"/>
      <c r="I209" s="67"/>
      <c r="J209" s="67"/>
      <c r="K209" s="67"/>
      <c r="L209" s="67"/>
      <c r="M209" s="67"/>
      <c r="N209" s="68"/>
      <c r="O209" s="60" t="s">
        <v>385</v>
      </c>
      <c r="P209" s="60"/>
      <c r="Q209" s="60"/>
      <c r="R209" s="60"/>
      <c r="S209" s="23"/>
      <c r="T209" s="63">
        <v>45142</v>
      </c>
      <c r="U209" s="63"/>
      <c r="V209" s="63"/>
      <c r="W209" s="63"/>
      <c r="X209" s="64">
        <v>0</v>
      </c>
      <c r="Y209" s="65"/>
      <c r="Z209" s="22" t="s">
        <v>36</v>
      </c>
      <c r="AA209" s="64">
        <v>0</v>
      </c>
      <c r="AB209" s="65"/>
    </row>
    <row r="210" spans="2:28" x14ac:dyDescent="0.3"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4"/>
      <c r="P210" s="24"/>
      <c r="Q210" s="24"/>
      <c r="R210" s="24"/>
      <c r="S210" s="24"/>
      <c r="T210" s="26"/>
      <c r="U210" s="26"/>
      <c r="V210" s="26"/>
      <c r="W210" s="26"/>
      <c r="X210" s="27"/>
      <c r="Y210" s="24"/>
      <c r="Z210" s="28"/>
      <c r="AA210" s="27"/>
      <c r="AB210" s="24"/>
    </row>
    <row r="211" spans="2:28" x14ac:dyDescent="0.3">
      <c r="B211" s="84" t="s">
        <v>63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</row>
    <row r="212" spans="2:28" x14ac:dyDescent="0.3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  <c r="V212" s="8"/>
      <c r="W212" s="8"/>
      <c r="X212" s="10"/>
      <c r="Y212" s="11"/>
      <c r="Z212" s="11"/>
      <c r="AA212" s="10"/>
      <c r="AB212" s="11"/>
    </row>
    <row r="213" spans="2:28" x14ac:dyDescent="0.3">
      <c r="B213" s="85" t="s">
        <v>64</v>
      </c>
      <c r="C213" s="52" t="s">
        <v>44</v>
      </c>
      <c r="D213" s="54"/>
      <c r="E213" s="52">
        <v>1</v>
      </c>
      <c r="F213" s="54"/>
      <c r="G213" s="52">
        <v>2</v>
      </c>
      <c r="H213" s="54"/>
      <c r="I213" s="52">
        <v>3</v>
      </c>
      <c r="J213" s="54"/>
      <c r="K213" s="52">
        <v>4</v>
      </c>
      <c r="L213" s="54"/>
      <c r="M213" s="88"/>
      <c r="N213" s="22" t="s">
        <v>26</v>
      </c>
      <c r="O213" s="22" t="s">
        <v>27</v>
      </c>
      <c r="P213" s="22" t="s">
        <v>28</v>
      </c>
      <c r="Q213" s="22" t="s">
        <v>29</v>
      </c>
      <c r="R213" s="22" t="s">
        <v>30</v>
      </c>
      <c r="S213" s="22" t="s">
        <v>37</v>
      </c>
      <c r="T213" s="22" t="s">
        <v>38</v>
      </c>
      <c r="U213" s="22" t="s">
        <v>31</v>
      </c>
      <c r="V213" s="22" t="s">
        <v>32</v>
      </c>
      <c r="W213" s="22" t="s">
        <v>33</v>
      </c>
      <c r="Y213" s="19"/>
      <c r="AA213" s="1"/>
    </row>
    <row r="214" spans="2:28" x14ac:dyDescent="0.3">
      <c r="B214" s="86"/>
      <c r="C214" s="92" t="s">
        <v>298</v>
      </c>
      <c r="D214" s="93" t="s">
        <v>11</v>
      </c>
      <c r="E214" s="74"/>
      <c r="F214" s="75"/>
      <c r="G214" s="72">
        <f>IF(H214&gt;H215,"2")+IF(H214&lt;H215,"1")</f>
        <v>1</v>
      </c>
      <c r="H214" s="12">
        <f>X228</f>
        <v>22</v>
      </c>
      <c r="I214" s="72">
        <f>IF(J214&gt;J215,"2")+IF(J214&lt;J215,"1")</f>
        <v>2</v>
      </c>
      <c r="J214" s="13">
        <f>AA231</f>
        <v>10</v>
      </c>
      <c r="K214" s="72">
        <f>IF(L214&gt;L215,"2")+IF(L214&lt;L215,"1")</f>
        <v>2</v>
      </c>
      <c r="L214" s="13">
        <f>X224</f>
        <v>10</v>
      </c>
      <c r="M214" s="88"/>
      <c r="N214" s="78">
        <f>SUM(O214:R215)</f>
        <v>3</v>
      </c>
      <c r="O214" s="78">
        <f>IF(G214=2,"1")+IF(I214=2,"1")+IF(K214=2,"1")</f>
        <v>2</v>
      </c>
      <c r="P214" s="78">
        <f>IF(G214=1,"1")+IF(I214=1,"1")+IF(K214=1,"1")</f>
        <v>1</v>
      </c>
      <c r="Q214" s="78">
        <v>0</v>
      </c>
      <c r="R214" s="78">
        <v>0</v>
      </c>
      <c r="S214" s="79">
        <f>SUM(H214,J214,L214,E214)</f>
        <v>42</v>
      </c>
      <c r="T214" s="79">
        <f>SUM(H215,J215,L215,E214)</f>
        <v>74</v>
      </c>
      <c r="U214" s="79">
        <f>+S214-T214</f>
        <v>-32</v>
      </c>
      <c r="V214" s="80">
        <f>SUM(E214,G214,I214,K214)</f>
        <v>5</v>
      </c>
      <c r="W214" s="82"/>
      <c r="Y214" s="19"/>
      <c r="Z214" s="83"/>
      <c r="AA214" s="83"/>
    </row>
    <row r="215" spans="2:28" x14ac:dyDescent="0.3">
      <c r="B215" s="86"/>
      <c r="C215" s="92"/>
      <c r="D215" s="94"/>
      <c r="E215" s="76"/>
      <c r="F215" s="77"/>
      <c r="G215" s="73"/>
      <c r="H215" s="12">
        <f>AA228</f>
        <v>74</v>
      </c>
      <c r="I215" s="73"/>
      <c r="J215" s="13">
        <f>X231</f>
        <v>0</v>
      </c>
      <c r="K215" s="73"/>
      <c r="L215" s="13">
        <f>AA224</f>
        <v>0</v>
      </c>
      <c r="M215" s="88"/>
      <c r="N215" s="78"/>
      <c r="O215" s="78"/>
      <c r="P215" s="78"/>
      <c r="Q215" s="78"/>
      <c r="R215" s="78"/>
      <c r="S215" s="78"/>
      <c r="T215" s="78"/>
      <c r="U215" s="78"/>
      <c r="V215" s="81"/>
      <c r="W215" s="82"/>
      <c r="Y215" s="19"/>
      <c r="Z215" s="83"/>
      <c r="AA215" s="83"/>
    </row>
    <row r="216" spans="2:28" x14ac:dyDescent="0.3">
      <c r="B216" s="86"/>
      <c r="C216" s="92" t="s">
        <v>186</v>
      </c>
      <c r="D216" s="93" t="s">
        <v>363</v>
      </c>
      <c r="E216" s="72">
        <f>IF(F216&gt;F217,"2")+IF(F216&lt;F217,"1")</f>
        <v>2</v>
      </c>
      <c r="F216" s="13">
        <f>AA228</f>
        <v>74</v>
      </c>
      <c r="G216" s="74"/>
      <c r="H216" s="75"/>
      <c r="I216" s="72">
        <f>IF(J216&gt;J217,"2")+IF(J216&lt;J217,"1")</f>
        <v>2</v>
      </c>
      <c r="J216" s="13">
        <f>X225</f>
        <v>10</v>
      </c>
      <c r="K216" s="72">
        <f>IF(L216&gt;L217,"2")+IF(L216&lt;L217,"1")</f>
        <v>2</v>
      </c>
      <c r="L216" s="13">
        <f>X230</f>
        <v>10</v>
      </c>
      <c r="M216" s="88"/>
      <c r="N216" s="78">
        <f t="shared" ref="N216" si="49">SUM(O216:R217)</f>
        <v>3</v>
      </c>
      <c r="O216" s="78">
        <f>IF(E216=2,"1")+IF(I216=2,"1")+IF(K216=2,"1")</f>
        <v>3</v>
      </c>
      <c r="P216" s="78">
        <f>IF(E216=1,"1")+IF(I216=1,"1")+IF(K216=1,"1")</f>
        <v>0</v>
      </c>
      <c r="Q216" s="78">
        <v>0</v>
      </c>
      <c r="R216" s="78">
        <v>0</v>
      </c>
      <c r="S216" s="79">
        <f>SUM(H216,J216,L216,F216)</f>
        <v>94</v>
      </c>
      <c r="T216" s="79">
        <f>SUM(H217,J217,L217,F217)</f>
        <v>22</v>
      </c>
      <c r="U216" s="79">
        <f>+S216-T216</f>
        <v>72</v>
      </c>
      <c r="V216" s="80">
        <f>SUM(E216,G216,I216,K216)</f>
        <v>6</v>
      </c>
      <c r="W216" s="82"/>
      <c r="Y216" s="19"/>
      <c r="Z216" s="83"/>
      <c r="AA216" s="83"/>
    </row>
    <row r="217" spans="2:28" x14ac:dyDescent="0.3">
      <c r="B217" s="86"/>
      <c r="C217" s="92"/>
      <c r="D217" s="94"/>
      <c r="E217" s="73"/>
      <c r="F217" s="13">
        <f>X228</f>
        <v>22</v>
      </c>
      <c r="G217" s="76"/>
      <c r="H217" s="77"/>
      <c r="I217" s="73"/>
      <c r="J217" s="13">
        <f>AA225</f>
        <v>0</v>
      </c>
      <c r="K217" s="73"/>
      <c r="L217" s="13">
        <f>AA230</f>
        <v>0</v>
      </c>
      <c r="M217" s="88"/>
      <c r="N217" s="78"/>
      <c r="O217" s="78"/>
      <c r="P217" s="78"/>
      <c r="Q217" s="78"/>
      <c r="R217" s="78"/>
      <c r="S217" s="78"/>
      <c r="T217" s="78"/>
      <c r="U217" s="78"/>
      <c r="V217" s="81"/>
      <c r="W217" s="82"/>
      <c r="Y217" s="19"/>
      <c r="Z217" s="83"/>
      <c r="AA217" s="83"/>
    </row>
    <row r="218" spans="2:28" x14ac:dyDescent="0.3">
      <c r="B218" s="86"/>
      <c r="C218" s="95" t="s">
        <v>297</v>
      </c>
      <c r="D218" s="93"/>
      <c r="E218" s="72">
        <f>IF(F218&gt;F219,"2")+IF(F218&lt;F219,"1")</f>
        <v>1</v>
      </c>
      <c r="F218" s="13">
        <f>X231</f>
        <v>0</v>
      </c>
      <c r="G218" s="72">
        <f>IF(H218&gt;H219,"2")+IF(H218&lt;H219,"1")</f>
        <v>1</v>
      </c>
      <c r="H218" s="13">
        <f>AA225</f>
        <v>0</v>
      </c>
      <c r="I218" s="74"/>
      <c r="J218" s="75"/>
      <c r="K218" s="72">
        <f>IF(L218&gt;L219,"2")+IF(L218&lt;L219,"1")</f>
        <v>0</v>
      </c>
      <c r="L218" s="13">
        <f>AA227</f>
        <v>0</v>
      </c>
      <c r="M218" s="88"/>
      <c r="N218" s="78">
        <f t="shared" ref="N218" si="50">SUM(O218:R219)</f>
        <v>4</v>
      </c>
      <c r="O218" s="78">
        <f>IF(E218=2,"1")+IF(G218=2,"1")+IF(K218=2,"1")</f>
        <v>0</v>
      </c>
      <c r="P218" s="78">
        <f>IF(E218=1,"1")+IF(G218=1,"1")+IF(K218=1,"1")</f>
        <v>2</v>
      </c>
      <c r="Q218" s="78">
        <v>0</v>
      </c>
      <c r="R218" s="78">
        <v>2</v>
      </c>
      <c r="S218" s="79">
        <f>SUM(H218,J218,L218,F218)</f>
        <v>0</v>
      </c>
      <c r="T218" s="79">
        <f>SUM(H219,J219,L219,F219)</f>
        <v>20</v>
      </c>
      <c r="U218" s="79">
        <f t="shared" ref="U218" si="51">+S218-T218</f>
        <v>-20</v>
      </c>
      <c r="V218" s="80">
        <f>SUM(E218,G218,I218,K218)-R218</f>
        <v>0</v>
      </c>
      <c r="W218" s="82"/>
      <c r="Y218" s="19"/>
      <c r="Z218" s="83"/>
      <c r="AA218" s="83"/>
    </row>
    <row r="219" spans="2:28" x14ac:dyDescent="0.3">
      <c r="B219" s="86"/>
      <c r="C219" s="95"/>
      <c r="D219" s="94"/>
      <c r="E219" s="73"/>
      <c r="F219" s="13">
        <f>AA231</f>
        <v>10</v>
      </c>
      <c r="G219" s="73"/>
      <c r="H219" s="13">
        <f>X225</f>
        <v>10</v>
      </c>
      <c r="I219" s="76"/>
      <c r="J219" s="77"/>
      <c r="K219" s="73"/>
      <c r="L219" s="13">
        <f>X227</f>
        <v>0</v>
      </c>
      <c r="M219" s="88"/>
      <c r="N219" s="78"/>
      <c r="O219" s="78"/>
      <c r="P219" s="78"/>
      <c r="Q219" s="78"/>
      <c r="R219" s="78"/>
      <c r="S219" s="78"/>
      <c r="T219" s="78"/>
      <c r="U219" s="78"/>
      <c r="V219" s="81"/>
      <c r="W219" s="82"/>
      <c r="Y219" s="19"/>
      <c r="Z219" s="83"/>
      <c r="AA219" s="83"/>
    </row>
    <row r="220" spans="2:28" x14ac:dyDescent="0.3">
      <c r="B220" s="86"/>
      <c r="C220" s="92" t="s">
        <v>296</v>
      </c>
      <c r="D220" s="93" t="s">
        <v>364</v>
      </c>
      <c r="E220" s="72">
        <f>IF(F220&gt;F221,"2")+IF(F220&lt;F221,"1")</f>
        <v>1</v>
      </c>
      <c r="F220" s="13">
        <f>AA224</f>
        <v>0</v>
      </c>
      <c r="G220" s="72">
        <f>IF(H220&gt;H221,"2")+IF(H220&lt;H221,"1")</f>
        <v>1</v>
      </c>
      <c r="H220" s="13">
        <f>AA230</f>
        <v>0</v>
      </c>
      <c r="I220" s="72">
        <f>IF(J220&gt;J221,"2")+IF(J220&lt;J221,"1")</f>
        <v>0</v>
      </c>
      <c r="J220" s="13">
        <f>X227</f>
        <v>0</v>
      </c>
      <c r="K220" s="74"/>
      <c r="L220" s="75"/>
      <c r="M220" s="88"/>
      <c r="N220" s="78">
        <f t="shared" ref="N220" si="52">SUM(O220:R221)</f>
        <v>4</v>
      </c>
      <c r="O220" s="78">
        <f>IF(E220=2,"1")+IF(G220=2,"1")+IF(I220=2,"1")</f>
        <v>0</v>
      </c>
      <c r="P220" s="78">
        <f>IF(E220=1,"1")+IF(G220=1,"1")+IF(I220=1,"1")</f>
        <v>2</v>
      </c>
      <c r="Q220" s="78">
        <v>0</v>
      </c>
      <c r="R220" s="78">
        <v>2</v>
      </c>
      <c r="S220" s="79">
        <f>SUM(H220,J220,L220,F220)</f>
        <v>0</v>
      </c>
      <c r="T220" s="79">
        <f>SUM(H221,J221,L221,F221)</f>
        <v>20</v>
      </c>
      <c r="U220" s="79">
        <f t="shared" ref="U220" si="53">+S220-T220</f>
        <v>-20</v>
      </c>
      <c r="V220" s="80">
        <f>SUM(E220,G220,I220,K220)-R220</f>
        <v>0</v>
      </c>
      <c r="W220" s="82"/>
      <c r="Y220" s="19"/>
      <c r="Z220" s="83"/>
      <c r="AA220" s="83"/>
    </row>
    <row r="221" spans="2:28" x14ac:dyDescent="0.3">
      <c r="B221" s="87"/>
      <c r="C221" s="92"/>
      <c r="D221" s="94"/>
      <c r="E221" s="73"/>
      <c r="F221" s="13">
        <f>X224</f>
        <v>10</v>
      </c>
      <c r="G221" s="73"/>
      <c r="H221" s="13">
        <f>X230</f>
        <v>10</v>
      </c>
      <c r="I221" s="73"/>
      <c r="J221" s="13">
        <f>AA227</f>
        <v>0</v>
      </c>
      <c r="K221" s="76"/>
      <c r="L221" s="77"/>
      <c r="M221" s="88"/>
      <c r="N221" s="78"/>
      <c r="O221" s="78"/>
      <c r="P221" s="78"/>
      <c r="Q221" s="78"/>
      <c r="R221" s="78"/>
      <c r="S221" s="78"/>
      <c r="T221" s="78"/>
      <c r="U221" s="78"/>
      <c r="V221" s="81"/>
      <c r="W221" s="82"/>
      <c r="Y221" s="19"/>
      <c r="Z221" s="83"/>
      <c r="AA221" s="83"/>
    </row>
    <row r="223" spans="2:28" x14ac:dyDescent="0.3">
      <c r="B223" s="22" t="s">
        <v>34</v>
      </c>
      <c r="C223" s="22" t="s">
        <v>42</v>
      </c>
      <c r="D223" s="69"/>
      <c r="E223" s="70"/>
      <c r="F223" s="52" t="s">
        <v>43</v>
      </c>
      <c r="G223" s="54"/>
      <c r="H223" s="54"/>
      <c r="I223" s="54"/>
      <c r="J223" s="54"/>
      <c r="K223" s="54"/>
      <c r="L223" s="54"/>
      <c r="M223" s="54"/>
      <c r="N223" s="53"/>
      <c r="O223" s="52" t="s">
        <v>41</v>
      </c>
      <c r="P223" s="54"/>
      <c r="Q223" s="54"/>
      <c r="R223" s="53"/>
      <c r="S223" s="14"/>
      <c r="T223" s="52" t="s">
        <v>35</v>
      </c>
      <c r="U223" s="54"/>
      <c r="V223" s="54"/>
      <c r="W223" s="53"/>
      <c r="X223" s="52" t="s">
        <v>42</v>
      </c>
      <c r="Y223" s="53"/>
      <c r="Z223" s="15"/>
      <c r="AA223" s="52" t="s">
        <v>43</v>
      </c>
      <c r="AB223" s="53"/>
    </row>
    <row r="224" spans="2:28" s="19" customFormat="1" x14ac:dyDescent="0.3">
      <c r="B224" s="16" t="s">
        <v>266</v>
      </c>
      <c r="C224" s="17" t="str">
        <f>C214</f>
        <v>VICTOR JAVIER URQUIJO</v>
      </c>
      <c r="D224" s="55" t="s">
        <v>36</v>
      </c>
      <c r="E224" s="56"/>
      <c r="F224" s="66" t="str">
        <f>C220</f>
        <v>JORGE CARRILLO</v>
      </c>
      <c r="G224" s="67"/>
      <c r="H224" s="67"/>
      <c r="I224" s="67"/>
      <c r="J224" s="67"/>
      <c r="K224" s="67"/>
      <c r="L224" s="67"/>
      <c r="M224" s="67"/>
      <c r="N224" s="68"/>
      <c r="O224" s="60" t="s">
        <v>385</v>
      </c>
      <c r="P224" s="60"/>
      <c r="Q224" s="60"/>
      <c r="R224" s="60"/>
      <c r="S224" s="18"/>
      <c r="T224" s="63">
        <v>45146</v>
      </c>
      <c r="U224" s="63"/>
      <c r="V224" s="63"/>
      <c r="W224" s="63"/>
      <c r="X224" s="64">
        <v>10</v>
      </c>
      <c r="Y224" s="65"/>
      <c r="Z224" s="22" t="s">
        <v>36</v>
      </c>
      <c r="AA224" s="64">
        <v>0</v>
      </c>
      <c r="AB224" s="65"/>
    </row>
    <row r="225" spans="2:28" s="19" customFormat="1" x14ac:dyDescent="0.3">
      <c r="B225" s="16" t="s">
        <v>265</v>
      </c>
      <c r="C225" s="20" t="str">
        <f>C216</f>
        <v>JOSÉ RAÚL PEDRAZA JIMÉNEZ</v>
      </c>
      <c r="D225" s="55" t="s">
        <v>36</v>
      </c>
      <c r="E225" s="56"/>
      <c r="F225" s="66" t="str">
        <f>C218</f>
        <v>CAMILO ANDRÉS ROMERO</v>
      </c>
      <c r="G225" s="67"/>
      <c r="H225" s="67"/>
      <c r="I225" s="67"/>
      <c r="J225" s="67"/>
      <c r="K225" s="67"/>
      <c r="L225" s="67"/>
      <c r="M225" s="67"/>
      <c r="N225" s="68"/>
      <c r="O225" s="60" t="s">
        <v>385</v>
      </c>
      <c r="P225" s="60"/>
      <c r="Q225" s="60"/>
      <c r="R225" s="60"/>
      <c r="S225" s="21"/>
      <c r="T225" s="63">
        <v>45146</v>
      </c>
      <c r="U225" s="63"/>
      <c r="V225" s="63"/>
      <c r="W225" s="63"/>
      <c r="X225" s="64">
        <v>10</v>
      </c>
      <c r="Y225" s="65"/>
      <c r="Z225" s="22" t="s">
        <v>36</v>
      </c>
      <c r="AA225" s="64">
        <v>0</v>
      </c>
      <c r="AB225" s="65"/>
    </row>
    <row r="226" spans="2:28" x14ac:dyDescent="0.3">
      <c r="B226" s="22" t="s">
        <v>34</v>
      </c>
      <c r="C226" s="22" t="s">
        <v>42</v>
      </c>
      <c r="D226" s="52"/>
      <c r="E226" s="53"/>
      <c r="F226" s="52" t="s">
        <v>43</v>
      </c>
      <c r="G226" s="54"/>
      <c r="H226" s="54"/>
      <c r="I226" s="54"/>
      <c r="J226" s="54"/>
      <c r="K226" s="54"/>
      <c r="L226" s="54"/>
      <c r="M226" s="54"/>
      <c r="N226" s="53"/>
      <c r="O226" s="52" t="s">
        <v>41</v>
      </c>
      <c r="P226" s="54"/>
      <c r="Q226" s="54"/>
      <c r="R226" s="53"/>
      <c r="S226" s="14"/>
      <c r="T226" s="52" t="s">
        <v>35</v>
      </c>
      <c r="U226" s="54"/>
      <c r="V226" s="54"/>
      <c r="W226" s="53"/>
      <c r="X226" s="52" t="s">
        <v>42</v>
      </c>
      <c r="Y226" s="53"/>
      <c r="Z226" s="15"/>
      <c r="AA226" s="52" t="s">
        <v>43</v>
      </c>
      <c r="AB226" s="53"/>
    </row>
    <row r="227" spans="2:28" s="19" customFormat="1" x14ac:dyDescent="0.3">
      <c r="B227" s="16" t="s">
        <v>267</v>
      </c>
      <c r="C227" s="50" t="str">
        <f>C220</f>
        <v>JORGE CARRILLO</v>
      </c>
      <c r="D227" s="55" t="s">
        <v>36</v>
      </c>
      <c r="E227" s="56"/>
      <c r="F227" s="66" t="str">
        <f>C218</f>
        <v>CAMILO ANDRÉS ROMERO</v>
      </c>
      <c r="G227" s="67"/>
      <c r="H227" s="67"/>
      <c r="I227" s="67"/>
      <c r="J227" s="67"/>
      <c r="K227" s="67"/>
      <c r="L227" s="67"/>
      <c r="M227" s="67"/>
      <c r="N227" s="68"/>
      <c r="O227" s="60" t="s">
        <v>385</v>
      </c>
      <c r="P227" s="60"/>
      <c r="Q227" s="60"/>
      <c r="R227" s="60"/>
      <c r="S227" s="21"/>
      <c r="T227" s="63">
        <v>45146</v>
      </c>
      <c r="U227" s="63"/>
      <c r="V227" s="63"/>
      <c r="W227" s="63"/>
      <c r="X227" s="64">
        <v>0</v>
      </c>
      <c r="Y227" s="65"/>
      <c r="Z227" s="22" t="s">
        <v>36</v>
      </c>
      <c r="AA227" s="64">
        <v>0</v>
      </c>
      <c r="AB227" s="65"/>
    </row>
    <row r="228" spans="2:28" s="19" customFormat="1" x14ac:dyDescent="0.3">
      <c r="B228" s="16" t="s">
        <v>268</v>
      </c>
      <c r="C228" s="20" t="str">
        <f>C214</f>
        <v>VICTOR JAVIER URQUIJO</v>
      </c>
      <c r="D228" s="55" t="s">
        <v>36</v>
      </c>
      <c r="E228" s="56"/>
      <c r="F228" s="57" t="str">
        <f>C216</f>
        <v>JOSÉ RAÚL PEDRAZA JIMÉNEZ</v>
      </c>
      <c r="G228" s="58"/>
      <c r="H228" s="58"/>
      <c r="I228" s="58"/>
      <c r="J228" s="58"/>
      <c r="K228" s="58"/>
      <c r="L228" s="58"/>
      <c r="M228" s="58"/>
      <c r="N228" s="59"/>
      <c r="O228" s="60" t="s">
        <v>385</v>
      </c>
      <c r="P228" s="60"/>
      <c r="Q228" s="60"/>
      <c r="R228" s="60"/>
      <c r="S228" s="21"/>
      <c r="T228" s="63">
        <v>45146</v>
      </c>
      <c r="U228" s="63"/>
      <c r="V228" s="63"/>
      <c r="W228" s="63"/>
      <c r="X228" s="64">
        <v>22</v>
      </c>
      <c r="Y228" s="65"/>
      <c r="Z228" s="22" t="s">
        <v>36</v>
      </c>
      <c r="AA228" s="64">
        <v>74</v>
      </c>
      <c r="AB228" s="65"/>
    </row>
    <row r="229" spans="2:28" x14ac:dyDescent="0.3">
      <c r="B229" s="22" t="s">
        <v>34</v>
      </c>
      <c r="C229" s="22" t="s">
        <v>42</v>
      </c>
      <c r="D229" s="52"/>
      <c r="E229" s="53"/>
      <c r="F229" s="52" t="s">
        <v>43</v>
      </c>
      <c r="G229" s="54"/>
      <c r="H229" s="54"/>
      <c r="I229" s="54"/>
      <c r="J229" s="54"/>
      <c r="K229" s="54"/>
      <c r="L229" s="54"/>
      <c r="M229" s="54"/>
      <c r="N229" s="53"/>
      <c r="O229" s="52" t="s">
        <v>41</v>
      </c>
      <c r="P229" s="54"/>
      <c r="Q229" s="54"/>
      <c r="R229" s="53"/>
      <c r="S229" s="14"/>
      <c r="T229" s="52" t="s">
        <v>35</v>
      </c>
      <c r="U229" s="54"/>
      <c r="V229" s="54"/>
      <c r="W229" s="53"/>
      <c r="X229" s="52" t="s">
        <v>42</v>
      </c>
      <c r="Y229" s="53"/>
      <c r="Z229" s="15"/>
      <c r="AA229" s="52" t="s">
        <v>43</v>
      </c>
      <c r="AB229" s="53"/>
    </row>
    <row r="230" spans="2:28" s="19" customFormat="1" x14ac:dyDescent="0.3">
      <c r="B230" s="16" t="s">
        <v>269</v>
      </c>
      <c r="C230" s="20" t="str">
        <f>C216</f>
        <v>JOSÉ RAÚL PEDRAZA JIMÉNEZ</v>
      </c>
      <c r="D230" s="55" t="s">
        <v>36</v>
      </c>
      <c r="E230" s="56"/>
      <c r="F230" s="66" t="str">
        <f>C220</f>
        <v>JORGE CARRILLO</v>
      </c>
      <c r="G230" s="67"/>
      <c r="H230" s="67"/>
      <c r="I230" s="67"/>
      <c r="J230" s="67"/>
      <c r="K230" s="67"/>
      <c r="L230" s="67"/>
      <c r="M230" s="67"/>
      <c r="N230" s="68"/>
      <c r="O230" s="60" t="s">
        <v>385</v>
      </c>
      <c r="P230" s="60"/>
      <c r="Q230" s="60"/>
      <c r="R230" s="60"/>
      <c r="S230" s="21"/>
      <c r="T230" s="63">
        <v>45146</v>
      </c>
      <c r="U230" s="63"/>
      <c r="V230" s="63"/>
      <c r="W230" s="63"/>
      <c r="X230" s="64">
        <v>10</v>
      </c>
      <c r="Y230" s="65"/>
      <c r="Z230" s="22" t="s">
        <v>36</v>
      </c>
      <c r="AA230" s="64">
        <v>0</v>
      </c>
      <c r="AB230" s="65"/>
    </row>
    <row r="231" spans="2:28" s="19" customFormat="1" x14ac:dyDescent="0.3">
      <c r="B231" s="16" t="s">
        <v>270</v>
      </c>
      <c r="C231" s="49" t="str">
        <f>C218</f>
        <v>CAMILO ANDRÉS ROMERO</v>
      </c>
      <c r="D231" s="55" t="s">
        <v>36</v>
      </c>
      <c r="E231" s="56"/>
      <c r="F231" s="57" t="str">
        <f>C214</f>
        <v>VICTOR JAVIER URQUIJO</v>
      </c>
      <c r="G231" s="58"/>
      <c r="H231" s="58"/>
      <c r="I231" s="58"/>
      <c r="J231" s="58"/>
      <c r="K231" s="58"/>
      <c r="L231" s="58"/>
      <c r="M231" s="58"/>
      <c r="N231" s="59"/>
      <c r="O231" s="60" t="s">
        <v>385</v>
      </c>
      <c r="P231" s="60"/>
      <c r="Q231" s="60"/>
      <c r="R231" s="60"/>
      <c r="S231" s="23"/>
      <c r="T231" s="63">
        <v>45146</v>
      </c>
      <c r="U231" s="63"/>
      <c r="V231" s="63"/>
      <c r="W231" s="63"/>
      <c r="X231" s="64">
        <v>0</v>
      </c>
      <c r="Y231" s="65"/>
      <c r="Z231" s="22" t="s">
        <v>36</v>
      </c>
      <c r="AA231" s="64">
        <v>10</v>
      </c>
      <c r="AB231" s="65"/>
    </row>
    <row r="232" spans="2:28" x14ac:dyDescent="0.3"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4"/>
      <c r="P232" s="24"/>
      <c r="Q232" s="24"/>
      <c r="R232" s="24"/>
      <c r="S232" s="24"/>
      <c r="T232" s="26"/>
      <c r="U232" s="26"/>
      <c r="V232" s="26"/>
      <c r="W232" s="26"/>
      <c r="X232" s="27"/>
      <c r="Y232" s="24"/>
      <c r="Z232" s="28"/>
      <c r="AA232" s="27"/>
      <c r="AB232" s="24"/>
    </row>
    <row r="233" spans="2:28" x14ac:dyDescent="0.3">
      <c r="B233" s="84" t="s">
        <v>65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</row>
    <row r="234" spans="2:28" x14ac:dyDescent="0.3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  <c r="V234" s="8"/>
      <c r="W234" s="8"/>
      <c r="X234" s="10"/>
      <c r="Y234" s="11"/>
      <c r="Z234" s="11"/>
      <c r="AA234" s="10"/>
      <c r="AB234" s="11"/>
    </row>
    <row r="235" spans="2:28" x14ac:dyDescent="0.3">
      <c r="B235" s="85" t="s">
        <v>66</v>
      </c>
      <c r="C235" s="52" t="s">
        <v>44</v>
      </c>
      <c r="D235" s="54"/>
      <c r="E235" s="52">
        <v>1</v>
      </c>
      <c r="F235" s="54"/>
      <c r="G235" s="52">
        <v>2</v>
      </c>
      <c r="H235" s="54"/>
      <c r="I235" s="52">
        <v>3</v>
      </c>
      <c r="J235" s="54"/>
      <c r="K235" s="52">
        <v>4</v>
      </c>
      <c r="L235" s="54"/>
      <c r="M235" s="88"/>
      <c r="N235" s="22" t="s">
        <v>26</v>
      </c>
      <c r="O235" s="22" t="s">
        <v>27</v>
      </c>
      <c r="P235" s="22" t="s">
        <v>28</v>
      </c>
      <c r="Q235" s="22" t="s">
        <v>29</v>
      </c>
      <c r="R235" s="22" t="s">
        <v>30</v>
      </c>
      <c r="S235" s="22" t="s">
        <v>37</v>
      </c>
      <c r="T235" s="22" t="s">
        <v>38</v>
      </c>
      <c r="U235" s="22" t="s">
        <v>31</v>
      </c>
      <c r="V235" s="22" t="s">
        <v>32</v>
      </c>
      <c r="W235" s="22" t="s">
        <v>33</v>
      </c>
      <c r="AA235" s="1"/>
    </row>
    <row r="236" spans="2:28" x14ac:dyDescent="0.3">
      <c r="B236" s="86"/>
      <c r="C236" s="92" t="s">
        <v>300</v>
      </c>
      <c r="D236" s="93" t="s">
        <v>365</v>
      </c>
      <c r="E236" s="74"/>
      <c r="F236" s="75"/>
      <c r="G236" s="72">
        <f>IF(H236&gt;H237,"2")+IF(H236&lt;H237,"1")</f>
        <v>0</v>
      </c>
      <c r="H236" s="12">
        <f>X250</f>
        <v>0</v>
      </c>
      <c r="I236" s="72">
        <f>IF(J236&gt;J237,"2")+IF(J236&lt;J237,"1")</f>
        <v>1</v>
      </c>
      <c r="J236" s="13">
        <f>AA253</f>
        <v>0</v>
      </c>
      <c r="K236" s="72">
        <f>IF(L236&gt;L237,"2")+IF(L236&lt;L237,"1")</f>
        <v>1</v>
      </c>
      <c r="L236" s="13">
        <f>X246</f>
        <v>0</v>
      </c>
      <c r="M236" s="88"/>
      <c r="N236" s="78">
        <f>SUM(O236:R237)</f>
        <v>4</v>
      </c>
      <c r="O236" s="78">
        <f>IF(G236=2,"1")+IF(I236=2,"1")+IF(K236=2,"1")</f>
        <v>0</v>
      </c>
      <c r="P236" s="78">
        <f>IF(G236=1,"1")+IF(I236=1,"1")+IF(K236=1,"1")</f>
        <v>2</v>
      </c>
      <c r="Q236" s="78">
        <v>0</v>
      </c>
      <c r="R236" s="78">
        <v>2</v>
      </c>
      <c r="S236" s="79">
        <f>SUM(H236,J236,L236,E236)</f>
        <v>0</v>
      </c>
      <c r="T236" s="79">
        <f>SUM(H237,J237,L237,E236)</f>
        <v>20</v>
      </c>
      <c r="U236" s="79">
        <f>+S236-T236</f>
        <v>-20</v>
      </c>
      <c r="V236" s="80">
        <f>SUM(E236,G236,I236,K236)-R236</f>
        <v>0</v>
      </c>
      <c r="W236" s="82"/>
      <c r="Z236" s="83"/>
      <c r="AA236" s="83"/>
    </row>
    <row r="237" spans="2:28" x14ac:dyDescent="0.3">
      <c r="B237" s="86"/>
      <c r="C237" s="92"/>
      <c r="D237" s="94"/>
      <c r="E237" s="76"/>
      <c r="F237" s="77"/>
      <c r="G237" s="73"/>
      <c r="H237" s="12">
        <f>AA250</f>
        <v>0</v>
      </c>
      <c r="I237" s="73"/>
      <c r="J237" s="13">
        <f>X253</f>
        <v>10</v>
      </c>
      <c r="K237" s="73"/>
      <c r="L237" s="13">
        <f>AA246</f>
        <v>10</v>
      </c>
      <c r="M237" s="88"/>
      <c r="N237" s="78"/>
      <c r="O237" s="78"/>
      <c r="P237" s="78"/>
      <c r="Q237" s="78"/>
      <c r="R237" s="78"/>
      <c r="S237" s="78"/>
      <c r="T237" s="78"/>
      <c r="U237" s="78"/>
      <c r="V237" s="81"/>
      <c r="W237" s="82"/>
      <c r="Z237" s="83"/>
      <c r="AA237" s="83"/>
    </row>
    <row r="238" spans="2:28" x14ac:dyDescent="0.3">
      <c r="B238" s="86"/>
      <c r="C238" s="92" t="s">
        <v>299</v>
      </c>
      <c r="D238" s="93" t="s">
        <v>21</v>
      </c>
      <c r="E238" s="72">
        <f>IF(F238&gt;F239,"2")+IF(F238&lt;F239,"1")</f>
        <v>0</v>
      </c>
      <c r="F238" s="13">
        <f>AA250</f>
        <v>0</v>
      </c>
      <c r="G238" s="74"/>
      <c r="H238" s="75"/>
      <c r="I238" s="72">
        <f>IF(J238&gt;J239,"2")+IF(J238&lt;J239,"1")</f>
        <v>1</v>
      </c>
      <c r="J238" s="13">
        <f>X247</f>
        <v>0</v>
      </c>
      <c r="K238" s="72">
        <f>IF(L238&gt;L239,"2")+IF(L238&lt;L239,"1")</f>
        <v>0</v>
      </c>
      <c r="L238" s="13">
        <f>X252</f>
        <v>0</v>
      </c>
      <c r="M238" s="88"/>
      <c r="N238" s="78">
        <f t="shared" ref="N238" si="54">SUM(O238:R239)</f>
        <v>2</v>
      </c>
      <c r="O238" s="78">
        <f>IF(E238=2,"1")+IF(I238=2,"1")+IF(K238=2,"1")</f>
        <v>0</v>
      </c>
      <c r="P238" s="78">
        <f>IF(E238=1,"1")+IF(I238=1,"1")+IF(K238=1,"1")</f>
        <v>1</v>
      </c>
      <c r="Q238" s="78">
        <v>0</v>
      </c>
      <c r="R238" s="78">
        <v>1</v>
      </c>
      <c r="S238" s="79">
        <f>SUM(H238,J238,L238,F238)</f>
        <v>0</v>
      </c>
      <c r="T238" s="79">
        <f>SUM(H239,J239,L239,F239)</f>
        <v>10</v>
      </c>
      <c r="U238" s="79">
        <f>+S238-T238</f>
        <v>-10</v>
      </c>
      <c r="V238" s="80">
        <f>SUM(E238,G238,I238,K238)-R238</f>
        <v>0</v>
      </c>
      <c r="W238" s="82"/>
      <c r="Z238" s="83"/>
      <c r="AA238" s="83"/>
    </row>
    <row r="239" spans="2:28" x14ac:dyDescent="0.3">
      <c r="B239" s="86"/>
      <c r="C239" s="92"/>
      <c r="D239" s="94"/>
      <c r="E239" s="73"/>
      <c r="F239" s="13">
        <f>X250</f>
        <v>0</v>
      </c>
      <c r="G239" s="76"/>
      <c r="H239" s="77"/>
      <c r="I239" s="73"/>
      <c r="J239" s="13">
        <f>AA247</f>
        <v>10</v>
      </c>
      <c r="K239" s="73"/>
      <c r="L239" s="13">
        <f>AA252</f>
        <v>0</v>
      </c>
      <c r="M239" s="88"/>
      <c r="N239" s="78"/>
      <c r="O239" s="78"/>
      <c r="P239" s="78"/>
      <c r="Q239" s="78"/>
      <c r="R239" s="78"/>
      <c r="S239" s="78"/>
      <c r="T239" s="78"/>
      <c r="U239" s="78"/>
      <c r="V239" s="81"/>
      <c r="W239" s="82"/>
      <c r="Z239" s="83"/>
      <c r="AA239" s="83"/>
    </row>
    <row r="240" spans="2:28" x14ac:dyDescent="0.3">
      <c r="B240" s="86"/>
      <c r="C240" s="92" t="s">
        <v>170</v>
      </c>
      <c r="D240" s="93" t="s">
        <v>25</v>
      </c>
      <c r="E240" s="72">
        <f>IF(F240&gt;F241,"2")+IF(F240&lt;F241,"1")</f>
        <v>2</v>
      </c>
      <c r="F240" s="13">
        <f>X253</f>
        <v>10</v>
      </c>
      <c r="G240" s="72">
        <f>IF(H240&gt;H241,"2")+IF(H240&lt;H241,"1")</f>
        <v>2</v>
      </c>
      <c r="H240" s="13">
        <f>AA247</f>
        <v>10</v>
      </c>
      <c r="I240" s="74"/>
      <c r="J240" s="75"/>
      <c r="K240" s="72">
        <f>IF(L240&gt;L241,"2")+IF(L240&lt;L241,"1")</f>
        <v>2</v>
      </c>
      <c r="L240" s="13">
        <f>AA249</f>
        <v>25</v>
      </c>
      <c r="M240" s="88"/>
      <c r="N240" s="78">
        <f t="shared" ref="N240" si="55">SUM(O240:R241)</f>
        <v>3</v>
      </c>
      <c r="O240" s="78">
        <f>IF(E240=2,"1")+IF(G240=2,"1")+IF(K240=2,"1")</f>
        <v>3</v>
      </c>
      <c r="P240" s="78">
        <f>IF(E240=1,"1")+IF(G240=1,"1")+IF(K240=1,"1")</f>
        <v>0</v>
      </c>
      <c r="Q240" s="78">
        <v>0</v>
      </c>
      <c r="R240" s="78">
        <v>0</v>
      </c>
      <c r="S240" s="79">
        <f>SUM(H240,J240,L240,F240)</f>
        <v>45</v>
      </c>
      <c r="T240" s="79">
        <f>SUM(H241,J241,L241,F241)</f>
        <v>24</v>
      </c>
      <c r="U240" s="79">
        <f t="shared" ref="U240" si="56">+S240-T240</f>
        <v>21</v>
      </c>
      <c r="V240" s="80">
        <f>SUM(E240,G240,I240,K240)</f>
        <v>6</v>
      </c>
      <c r="W240" s="82"/>
      <c r="Z240" s="83"/>
      <c r="AA240" s="83"/>
    </row>
    <row r="241" spans="2:28" x14ac:dyDescent="0.3">
      <c r="B241" s="86"/>
      <c r="C241" s="92"/>
      <c r="D241" s="94"/>
      <c r="E241" s="73"/>
      <c r="F241" s="13">
        <f>AA253</f>
        <v>0</v>
      </c>
      <c r="G241" s="73"/>
      <c r="H241" s="13">
        <f>X247</f>
        <v>0</v>
      </c>
      <c r="I241" s="76"/>
      <c r="J241" s="77"/>
      <c r="K241" s="73"/>
      <c r="L241" s="13">
        <f>X249</f>
        <v>24</v>
      </c>
      <c r="M241" s="88"/>
      <c r="N241" s="78"/>
      <c r="O241" s="78"/>
      <c r="P241" s="78"/>
      <c r="Q241" s="78"/>
      <c r="R241" s="78"/>
      <c r="S241" s="78"/>
      <c r="T241" s="78"/>
      <c r="U241" s="78"/>
      <c r="V241" s="81"/>
      <c r="W241" s="82"/>
      <c r="Z241" s="83"/>
      <c r="AA241" s="83"/>
    </row>
    <row r="242" spans="2:28" x14ac:dyDescent="0.3">
      <c r="B242" s="86"/>
      <c r="C242" s="92" t="s">
        <v>167</v>
      </c>
      <c r="D242" s="93" t="s">
        <v>23</v>
      </c>
      <c r="E242" s="72">
        <f>IF(F242&gt;F243,"2")+IF(F242&lt;F243,"1")</f>
        <v>2</v>
      </c>
      <c r="F242" s="13">
        <f>AA246</f>
        <v>10</v>
      </c>
      <c r="G242" s="72">
        <f>IF(H242&gt;H243,"2")+IF(H242&lt;H243,"1")</f>
        <v>0</v>
      </c>
      <c r="H242" s="13">
        <f>AA252</f>
        <v>0</v>
      </c>
      <c r="I242" s="72">
        <f>IF(J242&gt;J243,"2")+IF(J242&lt;J243,"1")</f>
        <v>1</v>
      </c>
      <c r="J242" s="13">
        <f>X249</f>
        <v>24</v>
      </c>
      <c r="K242" s="74"/>
      <c r="L242" s="75"/>
      <c r="M242" s="88"/>
      <c r="N242" s="78">
        <f t="shared" ref="N242" si="57">SUM(O242:R243)</f>
        <v>2</v>
      </c>
      <c r="O242" s="78">
        <f>IF(E242=2,"1")+IF(G242=2,"1")+IF(I242=2,"1")</f>
        <v>1</v>
      </c>
      <c r="P242" s="78">
        <f>IF(E242=1,"1")+IF(G242=1,"1")+IF(I242=1,"1")</f>
        <v>1</v>
      </c>
      <c r="Q242" s="78">
        <v>0</v>
      </c>
      <c r="R242" s="78">
        <v>0</v>
      </c>
      <c r="S242" s="79">
        <f>SUM(H242,J242,L242,F242)</f>
        <v>34</v>
      </c>
      <c r="T242" s="79">
        <f>SUM(H243,J243,L243,F243)</f>
        <v>25</v>
      </c>
      <c r="U242" s="79">
        <f t="shared" ref="U242" si="58">+S242-T242</f>
        <v>9</v>
      </c>
      <c r="V242" s="80">
        <f>SUM(E242,G242,I242,K242)-R242</f>
        <v>3</v>
      </c>
      <c r="W242" s="82"/>
      <c r="Z242" s="83"/>
      <c r="AA242" s="83"/>
    </row>
    <row r="243" spans="2:28" x14ac:dyDescent="0.3">
      <c r="B243" s="87"/>
      <c r="C243" s="92"/>
      <c r="D243" s="94"/>
      <c r="E243" s="73"/>
      <c r="F243" s="13">
        <f>X246</f>
        <v>0</v>
      </c>
      <c r="G243" s="73"/>
      <c r="H243" s="13">
        <f>X252</f>
        <v>0</v>
      </c>
      <c r="I243" s="73"/>
      <c r="J243" s="13">
        <f>AA249</f>
        <v>25</v>
      </c>
      <c r="K243" s="76"/>
      <c r="L243" s="77"/>
      <c r="M243" s="88"/>
      <c r="N243" s="78"/>
      <c r="O243" s="78"/>
      <c r="P243" s="78"/>
      <c r="Q243" s="78"/>
      <c r="R243" s="78"/>
      <c r="S243" s="78"/>
      <c r="T243" s="78"/>
      <c r="U243" s="78"/>
      <c r="V243" s="81"/>
      <c r="W243" s="82"/>
      <c r="Z243" s="83"/>
      <c r="AA243" s="83"/>
    </row>
    <row r="245" spans="2:28" x14ac:dyDescent="0.3">
      <c r="B245" s="22" t="s">
        <v>34</v>
      </c>
      <c r="C245" s="22" t="s">
        <v>42</v>
      </c>
      <c r="D245" s="69"/>
      <c r="E245" s="70"/>
      <c r="F245" s="52" t="s">
        <v>43</v>
      </c>
      <c r="G245" s="54"/>
      <c r="H245" s="54"/>
      <c r="I245" s="54"/>
      <c r="J245" s="54"/>
      <c r="K245" s="54"/>
      <c r="L245" s="54"/>
      <c r="M245" s="54"/>
      <c r="N245" s="53"/>
      <c r="O245" s="52" t="s">
        <v>41</v>
      </c>
      <c r="P245" s="54"/>
      <c r="Q245" s="54"/>
      <c r="R245" s="53"/>
      <c r="S245" s="14"/>
      <c r="T245" s="52" t="s">
        <v>35</v>
      </c>
      <c r="U245" s="54"/>
      <c r="V245" s="54"/>
      <c r="W245" s="53"/>
      <c r="X245" s="52" t="s">
        <v>42</v>
      </c>
      <c r="Y245" s="53"/>
      <c r="Z245" s="15"/>
      <c r="AA245" s="52" t="s">
        <v>43</v>
      </c>
      <c r="AB245" s="53"/>
    </row>
    <row r="246" spans="2:28" s="19" customFormat="1" x14ac:dyDescent="0.3">
      <c r="B246" s="16" t="s">
        <v>258</v>
      </c>
      <c r="C246" s="17" t="str">
        <f>C236</f>
        <v>JEISSON ARNULFO AVILA</v>
      </c>
      <c r="D246" s="55" t="s">
        <v>36</v>
      </c>
      <c r="E246" s="56"/>
      <c r="F246" s="55" t="str">
        <f>C242</f>
        <v>NICOLAS PARDO</v>
      </c>
      <c r="G246" s="71"/>
      <c r="H246" s="71"/>
      <c r="I246" s="71"/>
      <c r="J246" s="71"/>
      <c r="K246" s="71"/>
      <c r="L246" s="71"/>
      <c r="M246" s="71"/>
      <c r="N246" s="56"/>
      <c r="O246" s="98" t="s">
        <v>256</v>
      </c>
      <c r="P246" s="99"/>
      <c r="Q246" s="99"/>
      <c r="R246" s="100"/>
      <c r="S246" s="18"/>
      <c r="T246" s="101">
        <v>45142</v>
      </c>
      <c r="U246" s="102"/>
      <c r="V246" s="102"/>
      <c r="W246" s="103"/>
      <c r="X246" s="64">
        <v>0</v>
      </c>
      <c r="Y246" s="65"/>
      <c r="Z246" s="22" t="s">
        <v>36</v>
      </c>
      <c r="AA246" s="64">
        <v>10</v>
      </c>
      <c r="AB246" s="65"/>
    </row>
    <row r="247" spans="2:28" s="19" customFormat="1" x14ac:dyDescent="0.3">
      <c r="B247" s="16" t="s">
        <v>271</v>
      </c>
      <c r="C247" s="20" t="str">
        <f>C238</f>
        <v>RAFAEL MAURICIO FORERO</v>
      </c>
      <c r="D247" s="55" t="s">
        <v>36</v>
      </c>
      <c r="E247" s="56"/>
      <c r="F247" s="57" t="str">
        <f>C240</f>
        <v>CESAR TELLEZ</v>
      </c>
      <c r="G247" s="58"/>
      <c r="H247" s="58"/>
      <c r="I247" s="58"/>
      <c r="J247" s="58"/>
      <c r="K247" s="58"/>
      <c r="L247" s="58"/>
      <c r="M247" s="58"/>
      <c r="N247" s="59"/>
      <c r="O247" s="98" t="s">
        <v>256</v>
      </c>
      <c r="P247" s="99"/>
      <c r="Q247" s="99"/>
      <c r="R247" s="100"/>
      <c r="S247" s="21"/>
      <c r="T247" s="101">
        <v>45142</v>
      </c>
      <c r="U247" s="102"/>
      <c r="V247" s="102"/>
      <c r="W247" s="103"/>
      <c r="X247" s="64">
        <v>0</v>
      </c>
      <c r="Y247" s="65"/>
      <c r="Z247" s="22" t="s">
        <v>36</v>
      </c>
      <c r="AA247" s="64">
        <v>10</v>
      </c>
      <c r="AB247" s="65"/>
    </row>
    <row r="248" spans="2:28" x14ac:dyDescent="0.3">
      <c r="B248" s="22" t="s">
        <v>34</v>
      </c>
      <c r="C248" s="22" t="s">
        <v>42</v>
      </c>
      <c r="D248" s="52"/>
      <c r="E248" s="53"/>
      <c r="F248" s="52" t="s">
        <v>43</v>
      </c>
      <c r="G248" s="54"/>
      <c r="H248" s="54"/>
      <c r="I248" s="54"/>
      <c r="J248" s="54"/>
      <c r="K248" s="54"/>
      <c r="L248" s="54"/>
      <c r="M248" s="54"/>
      <c r="N248" s="53"/>
      <c r="O248" s="52" t="s">
        <v>41</v>
      </c>
      <c r="P248" s="54"/>
      <c r="Q248" s="54"/>
      <c r="R248" s="53"/>
      <c r="S248" s="14"/>
      <c r="T248" s="52" t="s">
        <v>35</v>
      </c>
      <c r="U248" s="54"/>
      <c r="V248" s="54"/>
      <c r="W248" s="53"/>
      <c r="X248" s="52" t="s">
        <v>42</v>
      </c>
      <c r="Y248" s="53"/>
      <c r="Z248" s="15"/>
      <c r="AA248" s="52" t="s">
        <v>43</v>
      </c>
      <c r="AB248" s="53"/>
    </row>
    <row r="249" spans="2:28" s="19" customFormat="1" x14ac:dyDescent="0.3">
      <c r="B249" s="16" t="s">
        <v>272</v>
      </c>
      <c r="C249" s="29" t="str">
        <f>C242</f>
        <v>NICOLAS PARDO</v>
      </c>
      <c r="D249" s="55" t="s">
        <v>36</v>
      </c>
      <c r="E249" s="56"/>
      <c r="F249" s="57" t="str">
        <f>C240</f>
        <v>CESAR TELLEZ</v>
      </c>
      <c r="G249" s="58"/>
      <c r="H249" s="58"/>
      <c r="I249" s="58"/>
      <c r="J249" s="58"/>
      <c r="K249" s="58"/>
      <c r="L249" s="58"/>
      <c r="M249" s="58"/>
      <c r="N249" s="59"/>
      <c r="O249" s="98" t="s">
        <v>256</v>
      </c>
      <c r="P249" s="99"/>
      <c r="Q249" s="99"/>
      <c r="R249" s="100"/>
      <c r="S249" s="21"/>
      <c r="T249" s="101">
        <v>45142</v>
      </c>
      <c r="U249" s="102"/>
      <c r="V249" s="102"/>
      <c r="W249" s="103"/>
      <c r="X249" s="64">
        <v>24</v>
      </c>
      <c r="Y249" s="65"/>
      <c r="Z249" s="22" t="s">
        <v>36</v>
      </c>
      <c r="AA249" s="64">
        <v>25</v>
      </c>
      <c r="AB249" s="65"/>
    </row>
    <row r="250" spans="2:28" s="19" customFormat="1" x14ac:dyDescent="0.3">
      <c r="B250" s="16" t="s">
        <v>273</v>
      </c>
      <c r="C250" s="20" t="str">
        <f>C236</f>
        <v>JEISSON ARNULFO AVILA</v>
      </c>
      <c r="D250" s="55" t="s">
        <v>36</v>
      </c>
      <c r="E250" s="56"/>
      <c r="F250" s="57" t="str">
        <f>C238</f>
        <v>RAFAEL MAURICIO FORERO</v>
      </c>
      <c r="G250" s="58"/>
      <c r="H250" s="58"/>
      <c r="I250" s="58"/>
      <c r="J250" s="58"/>
      <c r="K250" s="58"/>
      <c r="L250" s="58"/>
      <c r="M250" s="58"/>
      <c r="N250" s="59"/>
      <c r="O250" s="98" t="s">
        <v>256</v>
      </c>
      <c r="P250" s="99"/>
      <c r="Q250" s="99"/>
      <c r="R250" s="100"/>
      <c r="S250" s="21"/>
      <c r="T250" s="101">
        <v>45142</v>
      </c>
      <c r="U250" s="102"/>
      <c r="V250" s="102"/>
      <c r="W250" s="103"/>
      <c r="X250" s="64">
        <v>0</v>
      </c>
      <c r="Y250" s="65"/>
      <c r="Z250" s="22" t="s">
        <v>36</v>
      </c>
      <c r="AA250" s="64">
        <v>0</v>
      </c>
      <c r="AB250" s="65"/>
    </row>
    <row r="251" spans="2:28" x14ac:dyDescent="0.3">
      <c r="B251" s="22" t="s">
        <v>34</v>
      </c>
      <c r="C251" s="22" t="s">
        <v>42</v>
      </c>
      <c r="D251" s="52"/>
      <c r="E251" s="53"/>
      <c r="F251" s="52" t="s">
        <v>43</v>
      </c>
      <c r="G251" s="54"/>
      <c r="H251" s="54"/>
      <c r="I251" s="54"/>
      <c r="J251" s="54"/>
      <c r="K251" s="54"/>
      <c r="L251" s="54"/>
      <c r="M251" s="54"/>
      <c r="N251" s="53"/>
      <c r="O251" s="52" t="s">
        <v>41</v>
      </c>
      <c r="P251" s="54"/>
      <c r="Q251" s="54"/>
      <c r="R251" s="53"/>
      <c r="S251" s="14"/>
      <c r="T251" s="52" t="s">
        <v>35</v>
      </c>
      <c r="U251" s="54"/>
      <c r="V251" s="54"/>
      <c r="W251" s="53"/>
      <c r="X251" s="52" t="s">
        <v>42</v>
      </c>
      <c r="Y251" s="53"/>
      <c r="Z251" s="15"/>
      <c r="AA251" s="52" t="s">
        <v>43</v>
      </c>
      <c r="AB251" s="53"/>
    </row>
    <row r="252" spans="2:28" s="19" customFormat="1" x14ac:dyDescent="0.3">
      <c r="B252" s="16" t="s">
        <v>260</v>
      </c>
      <c r="C252" s="20" t="str">
        <f>C238</f>
        <v>RAFAEL MAURICIO FORERO</v>
      </c>
      <c r="D252" s="55" t="s">
        <v>36</v>
      </c>
      <c r="E252" s="56"/>
      <c r="F252" s="57" t="str">
        <f>C242</f>
        <v>NICOLAS PARDO</v>
      </c>
      <c r="G252" s="58"/>
      <c r="H252" s="58"/>
      <c r="I252" s="58"/>
      <c r="J252" s="58"/>
      <c r="K252" s="58"/>
      <c r="L252" s="58"/>
      <c r="M252" s="58"/>
      <c r="N252" s="59"/>
      <c r="O252" s="98" t="s">
        <v>256</v>
      </c>
      <c r="P252" s="99"/>
      <c r="Q252" s="99"/>
      <c r="R252" s="100"/>
      <c r="S252" s="21"/>
      <c r="T252" s="101">
        <v>45142</v>
      </c>
      <c r="U252" s="102"/>
      <c r="V252" s="102"/>
      <c r="W252" s="103"/>
      <c r="X252" s="64">
        <v>0</v>
      </c>
      <c r="Y252" s="65"/>
      <c r="Z252" s="22" t="s">
        <v>36</v>
      </c>
      <c r="AA252" s="64">
        <v>0</v>
      </c>
      <c r="AB252" s="65"/>
    </row>
    <row r="253" spans="2:28" s="19" customFormat="1" x14ac:dyDescent="0.3">
      <c r="B253" s="16" t="s">
        <v>261</v>
      </c>
      <c r="C253" s="20" t="str">
        <f>C240</f>
        <v>CESAR TELLEZ</v>
      </c>
      <c r="D253" s="55" t="s">
        <v>36</v>
      </c>
      <c r="E253" s="56"/>
      <c r="F253" s="57" t="str">
        <f>C236</f>
        <v>JEISSON ARNULFO AVILA</v>
      </c>
      <c r="G253" s="58"/>
      <c r="H253" s="58"/>
      <c r="I253" s="58"/>
      <c r="J253" s="58"/>
      <c r="K253" s="58"/>
      <c r="L253" s="58"/>
      <c r="M253" s="58"/>
      <c r="N253" s="59"/>
      <c r="O253" s="60" t="s">
        <v>256</v>
      </c>
      <c r="P253" s="60"/>
      <c r="Q253" s="60"/>
      <c r="R253" s="60"/>
      <c r="S253" s="23"/>
      <c r="T253" s="101">
        <v>45142</v>
      </c>
      <c r="U253" s="102"/>
      <c r="V253" s="102"/>
      <c r="W253" s="103"/>
      <c r="X253" s="64">
        <v>10</v>
      </c>
      <c r="Y253" s="65"/>
      <c r="Z253" s="22" t="s">
        <v>36</v>
      </c>
      <c r="AA253" s="64">
        <v>0</v>
      </c>
      <c r="AB253" s="65"/>
    </row>
    <row r="254" spans="2:28" x14ac:dyDescent="0.3">
      <c r="B254" s="2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4"/>
      <c r="P254" s="24"/>
      <c r="Q254" s="24"/>
      <c r="R254" s="24"/>
      <c r="S254" s="24"/>
      <c r="T254" s="26"/>
      <c r="U254" s="26"/>
      <c r="V254" s="26"/>
      <c r="W254" s="26"/>
      <c r="X254" s="27"/>
      <c r="Y254" s="24"/>
      <c r="Z254" s="28"/>
      <c r="AA254" s="27"/>
      <c r="AB254" s="24"/>
    </row>
    <row r="255" spans="2:28" x14ac:dyDescent="0.3">
      <c r="B255" s="84" t="s">
        <v>67</v>
      </c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</row>
    <row r="256" spans="2:28" x14ac:dyDescent="0.3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9"/>
      <c r="V256" s="8"/>
      <c r="W256" s="8"/>
      <c r="X256" s="10"/>
      <c r="Y256" s="11"/>
      <c r="Z256" s="11"/>
      <c r="AA256" s="10"/>
      <c r="AB256" s="11"/>
    </row>
    <row r="257" spans="2:28" x14ac:dyDescent="0.3">
      <c r="B257" s="85" t="s">
        <v>68</v>
      </c>
      <c r="C257" s="52" t="s">
        <v>44</v>
      </c>
      <c r="D257" s="54"/>
      <c r="E257" s="52">
        <v>1</v>
      </c>
      <c r="F257" s="54"/>
      <c r="G257" s="52">
        <v>2</v>
      </c>
      <c r="H257" s="54"/>
      <c r="I257" s="52">
        <v>3</v>
      </c>
      <c r="J257" s="54"/>
      <c r="K257" s="52">
        <v>4</v>
      </c>
      <c r="L257" s="54"/>
      <c r="M257" s="88"/>
      <c r="N257" s="22" t="s">
        <v>26</v>
      </c>
      <c r="O257" s="22" t="s">
        <v>27</v>
      </c>
      <c r="P257" s="22" t="s">
        <v>28</v>
      </c>
      <c r="Q257" s="22" t="s">
        <v>29</v>
      </c>
      <c r="R257" s="22" t="s">
        <v>30</v>
      </c>
      <c r="S257" s="22" t="s">
        <v>37</v>
      </c>
      <c r="T257" s="22" t="s">
        <v>38</v>
      </c>
      <c r="U257" s="22" t="s">
        <v>31</v>
      </c>
      <c r="V257" s="22" t="s">
        <v>32</v>
      </c>
      <c r="W257" s="22" t="s">
        <v>33</v>
      </c>
      <c r="AA257" s="1"/>
    </row>
    <row r="258" spans="2:28" x14ac:dyDescent="0.3">
      <c r="B258" s="86"/>
      <c r="C258" s="92" t="s">
        <v>239</v>
      </c>
      <c r="D258" s="93" t="s">
        <v>288</v>
      </c>
      <c r="E258" s="74"/>
      <c r="F258" s="75"/>
      <c r="G258" s="72">
        <f>IF(H258&gt;H259,"2")+IF(H258&lt;H259,"1")</f>
        <v>0</v>
      </c>
      <c r="H258" s="12">
        <f>X272</f>
        <v>0</v>
      </c>
      <c r="I258" s="72">
        <f>IF(J258&gt;J259,"2")+IF(J258&lt;J259,"1")</f>
        <v>0</v>
      </c>
      <c r="J258" s="13">
        <f>AA275</f>
        <v>0</v>
      </c>
      <c r="K258" s="72">
        <f>IF(L258&gt;L259,"2")+IF(L258&lt;L259,"1")</f>
        <v>1</v>
      </c>
      <c r="L258" s="13">
        <f>X268</f>
        <v>0</v>
      </c>
      <c r="M258" s="88"/>
      <c r="N258" s="78">
        <f>SUM(O258:R259)</f>
        <v>2</v>
      </c>
      <c r="O258" s="78">
        <f>IF(G258=2,"1")+IF(I258=2,"1")+IF(K258=2,"1")</f>
        <v>0</v>
      </c>
      <c r="P258" s="78">
        <f>IF(G258=1,"1")+IF(I258=1,"1")+IF(K258=1,"1")</f>
        <v>1</v>
      </c>
      <c r="Q258" s="78">
        <v>0</v>
      </c>
      <c r="R258" s="78">
        <v>1</v>
      </c>
      <c r="S258" s="79">
        <f>SUM(H258,J258,L258,E258)</f>
        <v>0</v>
      </c>
      <c r="T258" s="79">
        <f>SUM(H259,J259,L259,E258)</f>
        <v>10</v>
      </c>
      <c r="U258" s="79">
        <f>+S258-T258</f>
        <v>-10</v>
      </c>
      <c r="V258" s="80">
        <f>SUM(E258,G258,I258,K258)-R258</f>
        <v>0</v>
      </c>
      <c r="W258" s="82"/>
      <c r="Z258" s="83"/>
      <c r="AA258" s="83"/>
    </row>
    <row r="259" spans="2:28" x14ac:dyDescent="0.3">
      <c r="B259" s="86"/>
      <c r="C259" s="92"/>
      <c r="D259" s="94"/>
      <c r="E259" s="76"/>
      <c r="F259" s="77"/>
      <c r="G259" s="73"/>
      <c r="H259" s="12">
        <f>AA272</f>
        <v>0</v>
      </c>
      <c r="I259" s="73"/>
      <c r="J259" s="13">
        <f>X275</f>
        <v>0</v>
      </c>
      <c r="K259" s="73"/>
      <c r="L259" s="13">
        <f>AA268</f>
        <v>10</v>
      </c>
      <c r="M259" s="88"/>
      <c r="N259" s="78"/>
      <c r="O259" s="78"/>
      <c r="P259" s="78"/>
      <c r="Q259" s="78"/>
      <c r="R259" s="78"/>
      <c r="S259" s="78"/>
      <c r="T259" s="78"/>
      <c r="U259" s="78"/>
      <c r="V259" s="81"/>
      <c r="W259" s="82"/>
      <c r="Z259" s="83"/>
      <c r="AA259" s="83"/>
    </row>
    <row r="260" spans="2:28" x14ac:dyDescent="0.3">
      <c r="B260" s="86"/>
      <c r="C260" s="92" t="s">
        <v>198</v>
      </c>
      <c r="D260" s="93" t="s">
        <v>7</v>
      </c>
      <c r="E260" s="72">
        <f>IF(F260&gt;F261,"2")+IF(F260&lt;F261,"1")</f>
        <v>0</v>
      </c>
      <c r="F260" s="13">
        <f>AA272</f>
        <v>0</v>
      </c>
      <c r="G260" s="74"/>
      <c r="H260" s="75"/>
      <c r="I260" s="72">
        <f>IF(J260&gt;J261,"2")+IF(J260&lt;J261,"1")</f>
        <v>2</v>
      </c>
      <c r="J260" s="13">
        <f>X269</f>
        <v>10</v>
      </c>
      <c r="K260" s="72">
        <f>IF(L260&gt;L261,"2")+IF(L260&lt;L261,"1")</f>
        <v>1</v>
      </c>
      <c r="L260" s="13">
        <f>X274</f>
        <v>29</v>
      </c>
      <c r="M260" s="88"/>
      <c r="N260" s="78">
        <f t="shared" ref="N260" si="59">SUM(O260:R261)</f>
        <v>2</v>
      </c>
      <c r="O260" s="78">
        <f>IF(E260=2,"1")+IF(I260=2,"1")+IF(K260=2,"1")</f>
        <v>1</v>
      </c>
      <c r="P260" s="78">
        <f>IF(E260=1,"1")+IF(I260=1,"1")+IF(K260=1,"1")</f>
        <v>1</v>
      </c>
      <c r="Q260" s="78">
        <v>0</v>
      </c>
      <c r="R260" s="78">
        <v>0</v>
      </c>
      <c r="S260" s="79">
        <f>SUM(H260,J260,L260,F260)</f>
        <v>39</v>
      </c>
      <c r="T260" s="79">
        <f>SUM(H261,J261,L261,F261)</f>
        <v>40</v>
      </c>
      <c r="U260" s="79">
        <f>+S260-T260</f>
        <v>-1</v>
      </c>
      <c r="V260" s="80">
        <f>SUM(E260,G260,I260,K260)</f>
        <v>3</v>
      </c>
      <c r="W260" s="82"/>
      <c r="Z260" s="83"/>
      <c r="AA260" s="83"/>
    </row>
    <row r="261" spans="2:28" x14ac:dyDescent="0.3">
      <c r="B261" s="86"/>
      <c r="C261" s="92"/>
      <c r="D261" s="94"/>
      <c r="E261" s="73"/>
      <c r="F261" s="13">
        <f>X272</f>
        <v>0</v>
      </c>
      <c r="G261" s="76"/>
      <c r="H261" s="77"/>
      <c r="I261" s="73"/>
      <c r="J261" s="13">
        <f>AA269</f>
        <v>0</v>
      </c>
      <c r="K261" s="73"/>
      <c r="L261" s="13">
        <f>AA274</f>
        <v>40</v>
      </c>
      <c r="M261" s="88"/>
      <c r="N261" s="78"/>
      <c r="O261" s="78"/>
      <c r="P261" s="78"/>
      <c r="Q261" s="78"/>
      <c r="R261" s="78"/>
      <c r="S261" s="78"/>
      <c r="T261" s="78"/>
      <c r="U261" s="78"/>
      <c r="V261" s="81"/>
      <c r="W261" s="82"/>
      <c r="Z261" s="83"/>
      <c r="AA261" s="83"/>
    </row>
    <row r="262" spans="2:28" x14ac:dyDescent="0.3">
      <c r="B262" s="86"/>
      <c r="C262" s="92" t="s">
        <v>176</v>
      </c>
      <c r="D262" s="93" t="s">
        <v>366</v>
      </c>
      <c r="E262" s="72">
        <f>IF(F262&gt;F263,"2")+IF(F262&lt;F263,"1")</f>
        <v>0</v>
      </c>
      <c r="F262" s="13">
        <f>X275</f>
        <v>0</v>
      </c>
      <c r="G262" s="72">
        <f>IF(H262&gt;H263,"2")+IF(H262&lt;H263,"1")</f>
        <v>1</v>
      </c>
      <c r="H262" s="13">
        <f>AA269</f>
        <v>0</v>
      </c>
      <c r="I262" s="74"/>
      <c r="J262" s="75"/>
      <c r="K262" s="72">
        <f>IF(L262&gt;L263,"2")+IF(L262&lt;L263,"1")</f>
        <v>1</v>
      </c>
      <c r="L262" s="13">
        <f>AA271</f>
        <v>0</v>
      </c>
      <c r="M262" s="88"/>
      <c r="N262" s="78">
        <f t="shared" ref="N262" si="60">SUM(O262:R263)</f>
        <v>4</v>
      </c>
      <c r="O262" s="78">
        <f>IF(E262=2,"1")+IF(G262=2,"1")+IF(K262=2,"1")</f>
        <v>0</v>
      </c>
      <c r="P262" s="78">
        <f>IF(E262=1,"1")+IF(G262=1,"1")+IF(K262=1,"1")</f>
        <v>2</v>
      </c>
      <c r="Q262" s="78">
        <v>0</v>
      </c>
      <c r="R262" s="78">
        <v>2</v>
      </c>
      <c r="S262" s="79">
        <f>SUM(H262,J262,L262,F262)</f>
        <v>0</v>
      </c>
      <c r="T262" s="79">
        <f>SUM(H263,J263,L263,F263)</f>
        <v>20</v>
      </c>
      <c r="U262" s="79">
        <f t="shared" ref="U262" si="61">+S262-T262</f>
        <v>-20</v>
      </c>
      <c r="V262" s="80">
        <f>SUM(E262,G262,I262,K262)-R262</f>
        <v>0</v>
      </c>
      <c r="W262" s="82"/>
      <c r="Z262" s="83"/>
      <c r="AA262" s="83"/>
    </row>
    <row r="263" spans="2:28" x14ac:dyDescent="0.3">
      <c r="B263" s="86"/>
      <c r="C263" s="92"/>
      <c r="D263" s="94"/>
      <c r="E263" s="73"/>
      <c r="F263" s="13">
        <f>AA275</f>
        <v>0</v>
      </c>
      <c r="G263" s="73"/>
      <c r="H263" s="13">
        <f>X269</f>
        <v>10</v>
      </c>
      <c r="I263" s="76"/>
      <c r="J263" s="77"/>
      <c r="K263" s="73"/>
      <c r="L263" s="13">
        <f>X271</f>
        <v>10</v>
      </c>
      <c r="M263" s="88"/>
      <c r="N263" s="78"/>
      <c r="O263" s="78"/>
      <c r="P263" s="78"/>
      <c r="Q263" s="78"/>
      <c r="R263" s="78"/>
      <c r="S263" s="78"/>
      <c r="T263" s="78"/>
      <c r="U263" s="78"/>
      <c r="V263" s="81"/>
      <c r="W263" s="82"/>
      <c r="Z263" s="83"/>
      <c r="AA263" s="83"/>
    </row>
    <row r="264" spans="2:28" x14ac:dyDescent="0.3">
      <c r="B264" s="86"/>
      <c r="C264" s="92" t="s">
        <v>301</v>
      </c>
      <c r="D264" s="93" t="s">
        <v>358</v>
      </c>
      <c r="E264" s="72">
        <f>IF(F264&gt;F265,"2")+IF(F264&lt;F265,"1")</f>
        <v>2</v>
      </c>
      <c r="F264" s="13">
        <f>AA268</f>
        <v>10</v>
      </c>
      <c r="G264" s="72">
        <f>IF(H264&gt;H265,"2")+IF(H264&lt;H265,"1")</f>
        <v>2</v>
      </c>
      <c r="H264" s="13">
        <f>AA274</f>
        <v>40</v>
      </c>
      <c r="I264" s="72">
        <f>IF(J264&gt;J265,"2")+IF(J264&lt;J265,"1")</f>
        <v>2</v>
      </c>
      <c r="J264" s="13">
        <f>X271</f>
        <v>10</v>
      </c>
      <c r="K264" s="74"/>
      <c r="L264" s="75"/>
      <c r="M264" s="88"/>
      <c r="N264" s="78">
        <f t="shared" ref="N264" si="62">SUM(O264:R265)</f>
        <v>3</v>
      </c>
      <c r="O264" s="78">
        <f>IF(E264=2,"1")+IF(G264=2,"1")+IF(I264=2,"1")</f>
        <v>3</v>
      </c>
      <c r="P264" s="78">
        <f>IF(E264=1,"1")+IF(G264=1,"1")+IF(I264=1,"1")</f>
        <v>0</v>
      </c>
      <c r="Q264" s="78">
        <v>0</v>
      </c>
      <c r="R264" s="78">
        <v>0</v>
      </c>
      <c r="S264" s="79">
        <f>SUM(H264,J264,L264,F264)</f>
        <v>60</v>
      </c>
      <c r="T264" s="79">
        <f>SUM(H265,J265,L265,F265)</f>
        <v>29</v>
      </c>
      <c r="U264" s="79">
        <f t="shared" ref="U264" si="63">+S264-T264</f>
        <v>31</v>
      </c>
      <c r="V264" s="80">
        <f t="shared" ref="V264" si="64">SUM(E264,G264,I264,K264)</f>
        <v>6</v>
      </c>
      <c r="W264" s="82"/>
      <c r="Z264" s="83"/>
      <c r="AA264" s="83"/>
    </row>
    <row r="265" spans="2:28" x14ac:dyDescent="0.3">
      <c r="B265" s="87"/>
      <c r="C265" s="92"/>
      <c r="D265" s="94"/>
      <c r="E265" s="73"/>
      <c r="F265" s="13">
        <f>X268</f>
        <v>0</v>
      </c>
      <c r="G265" s="73"/>
      <c r="H265" s="13">
        <f>X274</f>
        <v>29</v>
      </c>
      <c r="I265" s="73"/>
      <c r="J265" s="13">
        <f>AA271</f>
        <v>0</v>
      </c>
      <c r="K265" s="76"/>
      <c r="L265" s="77"/>
      <c r="M265" s="88"/>
      <c r="N265" s="78"/>
      <c r="O265" s="78"/>
      <c r="P265" s="78"/>
      <c r="Q265" s="78"/>
      <c r="R265" s="78"/>
      <c r="S265" s="78"/>
      <c r="T265" s="78"/>
      <c r="U265" s="78"/>
      <c r="V265" s="81"/>
      <c r="W265" s="82"/>
      <c r="Z265" s="83"/>
      <c r="AA265" s="83"/>
    </row>
    <row r="267" spans="2:28" x14ac:dyDescent="0.3">
      <c r="B267" s="22" t="s">
        <v>34</v>
      </c>
      <c r="C267" s="22" t="s">
        <v>42</v>
      </c>
      <c r="D267" s="69"/>
      <c r="E267" s="70"/>
      <c r="F267" s="52" t="s">
        <v>43</v>
      </c>
      <c r="G267" s="54"/>
      <c r="H267" s="54"/>
      <c r="I267" s="54"/>
      <c r="J267" s="54"/>
      <c r="K267" s="54"/>
      <c r="L267" s="54"/>
      <c r="M267" s="54"/>
      <c r="N267" s="53"/>
      <c r="O267" s="52" t="s">
        <v>41</v>
      </c>
      <c r="P267" s="54"/>
      <c r="Q267" s="54"/>
      <c r="R267" s="53"/>
      <c r="S267" s="14"/>
      <c r="T267" s="52" t="s">
        <v>35</v>
      </c>
      <c r="U267" s="54"/>
      <c r="V267" s="54"/>
      <c r="W267" s="53"/>
      <c r="X267" s="52" t="s">
        <v>42</v>
      </c>
      <c r="Y267" s="53"/>
      <c r="Z267" s="15"/>
      <c r="AA267" s="52" t="s">
        <v>43</v>
      </c>
      <c r="AB267" s="53"/>
    </row>
    <row r="268" spans="2:28" s="19" customFormat="1" x14ac:dyDescent="0.3">
      <c r="B268" s="16" t="s">
        <v>258</v>
      </c>
      <c r="C268" s="17" t="str">
        <f>C258</f>
        <v>CARLOS ALBERTO BOYACA</v>
      </c>
      <c r="D268" s="55" t="s">
        <v>36</v>
      </c>
      <c r="E268" s="56"/>
      <c r="F268" s="55" t="str">
        <f>C264</f>
        <v>ELKIN DANIEL HERRERA</v>
      </c>
      <c r="G268" s="71"/>
      <c r="H268" s="71"/>
      <c r="I268" s="71"/>
      <c r="J268" s="71"/>
      <c r="K268" s="71"/>
      <c r="L268" s="71"/>
      <c r="M268" s="71"/>
      <c r="N268" s="56"/>
      <c r="O268" s="98" t="s">
        <v>257</v>
      </c>
      <c r="P268" s="99"/>
      <c r="Q268" s="99"/>
      <c r="R268" s="100"/>
      <c r="S268" s="18"/>
      <c r="T268" s="101">
        <v>45142</v>
      </c>
      <c r="U268" s="102"/>
      <c r="V268" s="102"/>
      <c r="W268" s="103"/>
      <c r="X268" s="64">
        <v>0</v>
      </c>
      <c r="Y268" s="65"/>
      <c r="Z268" s="22" t="s">
        <v>36</v>
      </c>
      <c r="AA268" s="64">
        <v>10</v>
      </c>
      <c r="AB268" s="65"/>
    </row>
    <row r="269" spans="2:28" s="19" customFormat="1" x14ac:dyDescent="0.3">
      <c r="B269" s="16" t="s">
        <v>271</v>
      </c>
      <c r="C269" s="20" t="str">
        <f>C260</f>
        <v>FABIAN OBANDO GALARZA</v>
      </c>
      <c r="D269" s="55" t="s">
        <v>36</v>
      </c>
      <c r="E269" s="56"/>
      <c r="F269" s="57" t="str">
        <f>C262</f>
        <v>MIGUEL ANGEL GIL POVEDA</v>
      </c>
      <c r="G269" s="58"/>
      <c r="H269" s="58"/>
      <c r="I269" s="58"/>
      <c r="J269" s="58"/>
      <c r="K269" s="58"/>
      <c r="L269" s="58"/>
      <c r="M269" s="58"/>
      <c r="N269" s="59"/>
      <c r="O269" s="98" t="s">
        <v>257</v>
      </c>
      <c r="P269" s="99"/>
      <c r="Q269" s="99"/>
      <c r="R269" s="100"/>
      <c r="S269" s="21"/>
      <c r="T269" s="101">
        <v>45142</v>
      </c>
      <c r="U269" s="102"/>
      <c r="V269" s="102"/>
      <c r="W269" s="103"/>
      <c r="X269" s="64">
        <v>10</v>
      </c>
      <c r="Y269" s="65"/>
      <c r="Z269" s="22" t="s">
        <v>36</v>
      </c>
      <c r="AA269" s="64">
        <v>0</v>
      </c>
      <c r="AB269" s="65"/>
    </row>
    <row r="270" spans="2:28" x14ac:dyDescent="0.3">
      <c r="B270" s="22" t="s">
        <v>34</v>
      </c>
      <c r="C270" s="22" t="s">
        <v>42</v>
      </c>
      <c r="D270" s="52"/>
      <c r="E270" s="53"/>
      <c r="F270" s="52" t="s">
        <v>43</v>
      </c>
      <c r="G270" s="54"/>
      <c r="H270" s="54"/>
      <c r="I270" s="54"/>
      <c r="J270" s="54"/>
      <c r="K270" s="54"/>
      <c r="L270" s="54"/>
      <c r="M270" s="54"/>
      <c r="N270" s="53"/>
      <c r="O270" s="52" t="s">
        <v>41</v>
      </c>
      <c r="P270" s="54"/>
      <c r="Q270" s="54"/>
      <c r="R270" s="53"/>
      <c r="S270" s="14"/>
      <c r="T270" s="52" t="s">
        <v>35</v>
      </c>
      <c r="U270" s="54"/>
      <c r="V270" s="54"/>
      <c r="W270" s="53"/>
      <c r="X270" s="52" t="s">
        <v>42</v>
      </c>
      <c r="Y270" s="53"/>
      <c r="Z270" s="15"/>
      <c r="AA270" s="52" t="s">
        <v>43</v>
      </c>
      <c r="AB270" s="53"/>
    </row>
    <row r="271" spans="2:28" s="19" customFormat="1" x14ac:dyDescent="0.3">
      <c r="B271" s="16" t="s">
        <v>272</v>
      </c>
      <c r="C271" s="29" t="str">
        <f>C264</f>
        <v>ELKIN DANIEL HERRERA</v>
      </c>
      <c r="D271" s="55" t="s">
        <v>36</v>
      </c>
      <c r="E271" s="56"/>
      <c r="F271" s="57" t="str">
        <f>C262</f>
        <v>MIGUEL ANGEL GIL POVEDA</v>
      </c>
      <c r="G271" s="58"/>
      <c r="H271" s="58"/>
      <c r="I271" s="58"/>
      <c r="J271" s="58"/>
      <c r="K271" s="58"/>
      <c r="L271" s="58"/>
      <c r="M271" s="58"/>
      <c r="N271" s="59"/>
      <c r="O271" s="98" t="s">
        <v>257</v>
      </c>
      <c r="P271" s="99"/>
      <c r="Q271" s="99"/>
      <c r="R271" s="100"/>
      <c r="S271" s="21"/>
      <c r="T271" s="101">
        <v>45142</v>
      </c>
      <c r="U271" s="102"/>
      <c r="V271" s="102"/>
      <c r="W271" s="103"/>
      <c r="X271" s="64">
        <v>10</v>
      </c>
      <c r="Y271" s="65"/>
      <c r="Z271" s="22" t="s">
        <v>36</v>
      </c>
      <c r="AA271" s="64">
        <v>0</v>
      </c>
      <c r="AB271" s="65"/>
    </row>
    <row r="272" spans="2:28" s="19" customFormat="1" x14ac:dyDescent="0.3">
      <c r="B272" s="16" t="s">
        <v>273</v>
      </c>
      <c r="C272" s="20" t="str">
        <f>C258</f>
        <v>CARLOS ALBERTO BOYACA</v>
      </c>
      <c r="D272" s="55" t="s">
        <v>36</v>
      </c>
      <c r="E272" s="56"/>
      <c r="F272" s="57" t="str">
        <f>C260</f>
        <v>FABIAN OBANDO GALARZA</v>
      </c>
      <c r="G272" s="58"/>
      <c r="H272" s="58"/>
      <c r="I272" s="58"/>
      <c r="J272" s="58"/>
      <c r="K272" s="58"/>
      <c r="L272" s="58"/>
      <c r="M272" s="58"/>
      <c r="N272" s="59"/>
      <c r="O272" s="98" t="s">
        <v>257</v>
      </c>
      <c r="P272" s="99"/>
      <c r="Q272" s="99"/>
      <c r="R272" s="100"/>
      <c r="S272" s="21"/>
      <c r="T272" s="101">
        <v>45142</v>
      </c>
      <c r="U272" s="102"/>
      <c r="V272" s="102"/>
      <c r="W272" s="103"/>
      <c r="X272" s="64">
        <v>0</v>
      </c>
      <c r="Y272" s="65"/>
      <c r="Z272" s="22" t="s">
        <v>36</v>
      </c>
      <c r="AA272" s="64">
        <v>0</v>
      </c>
      <c r="AB272" s="65"/>
    </row>
    <row r="273" spans="2:28" x14ac:dyDescent="0.3">
      <c r="B273" s="22" t="s">
        <v>34</v>
      </c>
      <c r="C273" s="22" t="s">
        <v>42</v>
      </c>
      <c r="D273" s="52"/>
      <c r="E273" s="53"/>
      <c r="F273" s="52" t="s">
        <v>43</v>
      </c>
      <c r="G273" s="54"/>
      <c r="H273" s="54"/>
      <c r="I273" s="54"/>
      <c r="J273" s="54"/>
      <c r="K273" s="54"/>
      <c r="L273" s="54"/>
      <c r="M273" s="54"/>
      <c r="N273" s="53"/>
      <c r="O273" s="52" t="s">
        <v>41</v>
      </c>
      <c r="P273" s="54"/>
      <c r="Q273" s="54"/>
      <c r="R273" s="53"/>
      <c r="S273" s="14"/>
      <c r="T273" s="52" t="s">
        <v>35</v>
      </c>
      <c r="U273" s="54"/>
      <c r="V273" s="54"/>
      <c r="W273" s="53"/>
      <c r="X273" s="52" t="s">
        <v>42</v>
      </c>
      <c r="Y273" s="53"/>
      <c r="Z273" s="15"/>
      <c r="AA273" s="52" t="s">
        <v>43</v>
      </c>
      <c r="AB273" s="53"/>
    </row>
    <row r="274" spans="2:28" s="19" customFormat="1" x14ac:dyDescent="0.3">
      <c r="B274" s="16" t="s">
        <v>260</v>
      </c>
      <c r="C274" s="20" t="str">
        <f>C260</f>
        <v>FABIAN OBANDO GALARZA</v>
      </c>
      <c r="D274" s="55" t="s">
        <v>36</v>
      </c>
      <c r="E274" s="56"/>
      <c r="F274" s="57" t="str">
        <f>C264</f>
        <v>ELKIN DANIEL HERRERA</v>
      </c>
      <c r="G274" s="58"/>
      <c r="H274" s="58"/>
      <c r="I274" s="58"/>
      <c r="J274" s="58"/>
      <c r="K274" s="58"/>
      <c r="L274" s="58"/>
      <c r="M274" s="58"/>
      <c r="N274" s="59"/>
      <c r="O274" s="98" t="s">
        <v>257</v>
      </c>
      <c r="P274" s="99"/>
      <c r="Q274" s="99"/>
      <c r="R274" s="100"/>
      <c r="S274" s="21"/>
      <c r="T274" s="101">
        <v>45142</v>
      </c>
      <c r="U274" s="102"/>
      <c r="V274" s="102"/>
      <c r="W274" s="103"/>
      <c r="X274" s="64">
        <v>29</v>
      </c>
      <c r="Y274" s="65"/>
      <c r="Z274" s="22" t="s">
        <v>36</v>
      </c>
      <c r="AA274" s="64">
        <v>40</v>
      </c>
      <c r="AB274" s="65"/>
    </row>
    <row r="275" spans="2:28" s="19" customFormat="1" x14ac:dyDescent="0.3">
      <c r="B275" s="16" t="s">
        <v>261</v>
      </c>
      <c r="C275" s="20" t="str">
        <f>C262</f>
        <v>MIGUEL ANGEL GIL POVEDA</v>
      </c>
      <c r="D275" s="55" t="s">
        <v>36</v>
      </c>
      <c r="E275" s="56"/>
      <c r="F275" s="57" t="str">
        <f>C258</f>
        <v>CARLOS ALBERTO BOYACA</v>
      </c>
      <c r="G275" s="58"/>
      <c r="H275" s="58"/>
      <c r="I275" s="58"/>
      <c r="J275" s="58"/>
      <c r="K275" s="58"/>
      <c r="L275" s="58"/>
      <c r="M275" s="58"/>
      <c r="N275" s="59"/>
      <c r="O275" s="60" t="s">
        <v>257</v>
      </c>
      <c r="P275" s="60"/>
      <c r="Q275" s="60"/>
      <c r="R275" s="60"/>
      <c r="S275" s="23"/>
      <c r="T275" s="101">
        <v>45142</v>
      </c>
      <c r="U275" s="102"/>
      <c r="V275" s="102"/>
      <c r="W275" s="103"/>
      <c r="X275" s="64">
        <v>0</v>
      </c>
      <c r="Y275" s="65"/>
      <c r="Z275" s="22" t="s">
        <v>36</v>
      </c>
      <c r="AA275" s="64">
        <v>0</v>
      </c>
      <c r="AB275" s="65"/>
    </row>
    <row r="276" spans="2:28" x14ac:dyDescent="0.3">
      <c r="B276" s="2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4"/>
      <c r="P276" s="24"/>
      <c r="Q276" s="24"/>
      <c r="R276" s="24"/>
      <c r="S276" s="24"/>
      <c r="T276" s="26"/>
      <c r="U276" s="26"/>
      <c r="V276" s="26"/>
      <c r="W276" s="26"/>
      <c r="X276" s="27"/>
      <c r="Y276" s="24"/>
      <c r="Z276" s="28"/>
      <c r="AA276" s="27"/>
      <c r="AB276" s="24"/>
    </row>
    <row r="277" spans="2:28" x14ac:dyDescent="0.3">
      <c r="B277" s="84" t="s">
        <v>69</v>
      </c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</row>
    <row r="278" spans="2:28" x14ac:dyDescent="0.3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9"/>
      <c r="V278" s="8"/>
      <c r="W278" s="8"/>
      <c r="X278" s="10"/>
      <c r="Y278" s="11"/>
      <c r="Z278" s="11"/>
      <c r="AA278" s="10"/>
      <c r="AB278" s="11"/>
    </row>
    <row r="279" spans="2:28" x14ac:dyDescent="0.3">
      <c r="B279" s="85" t="s">
        <v>70</v>
      </c>
      <c r="C279" s="52" t="s">
        <v>44</v>
      </c>
      <c r="D279" s="54"/>
      <c r="E279" s="52">
        <v>1</v>
      </c>
      <c r="F279" s="54"/>
      <c r="G279" s="52">
        <v>2</v>
      </c>
      <c r="H279" s="54"/>
      <c r="I279" s="52">
        <v>3</v>
      </c>
      <c r="J279" s="54"/>
      <c r="K279" s="52">
        <v>4</v>
      </c>
      <c r="L279" s="54"/>
      <c r="M279" s="88"/>
      <c r="N279" s="22" t="s">
        <v>26</v>
      </c>
      <c r="O279" s="22" t="s">
        <v>27</v>
      </c>
      <c r="P279" s="22" t="s">
        <v>28</v>
      </c>
      <c r="Q279" s="22" t="s">
        <v>29</v>
      </c>
      <c r="R279" s="22" t="s">
        <v>30</v>
      </c>
      <c r="S279" s="22" t="s">
        <v>37</v>
      </c>
      <c r="T279" s="22" t="s">
        <v>38</v>
      </c>
      <c r="U279" s="22" t="s">
        <v>31</v>
      </c>
      <c r="V279" s="22" t="s">
        <v>32</v>
      </c>
      <c r="W279" s="22" t="s">
        <v>33</v>
      </c>
      <c r="AA279" s="1"/>
    </row>
    <row r="280" spans="2:28" x14ac:dyDescent="0.3">
      <c r="B280" s="86"/>
      <c r="C280" s="92" t="s">
        <v>380</v>
      </c>
      <c r="D280" s="93" t="s">
        <v>381</v>
      </c>
      <c r="E280" s="74"/>
      <c r="F280" s="75"/>
      <c r="G280" s="72">
        <f>IF(H280&gt;H281,"2")+IF(H280&lt;H281,"1")</f>
        <v>0</v>
      </c>
      <c r="H280" s="12">
        <f>X294</f>
        <v>0</v>
      </c>
      <c r="I280" s="72">
        <f>IF(J280&gt;J281,"2")+IF(J280&lt;J281,"1")</f>
        <v>1</v>
      </c>
      <c r="J280" s="13">
        <f>AA297</f>
        <v>0</v>
      </c>
      <c r="K280" s="72">
        <f>IF(L280&gt;L281,"2")+IF(L280&lt;L281,"1")</f>
        <v>0</v>
      </c>
      <c r="L280" s="13">
        <f>X290</f>
        <v>0</v>
      </c>
      <c r="M280" s="88"/>
      <c r="N280" s="78">
        <f>SUM(O280:R281)</f>
        <v>2</v>
      </c>
      <c r="O280" s="78">
        <f>IF(G280=2,"1")+IF(I280=2,"1")+IF(K280=2,"1")</f>
        <v>0</v>
      </c>
      <c r="P280" s="78">
        <f>IF(G280=1,"1")+IF(I280=1,"1")+IF(K280=1,"1")</f>
        <v>1</v>
      </c>
      <c r="Q280" s="78">
        <v>0</v>
      </c>
      <c r="R280" s="78">
        <v>1</v>
      </c>
      <c r="S280" s="79">
        <f>SUM(H280,J280,L280,E280)</f>
        <v>0</v>
      </c>
      <c r="T280" s="79">
        <f>SUM(H281,J281,L281,E280)</f>
        <v>10</v>
      </c>
      <c r="U280" s="79">
        <f>+S280-T280</f>
        <v>-10</v>
      </c>
      <c r="V280" s="80">
        <f>SUM(E280,G280,I280,K280)-R280</f>
        <v>0</v>
      </c>
      <c r="W280" s="82"/>
      <c r="Z280" s="83"/>
      <c r="AA280" s="83"/>
    </row>
    <row r="281" spans="2:28" x14ac:dyDescent="0.3">
      <c r="B281" s="86"/>
      <c r="C281" s="92"/>
      <c r="D281" s="94"/>
      <c r="E281" s="76"/>
      <c r="F281" s="77"/>
      <c r="G281" s="73"/>
      <c r="H281" s="12">
        <f>AA294</f>
        <v>0</v>
      </c>
      <c r="I281" s="73"/>
      <c r="J281" s="13">
        <f>X297</f>
        <v>10</v>
      </c>
      <c r="K281" s="73"/>
      <c r="L281" s="13">
        <f>AA290</f>
        <v>0</v>
      </c>
      <c r="M281" s="88"/>
      <c r="N281" s="78"/>
      <c r="O281" s="78"/>
      <c r="P281" s="78"/>
      <c r="Q281" s="78"/>
      <c r="R281" s="78"/>
      <c r="S281" s="78"/>
      <c r="T281" s="78"/>
      <c r="U281" s="78"/>
      <c r="V281" s="81"/>
      <c r="W281" s="82"/>
      <c r="Z281" s="83"/>
      <c r="AA281" s="83"/>
    </row>
    <row r="282" spans="2:28" x14ac:dyDescent="0.3">
      <c r="B282" s="86"/>
      <c r="C282" s="92" t="s">
        <v>302</v>
      </c>
      <c r="D282" s="93" t="s">
        <v>283</v>
      </c>
      <c r="E282" s="72">
        <f>IF(F282&gt;F283,"2")+IF(F282&lt;F283,"1")</f>
        <v>0</v>
      </c>
      <c r="F282" s="13">
        <f>AA294</f>
        <v>0</v>
      </c>
      <c r="G282" s="74"/>
      <c r="H282" s="75"/>
      <c r="I282" s="72">
        <f>IF(J282&gt;J283,"2")+IF(J282&lt;J283,"1")</f>
        <v>1</v>
      </c>
      <c r="J282" s="13">
        <f>X291</f>
        <v>0</v>
      </c>
      <c r="K282" s="72">
        <f>IF(L282&gt;L283,"2")+IF(L282&lt;L283,"1")</f>
        <v>0</v>
      </c>
      <c r="L282" s="13">
        <f>X296</f>
        <v>0</v>
      </c>
      <c r="M282" s="88"/>
      <c r="N282" s="78">
        <f t="shared" ref="N282" si="65">SUM(O282:R283)</f>
        <v>2</v>
      </c>
      <c r="O282" s="78">
        <f>IF(E282=2,"1")+IF(I282=2,"1")+IF(K282=2,"1")</f>
        <v>0</v>
      </c>
      <c r="P282" s="78">
        <f>IF(E282=1,"1")+IF(I282=1,"1")+IF(K282=1,"1")</f>
        <v>1</v>
      </c>
      <c r="Q282" s="78">
        <v>0</v>
      </c>
      <c r="R282" s="78">
        <v>1</v>
      </c>
      <c r="S282" s="79">
        <f>SUM(H282,J282,L282,F282)</f>
        <v>0</v>
      </c>
      <c r="T282" s="79">
        <f>SUM(H283,J283,L283,F283)</f>
        <v>10</v>
      </c>
      <c r="U282" s="79">
        <f>+S282-T282</f>
        <v>-10</v>
      </c>
      <c r="V282" s="80">
        <f>SUM(E282,G282,I282,K282)-R282</f>
        <v>0</v>
      </c>
      <c r="W282" s="82"/>
      <c r="Z282" s="83"/>
      <c r="AA282" s="83"/>
    </row>
    <row r="283" spans="2:28" x14ac:dyDescent="0.3">
      <c r="B283" s="86"/>
      <c r="C283" s="92"/>
      <c r="D283" s="94"/>
      <c r="E283" s="73"/>
      <c r="F283" s="13">
        <f>X294</f>
        <v>0</v>
      </c>
      <c r="G283" s="76"/>
      <c r="H283" s="77"/>
      <c r="I283" s="73"/>
      <c r="J283" s="13">
        <f>AA291</f>
        <v>10</v>
      </c>
      <c r="K283" s="73"/>
      <c r="L283" s="13">
        <f>AA296</f>
        <v>0</v>
      </c>
      <c r="M283" s="88"/>
      <c r="N283" s="78"/>
      <c r="O283" s="78"/>
      <c r="P283" s="78"/>
      <c r="Q283" s="78"/>
      <c r="R283" s="78"/>
      <c r="S283" s="78"/>
      <c r="T283" s="78"/>
      <c r="U283" s="78"/>
      <c r="V283" s="81"/>
      <c r="W283" s="82"/>
      <c r="Z283" s="83"/>
      <c r="AA283" s="83"/>
    </row>
    <row r="284" spans="2:28" x14ac:dyDescent="0.3">
      <c r="B284" s="86"/>
      <c r="C284" s="92" t="s">
        <v>178</v>
      </c>
      <c r="D284" s="93" t="s">
        <v>367</v>
      </c>
      <c r="E284" s="72">
        <f>IF(F284&gt;F285,"2")+IF(F284&lt;F285,"1")</f>
        <v>2</v>
      </c>
      <c r="F284" s="13">
        <f>X297</f>
        <v>10</v>
      </c>
      <c r="G284" s="72">
        <f>IF(H284&gt;H285,"2")+IF(H284&lt;H285,"1")</f>
        <v>2</v>
      </c>
      <c r="H284" s="13">
        <f>AA291</f>
        <v>10</v>
      </c>
      <c r="I284" s="74"/>
      <c r="J284" s="75"/>
      <c r="K284" s="72">
        <f>IF(L284&gt;L285,"2")+IF(L284&lt;L285,"1")</f>
        <v>2</v>
      </c>
      <c r="L284" s="13">
        <f>AA293</f>
        <v>10</v>
      </c>
      <c r="M284" s="88"/>
      <c r="N284" s="78">
        <f t="shared" ref="N284" si="66">SUM(O284:R285)</f>
        <v>3</v>
      </c>
      <c r="O284" s="78">
        <f>IF(E284=2,"1")+IF(G284=2,"1")+IF(K284=2,"1")</f>
        <v>3</v>
      </c>
      <c r="P284" s="78">
        <f>IF(E284=1,"1")+IF(G284=1,"1")+IF(K284=1,"1")</f>
        <v>0</v>
      </c>
      <c r="Q284" s="78">
        <v>0</v>
      </c>
      <c r="R284" s="78">
        <v>0</v>
      </c>
      <c r="S284" s="79">
        <f>SUM(H284,J284,L284,F284)</f>
        <v>30</v>
      </c>
      <c r="T284" s="79">
        <f>SUM(H285,J285,L285,F285)</f>
        <v>0</v>
      </c>
      <c r="U284" s="79">
        <f t="shared" ref="U284" si="67">+S284-T284</f>
        <v>30</v>
      </c>
      <c r="V284" s="80">
        <f>SUM(E284,G284,I284,K284)</f>
        <v>6</v>
      </c>
      <c r="W284" s="82"/>
      <c r="Z284" s="83"/>
      <c r="AA284" s="83"/>
    </row>
    <row r="285" spans="2:28" x14ac:dyDescent="0.3">
      <c r="B285" s="86"/>
      <c r="C285" s="92"/>
      <c r="D285" s="94"/>
      <c r="E285" s="73"/>
      <c r="F285" s="13">
        <f>AA297</f>
        <v>0</v>
      </c>
      <c r="G285" s="73"/>
      <c r="H285" s="13">
        <f>X291</f>
        <v>0</v>
      </c>
      <c r="I285" s="76"/>
      <c r="J285" s="77"/>
      <c r="K285" s="73"/>
      <c r="L285" s="13">
        <f>X293</f>
        <v>0</v>
      </c>
      <c r="M285" s="88"/>
      <c r="N285" s="78"/>
      <c r="O285" s="78"/>
      <c r="P285" s="78"/>
      <c r="Q285" s="78"/>
      <c r="R285" s="78"/>
      <c r="S285" s="78"/>
      <c r="T285" s="78"/>
      <c r="U285" s="78"/>
      <c r="V285" s="81"/>
      <c r="W285" s="82"/>
      <c r="Z285" s="83"/>
      <c r="AA285" s="83"/>
    </row>
    <row r="286" spans="2:28" x14ac:dyDescent="0.3">
      <c r="B286" s="86"/>
      <c r="C286" s="92" t="s">
        <v>303</v>
      </c>
      <c r="D286" s="93" t="s">
        <v>11</v>
      </c>
      <c r="E286" s="72">
        <f>IF(F286&gt;F287,"2")+IF(F286&lt;F287,"1")</f>
        <v>0</v>
      </c>
      <c r="F286" s="13">
        <f>AA290</f>
        <v>0</v>
      </c>
      <c r="G286" s="72">
        <f>IF(H286&gt;H287,"2")+IF(H286&lt;H287,"1")</f>
        <v>0</v>
      </c>
      <c r="H286" s="13">
        <f>AA296</f>
        <v>0</v>
      </c>
      <c r="I286" s="72">
        <f>IF(J286&gt;J287,"2")+IF(J286&lt;J287,"1")</f>
        <v>1</v>
      </c>
      <c r="J286" s="13">
        <f>X293</f>
        <v>0</v>
      </c>
      <c r="K286" s="74"/>
      <c r="L286" s="75"/>
      <c r="M286" s="88"/>
      <c r="N286" s="78">
        <f t="shared" ref="N286" si="68">SUM(O286:R287)</f>
        <v>2</v>
      </c>
      <c r="O286" s="78">
        <f>IF(E286=2,"1")+IF(G286=2,"1")+IF(I286=2,"1")</f>
        <v>0</v>
      </c>
      <c r="P286" s="78">
        <f>IF(E286=1,"1")+IF(G286=1,"1")+IF(I286=1,"1")</f>
        <v>1</v>
      </c>
      <c r="Q286" s="78">
        <v>0</v>
      </c>
      <c r="R286" s="78">
        <v>1</v>
      </c>
      <c r="S286" s="79">
        <f>SUM(H286,J286,L286,F286)</f>
        <v>0</v>
      </c>
      <c r="T286" s="79">
        <f>SUM(H287,J287,L287,F287)</f>
        <v>10</v>
      </c>
      <c r="U286" s="79">
        <f t="shared" ref="U286" si="69">+S286-T286</f>
        <v>-10</v>
      </c>
      <c r="V286" s="80">
        <f>SUM(E286,G286,I286,K286)-R286</f>
        <v>0</v>
      </c>
      <c r="W286" s="82"/>
      <c r="Z286" s="83"/>
      <c r="AA286" s="83"/>
    </row>
    <row r="287" spans="2:28" x14ac:dyDescent="0.3">
      <c r="B287" s="87"/>
      <c r="C287" s="92"/>
      <c r="D287" s="94"/>
      <c r="E287" s="73"/>
      <c r="F287" s="13">
        <f>X290</f>
        <v>0</v>
      </c>
      <c r="G287" s="73"/>
      <c r="H287" s="13">
        <f>X296</f>
        <v>0</v>
      </c>
      <c r="I287" s="73"/>
      <c r="J287" s="13">
        <f>AA293</f>
        <v>10</v>
      </c>
      <c r="K287" s="76"/>
      <c r="L287" s="77"/>
      <c r="M287" s="88"/>
      <c r="N287" s="78"/>
      <c r="O287" s="78"/>
      <c r="P287" s="78"/>
      <c r="Q287" s="78"/>
      <c r="R287" s="78"/>
      <c r="S287" s="78"/>
      <c r="T287" s="78"/>
      <c r="U287" s="78"/>
      <c r="V287" s="81"/>
      <c r="W287" s="82"/>
      <c r="Z287" s="83"/>
      <c r="AA287" s="83"/>
    </row>
    <row r="289" spans="2:28" x14ac:dyDescent="0.3">
      <c r="B289" s="22" t="s">
        <v>34</v>
      </c>
      <c r="C289" s="22" t="s">
        <v>42</v>
      </c>
      <c r="D289" s="69"/>
      <c r="E289" s="70"/>
      <c r="F289" s="52" t="s">
        <v>43</v>
      </c>
      <c r="G289" s="54"/>
      <c r="H289" s="54"/>
      <c r="I289" s="54"/>
      <c r="J289" s="54"/>
      <c r="K289" s="54"/>
      <c r="L289" s="54"/>
      <c r="M289" s="54"/>
      <c r="N289" s="53"/>
      <c r="O289" s="52" t="s">
        <v>41</v>
      </c>
      <c r="P289" s="54"/>
      <c r="Q289" s="54"/>
      <c r="R289" s="53"/>
      <c r="S289" s="14"/>
      <c r="T289" s="52" t="s">
        <v>35</v>
      </c>
      <c r="U289" s="54"/>
      <c r="V289" s="54"/>
      <c r="W289" s="53"/>
      <c r="X289" s="52" t="s">
        <v>42</v>
      </c>
      <c r="Y289" s="53"/>
      <c r="Z289" s="15"/>
      <c r="AA289" s="52" t="s">
        <v>43</v>
      </c>
      <c r="AB289" s="53"/>
    </row>
    <row r="290" spans="2:28" s="19" customFormat="1" x14ac:dyDescent="0.3">
      <c r="B290" s="16" t="s">
        <v>258</v>
      </c>
      <c r="C290" s="17" t="str">
        <f>C280</f>
        <v>ISNARDO LANRES GOMEZ</v>
      </c>
      <c r="D290" s="96" t="s">
        <v>36</v>
      </c>
      <c r="E290" s="96"/>
      <c r="F290" s="96" t="str">
        <f>C286</f>
        <v>CRISTIAN CAMILO FIQUITIVA</v>
      </c>
      <c r="G290" s="96"/>
      <c r="H290" s="96"/>
      <c r="I290" s="96"/>
      <c r="J290" s="96"/>
      <c r="K290" s="96"/>
      <c r="L290" s="96"/>
      <c r="M290" s="96"/>
      <c r="N290" s="96"/>
      <c r="O290" s="60" t="s">
        <v>262</v>
      </c>
      <c r="P290" s="60"/>
      <c r="Q290" s="60"/>
      <c r="R290" s="60"/>
      <c r="S290" s="40"/>
      <c r="T290" s="63">
        <v>45142</v>
      </c>
      <c r="U290" s="63"/>
      <c r="V290" s="63"/>
      <c r="W290" s="63"/>
      <c r="X290" s="64">
        <v>0</v>
      </c>
      <c r="Y290" s="65"/>
      <c r="Z290" s="22" t="s">
        <v>36</v>
      </c>
      <c r="AA290" s="64">
        <v>0</v>
      </c>
      <c r="AB290" s="65"/>
    </row>
    <row r="291" spans="2:28" s="19" customFormat="1" x14ac:dyDescent="0.3">
      <c r="B291" s="16" t="s">
        <v>271</v>
      </c>
      <c r="C291" s="20" t="str">
        <f>C282</f>
        <v xml:space="preserve">JORGE ARMANDO SILVA SANCHEZ </v>
      </c>
      <c r="D291" s="96" t="s">
        <v>36</v>
      </c>
      <c r="E291" s="96"/>
      <c r="F291" s="97" t="str">
        <f>C284</f>
        <v>OSCAR DAVID BERNAL</v>
      </c>
      <c r="G291" s="97"/>
      <c r="H291" s="97"/>
      <c r="I291" s="97"/>
      <c r="J291" s="97"/>
      <c r="K291" s="97"/>
      <c r="L291" s="97"/>
      <c r="M291" s="97"/>
      <c r="N291" s="97"/>
      <c r="O291" s="60" t="s">
        <v>262</v>
      </c>
      <c r="P291" s="60"/>
      <c r="Q291" s="60"/>
      <c r="R291" s="60"/>
      <c r="S291" s="23"/>
      <c r="T291" s="63">
        <v>45142</v>
      </c>
      <c r="U291" s="63"/>
      <c r="V291" s="63"/>
      <c r="W291" s="63"/>
      <c r="X291" s="64">
        <v>0</v>
      </c>
      <c r="Y291" s="65"/>
      <c r="Z291" s="22" t="s">
        <v>36</v>
      </c>
      <c r="AA291" s="64">
        <v>10</v>
      </c>
      <c r="AB291" s="65"/>
    </row>
    <row r="292" spans="2:28" x14ac:dyDescent="0.3">
      <c r="B292" s="22" t="s">
        <v>34</v>
      </c>
      <c r="C292" s="22" t="s">
        <v>42</v>
      </c>
      <c r="D292" s="89"/>
      <c r="E292" s="89"/>
      <c r="F292" s="89" t="s">
        <v>43</v>
      </c>
      <c r="G292" s="89"/>
      <c r="H292" s="89"/>
      <c r="I292" s="89"/>
      <c r="J292" s="89"/>
      <c r="K292" s="89"/>
      <c r="L292" s="89"/>
      <c r="M292" s="89"/>
      <c r="N292" s="89"/>
      <c r="O292" s="89" t="s">
        <v>41</v>
      </c>
      <c r="P292" s="89"/>
      <c r="Q292" s="89"/>
      <c r="R292" s="89"/>
      <c r="S292" s="14"/>
      <c r="T292" s="89" t="s">
        <v>35</v>
      </c>
      <c r="U292" s="89"/>
      <c r="V292" s="89"/>
      <c r="W292" s="89"/>
      <c r="X292" s="52" t="s">
        <v>42</v>
      </c>
      <c r="Y292" s="53"/>
      <c r="Z292" s="15"/>
      <c r="AA292" s="52" t="s">
        <v>43</v>
      </c>
      <c r="AB292" s="53"/>
    </row>
    <row r="293" spans="2:28" s="19" customFormat="1" x14ac:dyDescent="0.3">
      <c r="B293" s="16" t="s">
        <v>272</v>
      </c>
      <c r="C293" s="29" t="str">
        <f>C286</f>
        <v>CRISTIAN CAMILO FIQUITIVA</v>
      </c>
      <c r="D293" s="96" t="s">
        <v>36</v>
      </c>
      <c r="E293" s="96"/>
      <c r="F293" s="97" t="str">
        <f>C284</f>
        <v>OSCAR DAVID BERNAL</v>
      </c>
      <c r="G293" s="97"/>
      <c r="H293" s="97"/>
      <c r="I293" s="97"/>
      <c r="J293" s="97"/>
      <c r="K293" s="97"/>
      <c r="L293" s="97"/>
      <c r="M293" s="97"/>
      <c r="N293" s="97"/>
      <c r="O293" s="60" t="s">
        <v>262</v>
      </c>
      <c r="P293" s="60"/>
      <c r="Q293" s="60"/>
      <c r="R293" s="60"/>
      <c r="S293" s="23"/>
      <c r="T293" s="63">
        <v>45142</v>
      </c>
      <c r="U293" s="63"/>
      <c r="V293" s="63"/>
      <c r="W293" s="63"/>
      <c r="X293" s="64">
        <v>0</v>
      </c>
      <c r="Y293" s="65"/>
      <c r="Z293" s="22" t="s">
        <v>36</v>
      </c>
      <c r="AA293" s="64">
        <v>10</v>
      </c>
      <c r="AB293" s="65"/>
    </row>
    <row r="294" spans="2:28" s="19" customFormat="1" x14ac:dyDescent="0.3">
      <c r="B294" s="16" t="s">
        <v>273</v>
      </c>
      <c r="C294" s="20" t="str">
        <f>C280</f>
        <v>ISNARDO LANRES GOMEZ</v>
      </c>
      <c r="D294" s="96" t="s">
        <v>36</v>
      </c>
      <c r="E294" s="96"/>
      <c r="F294" s="97" t="str">
        <f>C282</f>
        <v xml:space="preserve">JORGE ARMANDO SILVA SANCHEZ </v>
      </c>
      <c r="G294" s="97"/>
      <c r="H294" s="97"/>
      <c r="I294" s="97"/>
      <c r="J294" s="97"/>
      <c r="K294" s="97"/>
      <c r="L294" s="97"/>
      <c r="M294" s="97"/>
      <c r="N294" s="97"/>
      <c r="O294" s="60" t="s">
        <v>262</v>
      </c>
      <c r="P294" s="60"/>
      <c r="Q294" s="60"/>
      <c r="R294" s="60"/>
      <c r="S294" s="23"/>
      <c r="T294" s="63">
        <v>45142</v>
      </c>
      <c r="U294" s="63"/>
      <c r="V294" s="63"/>
      <c r="W294" s="63"/>
      <c r="X294" s="64">
        <v>0</v>
      </c>
      <c r="Y294" s="65"/>
      <c r="Z294" s="22" t="s">
        <v>36</v>
      </c>
      <c r="AA294" s="64">
        <v>0</v>
      </c>
      <c r="AB294" s="65"/>
    </row>
    <row r="295" spans="2:28" x14ac:dyDescent="0.3">
      <c r="B295" s="22" t="s">
        <v>34</v>
      </c>
      <c r="C295" s="22" t="s">
        <v>42</v>
      </c>
      <c r="D295" s="89"/>
      <c r="E295" s="89"/>
      <c r="F295" s="89" t="s">
        <v>43</v>
      </c>
      <c r="G295" s="89"/>
      <c r="H295" s="89"/>
      <c r="I295" s="89"/>
      <c r="J295" s="89"/>
      <c r="K295" s="89"/>
      <c r="L295" s="89"/>
      <c r="M295" s="89"/>
      <c r="N295" s="89"/>
      <c r="O295" s="89" t="s">
        <v>41</v>
      </c>
      <c r="P295" s="89"/>
      <c r="Q295" s="89"/>
      <c r="R295" s="89"/>
      <c r="S295" s="14"/>
      <c r="T295" s="89" t="s">
        <v>35</v>
      </c>
      <c r="U295" s="89"/>
      <c r="V295" s="89"/>
      <c r="W295" s="89"/>
      <c r="X295" s="52" t="s">
        <v>42</v>
      </c>
      <c r="Y295" s="53"/>
      <c r="Z295" s="15"/>
      <c r="AA295" s="52" t="s">
        <v>43</v>
      </c>
      <c r="AB295" s="53"/>
    </row>
    <row r="296" spans="2:28" s="19" customFormat="1" x14ac:dyDescent="0.3">
      <c r="B296" s="16" t="s">
        <v>260</v>
      </c>
      <c r="C296" s="20" t="str">
        <f>C282</f>
        <v xml:space="preserve">JORGE ARMANDO SILVA SANCHEZ </v>
      </c>
      <c r="D296" s="96" t="s">
        <v>36</v>
      </c>
      <c r="E296" s="96"/>
      <c r="F296" s="97" t="str">
        <f>C286</f>
        <v>CRISTIAN CAMILO FIQUITIVA</v>
      </c>
      <c r="G296" s="97"/>
      <c r="H296" s="97"/>
      <c r="I296" s="97"/>
      <c r="J296" s="97"/>
      <c r="K296" s="97"/>
      <c r="L296" s="97"/>
      <c r="M296" s="97"/>
      <c r="N296" s="97"/>
      <c r="O296" s="60" t="s">
        <v>262</v>
      </c>
      <c r="P296" s="60"/>
      <c r="Q296" s="60"/>
      <c r="R296" s="60"/>
      <c r="S296" s="23"/>
      <c r="T296" s="63">
        <v>45142</v>
      </c>
      <c r="U296" s="63"/>
      <c r="V296" s="63"/>
      <c r="W296" s="63"/>
      <c r="X296" s="64">
        <v>0</v>
      </c>
      <c r="Y296" s="65"/>
      <c r="Z296" s="22" t="s">
        <v>36</v>
      </c>
      <c r="AA296" s="64">
        <v>0</v>
      </c>
      <c r="AB296" s="65"/>
    </row>
    <row r="297" spans="2:28" s="19" customFormat="1" x14ac:dyDescent="0.3">
      <c r="B297" s="16" t="s">
        <v>261</v>
      </c>
      <c r="C297" s="20" t="str">
        <f>C284</f>
        <v>OSCAR DAVID BERNAL</v>
      </c>
      <c r="D297" s="96" t="s">
        <v>36</v>
      </c>
      <c r="E297" s="96"/>
      <c r="F297" s="97" t="str">
        <f>C280</f>
        <v>ISNARDO LANRES GOMEZ</v>
      </c>
      <c r="G297" s="97"/>
      <c r="H297" s="97"/>
      <c r="I297" s="97"/>
      <c r="J297" s="97"/>
      <c r="K297" s="97"/>
      <c r="L297" s="97"/>
      <c r="M297" s="97"/>
      <c r="N297" s="97"/>
      <c r="O297" s="60" t="s">
        <v>262</v>
      </c>
      <c r="P297" s="60"/>
      <c r="Q297" s="60"/>
      <c r="R297" s="60"/>
      <c r="S297" s="23"/>
      <c r="T297" s="63">
        <v>45142</v>
      </c>
      <c r="U297" s="63"/>
      <c r="V297" s="63"/>
      <c r="W297" s="63"/>
      <c r="X297" s="64">
        <v>10</v>
      </c>
      <c r="Y297" s="65"/>
      <c r="Z297" s="22" t="s">
        <v>36</v>
      </c>
      <c r="AA297" s="64">
        <v>0</v>
      </c>
      <c r="AB297" s="65"/>
    </row>
    <row r="298" spans="2:28" x14ac:dyDescent="0.3">
      <c r="B298" s="2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4"/>
      <c r="P298" s="24"/>
      <c r="Q298" s="24"/>
      <c r="R298" s="24"/>
      <c r="S298" s="24"/>
      <c r="T298" s="26"/>
      <c r="U298" s="26"/>
      <c r="V298" s="26"/>
      <c r="W298" s="26"/>
      <c r="X298" s="27"/>
      <c r="Y298" s="24"/>
      <c r="Z298" s="28"/>
      <c r="AA298" s="27"/>
      <c r="AB298" s="24"/>
    </row>
    <row r="299" spans="2:28" x14ac:dyDescent="0.3">
      <c r="B299" s="84" t="s">
        <v>71</v>
      </c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</row>
    <row r="300" spans="2:28" x14ac:dyDescent="0.3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9"/>
      <c r="V300" s="8"/>
      <c r="W300" s="8"/>
      <c r="X300" s="10"/>
      <c r="Y300" s="11"/>
      <c r="Z300" s="11"/>
      <c r="AA300" s="10"/>
      <c r="AB300" s="11"/>
    </row>
    <row r="301" spans="2:28" x14ac:dyDescent="0.3">
      <c r="B301" s="85" t="s">
        <v>72</v>
      </c>
      <c r="C301" s="52" t="s">
        <v>44</v>
      </c>
      <c r="D301" s="54"/>
      <c r="E301" s="52">
        <v>1</v>
      </c>
      <c r="F301" s="54"/>
      <c r="G301" s="52">
        <v>2</v>
      </c>
      <c r="H301" s="54"/>
      <c r="I301" s="52">
        <v>3</v>
      </c>
      <c r="J301" s="54"/>
      <c r="K301" s="52">
        <v>4</v>
      </c>
      <c r="L301" s="54"/>
      <c r="M301" s="88"/>
      <c r="N301" s="22" t="s">
        <v>26</v>
      </c>
      <c r="O301" s="22" t="s">
        <v>27</v>
      </c>
      <c r="P301" s="22" t="s">
        <v>28</v>
      </c>
      <c r="Q301" s="22" t="s">
        <v>29</v>
      </c>
      <c r="R301" s="22" t="s">
        <v>30</v>
      </c>
      <c r="S301" s="22" t="s">
        <v>37</v>
      </c>
      <c r="T301" s="22" t="s">
        <v>38</v>
      </c>
      <c r="U301" s="22" t="s">
        <v>31</v>
      </c>
      <c r="V301" s="22" t="s">
        <v>32</v>
      </c>
      <c r="W301" s="22" t="s">
        <v>33</v>
      </c>
      <c r="AA301" s="1"/>
    </row>
    <row r="302" spans="2:28" x14ac:dyDescent="0.3">
      <c r="B302" s="86"/>
      <c r="C302" s="92" t="s">
        <v>304</v>
      </c>
      <c r="D302" s="93" t="s">
        <v>24</v>
      </c>
      <c r="E302" s="74"/>
      <c r="F302" s="75"/>
      <c r="G302" s="72">
        <f>IF(H302&gt;H303,"2")+IF(H302&lt;H303,"1")</f>
        <v>0</v>
      </c>
      <c r="H302" s="12">
        <f>X316</f>
        <v>0</v>
      </c>
      <c r="I302" s="72">
        <f>IF(J302&gt;J303,"2")+IF(J302&lt;J303,"1")</f>
        <v>1</v>
      </c>
      <c r="J302" s="13">
        <f>AA319</f>
        <v>0</v>
      </c>
      <c r="K302" s="72">
        <f>IF(L302&gt;L303,"2")+IF(L302&lt;L303,"1")</f>
        <v>1</v>
      </c>
      <c r="L302" s="13">
        <f>X312</f>
        <v>0</v>
      </c>
      <c r="M302" s="88"/>
      <c r="N302" s="78">
        <f>SUM(O302:R303)</f>
        <v>4</v>
      </c>
      <c r="O302" s="78">
        <f>IF(G302=2,"1")+IF(I302=2,"1")+IF(K302=2,"1")</f>
        <v>0</v>
      </c>
      <c r="P302" s="78">
        <f>IF(G302=1,"1")+IF(I302=1,"1")+IF(K302=1,"1")</f>
        <v>2</v>
      </c>
      <c r="Q302" s="78">
        <v>0</v>
      </c>
      <c r="R302" s="78">
        <v>2</v>
      </c>
      <c r="S302" s="79">
        <f>SUM(H302,J302,L302,E302)</f>
        <v>0</v>
      </c>
      <c r="T302" s="79">
        <f>SUM(H303,J303,L303,E302)</f>
        <v>20</v>
      </c>
      <c r="U302" s="79">
        <f>+S302-T302</f>
        <v>-20</v>
      </c>
      <c r="V302" s="80">
        <f>SUM(E302,G302,I302,K302)-R302</f>
        <v>0</v>
      </c>
      <c r="W302" s="82"/>
      <c r="Z302" s="83"/>
      <c r="AA302" s="83"/>
    </row>
    <row r="303" spans="2:28" x14ac:dyDescent="0.3">
      <c r="B303" s="86"/>
      <c r="C303" s="92"/>
      <c r="D303" s="94"/>
      <c r="E303" s="76"/>
      <c r="F303" s="77"/>
      <c r="G303" s="73"/>
      <c r="H303" s="12">
        <f>AA316</f>
        <v>0</v>
      </c>
      <c r="I303" s="73"/>
      <c r="J303" s="13">
        <f>X319</f>
        <v>10</v>
      </c>
      <c r="K303" s="73"/>
      <c r="L303" s="13">
        <f>AA312</f>
        <v>10</v>
      </c>
      <c r="M303" s="88"/>
      <c r="N303" s="78"/>
      <c r="O303" s="78"/>
      <c r="P303" s="78"/>
      <c r="Q303" s="78"/>
      <c r="R303" s="78"/>
      <c r="S303" s="78"/>
      <c r="T303" s="78"/>
      <c r="U303" s="78"/>
      <c r="V303" s="81"/>
      <c r="W303" s="82"/>
      <c r="Z303" s="83"/>
      <c r="AA303" s="83"/>
    </row>
    <row r="304" spans="2:28" x14ac:dyDescent="0.3">
      <c r="B304" s="86"/>
      <c r="C304" s="92" t="s">
        <v>150</v>
      </c>
      <c r="D304" s="93" t="s">
        <v>13</v>
      </c>
      <c r="E304" s="72">
        <f>IF(F304&gt;F305,"2")+IF(F304&lt;F305,"1")</f>
        <v>0</v>
      </c>
      <c r="F304" s="13">
        <f>AA316</f>
        <v>0</v>
      </c>
      <c r="G304" s="74"/>
      <c r="H304" s="75"/>
      <c r="I304" s="72">
        <f>IF(J304&gt;J305,"2")+IF(J304&lt;J305,"1")</f>
        <v>1</v>
      </c>
      <c r="J304" s="13">
        <f>X313</f>
        <v>0</v>
      </c>
      <c r="K304" s="72">
        <f>IF(L304&gt;L305,"2")+IF(L304&lt;L305,"1")</f>
        <v>1</v>
      </c>
      <c r="L304" s="13">
        <f>X318</f>
        <v>0</v>
      </c>
      <c r="M304" s="88"/>
      <c r="N304" s="78">
        <f t="shared" ref="N304" si="70">SUM(O304:R305)</f>
        <v>4</v>
      </c>
      <c r="O304" s="78">
        <f>IF(E304=2,"1")+IF(I304=2,"1")+IF(K304=2,"1")</f>
        <v>0</v>
      </c>
      <c r="P304" s="78">
        <f>IF(E304=1,"1")+IF(I304=1,"1")+IF(K304=1,"1")</f>
        <v>2</v>
      </c>
      <c r="Q304" s="78">
        <v>0</v>
      </c>
      <c r="R304" s="78">
        <v>2</v>
      </c>
      <c r="S304" s="79">
        <f>SUM(H304,J304,L304,F304)</f>
        <v>0</v>
      </c>
      <c r="T304" s="79">
        <f>SUM(H305,J305,L305,F305)</f>
        <v>20</v>
      </c>
      <c r="U304" s="79">
        <f>+S304-T304</f>
        <v>-20</v>
      </c>
      <c r="V304" s="80">
        <f>SUM(E304,G304,I304,K304)-R304</f>
        <v>0</v>
      </c>
      <c r="W304" s="82"/>
      <c r="Z304" s="83"/>
      <c r="AA304" s="83"/>
    </row>
    <row r="305" spans="2:28" x14ac:dyDescent="0.3">
      <c r="B305" s="86"/>
      <c r="C305" s="92"/>
      <c r="D305" s="94"/>
      <c r="E305" s="73"/>
      <c r="F305" s="13">
        <f>X316</f>
        <v>0</v>
      </c>
      <c r="G305" s="76"/>
      <c r="H305" s="77"/>
      <c r="I305" s="73"/>
      <c r="J305" s="13">
        <f>AA313</f>
        <v>10</v>
      </c>
      <c r="K305" s="73"/>
      <c r="L305" s="13">
        <f>AA318</f>
        <v>10</v>
      </c>
      <c r="M305" s="88"/>
      <c r="N305" s="78"/>
      <c r="O305" s="78"/>
      <c r="P305" s="78"/>
      <c r="Q305" s="78"/>
      <c r="R305" s="78"/>
      <c r="S305" s="78"/>
      <c r="T305" s="78"/>
      <c r="U305" s="78"/>
      <c r="V305" s="81"/>
      <c r="W305" s="82"/>
      <c r="Z305" s="83"/>
      <c r="AA305" s="83"/>
    </row>
    <row r="306" spans="2:28" x14ac:dyDescent="0.3">
      <c r="B306" s="86"/>
      <c r="C306" s="92" t="s">
        <v>213</v>
      </c>
      <c r="D306" s="93" t="s">
        <v>368</v>
      </c>
      <c r="E306" s="72">
        <f>IF(F306&gt;F307,"2")+IF(F306&lt;F307,"1")</f>
        <v>2</v>
      </c>
      <c r="F306" s="13">
        <f>X319</f>
        <v>10</v>
      </c>
      <c r="G306" s="72">
        <f>IF(H306&gt;H307,"2")+IF(H306&lt;H307,"1")</f>
        <v>2</v>
      </c>
      <c r="H306" s="13">
        <f>AA313</f>
        <v>10</v>
      </c>
      <c r="I306" s="74"/>
      <c r="J306" s="75"/>
      <c r="K306" s="72">
        <f>IF(L306&gt;L307,"2")+IF(L306&lt;L307,"1")</f>
        <v>1</v>
      </c>
      <c r="L306" s="13">
        <f>AA315</f>
        <v>2</v>
      </c>
      <c r="M306" s="88"/>
      <c r="N306" s="78">
        <f t="shared" ref="N306" si="71">SUM(O306:R307)</f>
        <v>3</v>
      </c>
      <c r="O306" s="78">
        <f>IF(E306=2,"1")+IF(G306=2,"1")+IF(K306=2,"1")</f>
        <v>2</v>
      </c>
      <c r="P306" s="78">
        <f>IF(E306=1,"1")+IF(G306=1,"1")+IF(K306=1,"1")</f>
        <v>1</v>
      </c>
      <c r="Q306" s="78">
        <v>0</v>
      </c>
      <c r="R306" s="78">
        <v>0</v>
      </c>
      <c r="S306" s="79">
        <f>SUM(H306,J306,L306,F306)</f>
        <v>22</v>
      </c>
      <c r="T306" s="79">
        <f>SUM(H307,J307,L307,F307)</f>
        <v>34</v>
      </c>
      <c r="U306" s="79">
        <f t="shared" ref="U306" si="72">+S306-T306</f>
        <v>-12</v>
      </c>
      <c r="V306" s="80">
        <f>SUM(E306,G306,I306,K306)</f>
        <v>5</v>
      </c>
      <c r="W306" s="82"/>
      <c r="Z306" s="83"/>
      <c r="AA306" s="83"/>
    </row>
    <row r="307" spans="2:28" x14ac:dyDescent="0.3">
      <c r="B307" s="86"/>
      <c r="C307" s="92"/>
      <c r="D307" s="94"/>
      <c r="E307" s="73"/>
      <c r="F307" s="13">
        <f>AA319</f>
        <v>0</v>
      </c>
      <c r="G307" s="73"/>
      <c r="H307" s="13">
        <f>X313</f>
        <v>0</v>
      </c>
      <c r="I307" s="76"/>
      <c r="J307" s="77"/>
      <c r="K307" s="73"/>
      <c r="L307" s="13">
        <f>X315</f>
        <v>34</v>
      </c>
      <c r="M307" s="88"/>
      <c r="N307" s="78"/>
      <c r="O307" s="78"/>
      <c r="P307" s="78"/>
      <c r="Q307" s="78"/>
      <c r="R307" s="78"/>
      <c r="S307" s="78"/>
      <c r="T307" s="78"/>
      <c r="U307" s="78"/>
      <c r="V307" s="81"/>
      <c r="W307" s="82"/>
      <c r="Z307" s="83"/>
      <c r="AA307" s="83"/>
    </row>
    <row r="308" spans="2:28" x14ac:dyDescent="0.3">
      <c r="B308" s="86"/>
      <c r="C308" s="92" t="s">
        <v>401</v>
      </c>
      <c r="D308" s="93" t="s">
        <v>25</v>
      </c>
      <c r="E308" s="72">
        <f>IF(F308&gt;F309,"2")+IF(F308&lt;F309,"1")</f>
        <v>2</v>
      </c>
      <c r="F308" s="13">
        <f>AA312</f>
        <v>10</v>
      </c>
      <c r="G308" s="72">
        <f>IF(H308&gt;H309,"2")+IF(H308&lt;H309,"1")</f>
        <v>2</v>
      </c>
      <c r="H308" s="13">
        <f>AA318</f>
        <v>10</v>
      </c>
      <c r="I308" s="72">
        <f>IF(J308&gt;J309,"2")+IF(J308&lt;J309,"1")</f>
        <v>2</v>
      </c>
      <c r="J308" s="13">
        <f>X315</f>
        <v>34</v>
      </c>
      <c r="K308" s="74"/>
      <c r="L308" s="75"/>
      <c r="M308" s="88"/>
      <c r="N308" s="78">
        <f t="shared" ref="N308" si="73">SUM(O308:R309)</f>
        <v>3</v>
      </c>
      <c r="O308" s="78">
        <f>IF(E308=2,"1")+IF(G308=2,"1")+IF(I308=2,"1")</f>
        <v>3</v>
      </c>
      <c r="P308" s="78">
        <f>IF(E308=1,"1")+IF(G308=1,"1")+IF(I308=1,"1")</f>
        <v>0</v>
      </c>
      <c r="Q308" s="78">
        <v>0</v>
      </c>
      <c r="R308" s="78">
        <v>0</v>
      </c>
      <c r="S308" s="79">
        <f>SUM(H308,J308,L308,F308)</f>
        <v>54</v>
      </c>
      <c r="T308" s="79">
        <f>SUM(H309,J309,L309,F309)</f>
        <v>2</v>
      </c>
      <c r="U308" s="79">
        <f t="shared" ref="U308" si="74">+S308-T308</f>
        <v>52</v>
      </c>
      <c r="V308" s="80">
        <f t="shared" ref="V308" si="75">SUM(E308,G308,I308,K308)</f>
        <v>6</v>
      </c>
      <c r="W308" s="82"/>
      <c r="Z308" s="83"/>
      <c r="AA308" s="83"/>
    </row>
    <row r="309" spans="2:28" x14ac:dyDescent="0.3">
      <c r="B309" s="87"/>
      <c r="C309" s="92"/>
      <c r="D309" s="94"/>
      <c r="E309" s="73"/>
      <c r="F309" s="13">
        <f>X312</f>
        <v>0</v>
      </c>
      <c r="G309" s="73"/>
      <c r="H309" s="13">
        <f>X318</f>
        <v>0</v>
      </c>
      <c r="I309" s="73"/>
      <c r="J309" s="13">
        <f>AA315</f>
        <v>2</v>
      </c>
      <c r="K309" s="76"/>
      <c r="L309" s="77"/>
      <c r="M309" s="88"/>
      <c r="N309" s="78"/>
      <c r="O309" s="78"/>
      <c r="P309" s="78"/>
      <c r="Q309" s="78"/>
      <c r="R309" s="78"/>
      <c r="S309" s="78"/>
      <c r="T309" s="78"/>
      <c r="U309" s="78"/>
      <c r="V309" s="81"/>
      <c r="W309" s="82"/>
      <c r="Z309" s="83"/>
      <c r="AA309" s="83"/>
    </row>
    <row r="311" spans="2:28" x14ac:dyDescent="0.3">
      <c r="B311" s="22" t="s">
        <v>34</v>
      </c>
      <c r="C311" s="22" t="s">
        <v>42</v>
      </c>
      <c r="D311" s="69"/>
      <c r="E311" s="70"/>
      <c r="F311" s="52" t="s">
        <v>43</v>
      </c>
      <c r="G311" s="54"/>
      <c r="H311" s="54"/>
      <c r="I311" s="54"/>
      <c r="J311" s="54"/>
      <c r="K311" s="54"/>
      <c r="L311" s="54"/>
      <c r="M311" s="54"/>
      <c r="N311" s="53"/>
      <c r="O311" s="52" t="s">
        <v>41</v>
      </c>
      <c r="P311" s="54"/>
      <c r="Q311" s="54"/>
      <c r="R311" s="53"/>
      <c r="S311" s="14"/>
      <c r="T311" s="52" t="s">
        <v>35</v>
      </c>
      <c r="U311" s="54"/>
      <c r="V311" s="54"/>
      <c r="W311" s="53"/>
      <c r="X311" s="52" t="s">
        <v>42</v>
      </c>
      <c r="Y311" s="53"/>
      <c r="Z311" s="15"/>
      <c r="AA311" s="52" t="s">
        <v>43</v>
      </c>
      <c r="AB311" s="53"/>
    </row>
    <row r="312" spans="2:28" s="19" customFormat="1" x14ac:dyDescent="0.3">
      <c r="B312" s="16" t="s">
        <v>258</v>
      </c>
      <c r="C312" s="17" t="str">
        <f>C302</f>
        <v xml:space="preserve">OSCAR MIRA MURILLO </v>
      </c>
      <c r="D312" s="96" t="s">
        <v>36</v>
      </c>
      <c r="E312" s="96"/>
      <c r="F312" s="96" t="str">
        <f>C308</f>
        <v>MAURICIO ROMERO</v>
      </c>
      <c r="G312" s="96"/>
      <c r="H312" s="96"/>
      <c r="I312" s="96"/>
      <c r="J312" s="96"/>
      <c r="K312" s="96"/>
      <c r="L312" s="96"/>
      <c r="M312" s="96"/>
      <c r="N312" s="96"/>
      <c r="O312" s="60" t="s">
        <v>263</v>
      </c>
      <c r="P312" s="60"/>
      <c r="Q312" s="60"/>
      <c r="R312" s="60"/>
      <c r="S312" s="40"/>
      <c r="T312" s="63">
        <v>45142</v>
      </c>
      <c r="U312" s="63"/>
      <c r="V312" s="63"/>
      <c r="W312" s="63"/>
      <c r="X312" s="64">
        <v>0</v>
      </c>
      <c r="Y312" s="65"/>
      <c r="Z312" s="22" t="s">
        <v>36</v>
      </c>
      <c r="AA312" s="64">
        <v>10</v>
      </c>
      <c r="AB312" s="65"/>
    </row>
    <row r="313" spans="2:28" s="19" customFormat="1" x14ac:dyDescent="0.3">
      <c r="B313" s="16" t="s">
        <v>271</v>
      </c>
      <c r="C313" s="20" t="str">
        <f>C304</f>
        <v>DANIEL GOMEZ</v>
      </c>
      <c r="D313" s="96" t="s">
        <v>36</v>
      </c>
      <c r="E313" s="96"/>
      <c r="F313" s="97" t="str">
        <f>C306</f>
        <v>JOSE ALEJANDRO CARVAJAL</v>
      </c>
      <c r="G313" s="97"/>
      <c r="H313" s="97"/>
      <c r="I313" s="97"/>
      <c r="J313" s="97"/>
      <c r="K313" s="97"/>
      <c r="L313" s="97"/>
      <c r="M313" s="97"/>
      <c r="N313" s="97"/>
      <c r="O313" s="60" t="s">
        <v>263</v>
      </c>
      <c r="P313" s="60"/>
      <c r="Q313" s="60"/>
      <c r="R313" s="60"/>
      <c r="S313" s="23"/>
      <c r="T313" s="63">
        <v>45142</v>
      </c>
      <c r="U313" s="63"/>
      <c r="V313" s="63"/>
      <c r="W313" s="63"/>
      <c r="X313" s="64">
        <v>0</v>
      </c>
      <c r="Y313" s="65"/>
      <c r="Z313" s="22" t="s">
        <v>36</v>
      </c>
      <c r="AA313" s="64">
        <v>10</v>
      </c>
      <c r="AB313" s="65"/>
    </row>
    <row r="314" spans="2:28" x14ac:dyDescent="0.3">
      <c r="B314" s="22" t="s">
        <v>34</v>
      </c>
      <c r="C314" s="22" t="s">
        <v>42</v>
      </c>
      <c r="D314" s="89"/>
      <c r="E314" s="89"/>
      <c r="F314" s="89" t="s">
        <v>43</v>
      </c>
      <c r="G314" s="89"/>
      <c r="H314" s="89"/>
      <c r="I314" s="89"/>
      <c r="J314" s="89"/>
      <c r="K314" s="89"/>
      <c r="L314" s="89"/>
      <c r="M314" s="89"/>
      <c r="N314" s="89"/>
      <c r="O314" s="89" t="s">
        <v>41</v>
      </c>
      <c r="P314" s="89"/>
      <c r="Q314" s="89"/>
      <c r="R314" s="89"/>
      <c r="S314" s="14"/>
      <c r="T314" s="89" t="s">
        <v>35</v>
      </c>
      <c r="U314" s="89"/>
      <c r="V314" s="89"/>
      <c r="W314" s="89"/>
      <c r="X314" s="52" t="s">
        <v>42</v>
      </c>
      <c r="Y314" s="53"/>
      <c r="Z314" s="15"/>
      <c r="AA314" s="52" t="s">
        <v>43</v>
      </c>
      <c r="AB314" s="53"/>
    </row>
    <row r="315" spans="2:28" s="19" customFormat="1" x14ac:dyDescent="0.3">
      <c r="B315" s="16" t="s">
        <v>272</v>
      </c>
      <c r="C315" s="29" t="str">
        <f>C308</f>
        <v>MAURICIO ROMERO</v>
      </c>
      <c r="D315" s="96" t="s">
        <v>36</v>
      </c>
      <c r="E315" s="96"/>
      <c r="F315" s="97" t="str">
        <f>C306</f>
        <v>JOSE ALEJANDRO CARVAJAL</v>
      </c>
      <c r="G315" s="97"/>
      <c r="H315" s="97"/>
      <c r="I315" s="97"/>
      <c r="J315" s="97"/>
      <c r="K315" s="97"/>
      <c r="L315" s="97"/>
      <c r="M315" s="97"/>
      <c r="N315" s="97"/>
      <c r="O315" s="60" t="s">
        <v>263</v>
      </c>
      <c r="P315" s="60"/>
      <c r="Q315" s="60"/>
      <c r="R315" s="60"/>
      <c r="S315" s="23"/>
      <c r="T315" s="63">
        <v>45142</v>
      </c>
      <c r="U315" s="63"/>
      <c r="V315" s="63"/>
      <c r="W315" s="63"/>
      <c r="X315" s="64">
        <v>34</v>
      </c>
      <c r="Y315" s="65"/>
      <c r="Z315" s="22" t="s">
        <v>36</v>
      </c>
      <c r="AA315" s="64">
        <v>2</v>
      </c>
      <c r="AB315" s="65"/>
    </row>
    <row r="316" spans="2:28" s="19" customFormat="1" x14ac:dyDescent="0.3">
      <c r="B316" s="16" t="s">
        <v>273</v>
      </c>
      <c r="C316" s="20" t="str">
        <f>C302</f>
        <v xml:space="preserve">OSCAR MIRA MURILLO </v>
      </c>
      <c r="D316" s="96" t="s">
        <v>36</v>
      </c>
      <c r="E316" s="96"/>
      <c r="F316" s="97" t="str">
        <f>C304</f>
        <v>DANIEL GOMEZ</v>
      </c>
      <c r="G316" s="97"/>
      <c r="H316" s="97"/>
      <c r="I316" s="97"/>
      <c r="J316" s="97"/>
      <c r="K316" s="97"/>
      <c r="L316" s="97"/>
      <c r="M316" s="97"/>
      <c r="N316" s="97"/>
      <c r="O316" s="60" t="s">
        <v>263</v>
      </c>
      <c r="P316" s="60"/>
      <c r="Q316" s="60"/>
      <c r="R316" s="60"/>
      <c r="S316" s="23"/>
      <c r="T316" s="63">
        <v>45142</v>
      </c>
      <c r="U316" s="63"/>
      <c r="V316" s="63"/>
      <c r="W316" s="63"/>
      <c r="X316" s="64">
        <v>0</v>
      </c>
      <c r="Y316" s="65"/>
      <c r="Z316" s="22" t="s">
        <v>36</v>
      </c>
      <c r="AA316" s="64">
        <v>0</v>
      </c>
      <c r="AB316" s="65"/>
    </row>
    <row r="317" spans="2:28" x14ac:dyDescent="0.3">
      <c r="B317" s="22" t="s">
        <v>34</v>
      </c>
      <c r="C317" s="22" t="s">
        <v>42</v>
      </c>
      <c r="D317" s="89"/>
      <c r="E317" s="89"/>
      <c r="F317" s="89" t="s">
        <v>43</v>
      </c>
      <c r="G317" s="89"/>
      <c r="H317" s="89"/>
      <c r="I317" s="89"/>
      <c r="J317" s="89"/>
      <c r="K317" s="89"/>
      <c r="L317" s="89"/>
      <c r="M317" s="89"/>
      <c r="N317" s="89"/>
      <c r="O317" s="89" t="s">
        <v>41</v>
      </c>
      <c r="P317" s="89"/>
      <c r="Q317" s="89"/>
      <c r="R317" s="89"/>
      <c r="S317" s="14"/>
      <c r="T317" s="89" t="s">
        <v>35</v>
      </c>
      <c r="U317" s="89"/>
      <c r="V317" s="89"/>
      <c r="W317" s="89"/>
      <c r="X317" s="52" t="s">
        <v>42</v>
      </c>
      <c r="Y317" s="53"/>
      <c r="Z317" s="15"/>
      <c r="AA317" s="52" t="s">
        <v>43</v>
      </c>
      <c r="AB317" s="53"/>
    </row>
    <row r="318" spans="2:28" s="19" customFormat="1" x14ac:dyDescent="0.3">
      <c r="B318" s="16" t="s">
        <v>260</v>
      </c>
      <c r="C318" s="20" t="str">
        <f>C304</f>
        <v>DANIEL GOMEZ</v>
      </c>
      <c r="D318" s="96" t="s">
        <v>36</v>
      </c>
      <c r="E318" s="96"/>
      <c r="F318" s="97" t="str">
        <f>C308</f>
        <v>MAURICIO ROMERO</v>
      </c>
      <c r="G318" s="97"/>
      <c r="H318" s="97"/>
      <c r="I318" s="97"/>
      <c r="J318" s="97"/>
      <c r="K318" s="97"/>
      <c r="L318" s="97"/>
      <c r="M318" s="97"/>
      <c r="N318" s="97"/>
      <c r="O318" s="60" t="s">
        <v>263</v>
      </c>
      <c r="P318" s="60"/>
      <c r="Q318" s="60"/>
      <c r="R318" s="60"/>
      <c r="S318" s="23"/>
      <c r="T318" s="63">
        <v>45142</v>
      </c>
      <c r="U318" s="63"/>
      <c r="V318" s="63"/>
      <c r="W318" s="63"/>
      <c r="X318" s="64">
        <v>0</v>
      </c>
      <c r="Y318" s="65"/>
      <c r="Z318" s="22" t="s">
        <v>36</v>
      </c>
      <c r="AA318" s="64">
        <v>10</v>
      </c>
      <c r="AB318" s="65"/>
    </row>
    <row r="319" spans="2:28" s="19" customFormat="1" x14ac:dyDescent="0.3">
      <c r="B319" s="16" t="s">
        <v>261</v>
      </c>
      <c r="C319" s="20" t="str">
        <f>C306</f>
        <v>JOSE ALEJANDRO CARVAJAL</v>
      </c>
      <c r="D319" s="96" t="s">
        <v>36</v>
      </c>
      <c r="E319" s="96"/>
      <c r="F319" s="97" t="str">
        <f>C302</f>
        <v xml:space="preserve">OSCAR MIRA MURILLO </v>
      </c>
      <c r="G319" s="97"/>
      <c r="H319" s="97"/>
      <c r="I319" s="97"/>
      <c r="J319" s="97"/>
      <c r="K319" s="97"/>
      <c r="L319" s="97"/>
      <c r="M319" s="97"/>
      <c r="N319" s="97"/>
      <c r="O319" s="60" t="s">
        <v>263</v>
      </c>
      <c r="P319" s="60"/>
      <c r="Q319" s="60"/>
      <c r="R319" s="60"/>
      <c r="S319" s="23"/>
      <c r="T319" s="63">
        <v>45142</v>
      </c>
      <c r="U319" s="63"/>
      <c r="V319" s="63"/>
      <c r="W319" s="63"/>
      <c r="X319" s="64">
        <v>10</v>
      </c>
      <c r="Y319" s="65"/>
      <c r="Z319" s="22" t="s">
        <v>36</v>
      </c>
      <c r="AA319" s="64">
        <v>0</v>
      </c>
      <c r="AB319" s="65"/>
    </row>
    <row r="320" spans="2:28" x14ac:dyDescent="0.3">
      <c r="B320" s="2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4"/>
      <c r="P320" s="24"/>
      <c r="Q320" s="24"/>
      <c r="R320" s="24"/>
      <c r="S320" s="24"/>
      <c r="T320" s="26"/>
      <c r="U320" s="26"/>
      <c r="V320" s="26"/>
      <c r="W320" s="26"/>
      <c r="X320" s="27"/>
      <c r="Y320" s="24"/>
      <c r="Z320" s="28"/>
      <c r="AA320" s="27"/>
      <c r="AB320" s="24"/>
    </row>
    <row r="321" spans="2:28" x14ac:dyDescent="0.3">
      <c r="B321" s="84" t="s">
        <v>73</v>
      </c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</row>
    <row r="322" spans="2:28" x14ac:dyDescent="0.3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9"/>
      <c r="V322" s="8"/>
      <c r="W322" s="8"/>
      <c r="X322" s="10"/>
      <c r="Y322" s="11"/>
      <c r="Z322" s="11"/>
      <c r="AA322" s="10"/>
      <c r="AB322" s="11"/>
    </row>
    <row r="323" spans="2:28" x14ac:dyDescent="0.3">
      <c r="B323" s="85" t="s">
        <v>74</v>
      </c>
      <c r="C323" s="52" t="s">
        <v>44</v>
      </c>
      <c r="D323" s="54"/>
      <c r="E323" s="52">
        <v>1</v>
      </c>
      <c r="F323" s="54"/>
      <c r="G323" s="52">
        <v>2</v>
      </c>
      <c r="H323" s="54"/>
      <c r="I323" s="52">
        <v>3</v>
      </c>
      <c r="J323" s="54"/>
      <c r="K323" s="52">
        <v>4</v>
      </c>
      <c r="L323" s="54"/>
      <c r="M323" s="88"/>
      <c r="N323" s="22" t="s">
        <v>26</v>
      </c>
      <c r="O323" s="22" t="s">
        <v>27</v>
      </c>
      <c r="P323" s="22" t="s">
        <v>28</v>
      </c>
      <c r="Q323" s="22" t="s">
        <v>29</v>
      </c>
      <c r="R323" s="22" t="s">
        <v>30</v>
      </c>
      <c r="S323" s="22" t="s">
        <v>37</v>
      </c>
      <c r="T323" s="22" t="s">
        <v>38</v>
      </c>
      <c r="U323" s="22" t="s">
        <v>31</v>
      </c>
      <c r="V323" s="22" t="s">
        <v>32</v>
      </c>
      <c r="W323" s="22" t="s">
        <v>33</v>
      </c>
      <c r="AA323" s="1"/>
    </row>
    <row r="324" spans="2:28" x14ac:dyDescent="0.3">
      <c r="B324" s="86"/>
      <c r="C324" s="92" t="s">
        <v>168</v>
      </c>
      <c r="D324" s="93" t="s">
        <v>369</v>
      </c>
      <c r="E324" s="74"/>
      <c r="F324" s="75"/>
      <c r="G324" s="72">
        <f>IF(H324&gt;H325,"2")+IF(H324&lt;H325,"1")</f>
        <v>2</v>
      </c>
      <c r="H324" s="12">
        <f>X338</f>
        <v>10</v>
      </c>
      <c r="I324" s="72">
        <f>IF(J324&gt;J325,"2")+IF(J324&lt;J325,"1")</f>
        <v>2</v>
      </c>
      <c r="J324" s="13">
        <f>AA341</f>
        <v>39</v>
      </c>
      <c r="K324" s="72">
        <f>IF(L324&gt;L325,"2")+IF(L324&lt;L325,"1")</f>
        <v>2</v>
      </c>
      <c r="L324" s="13">
        <f>X334</f>
        <v>30</v>
      </c>
      <c r="M324" s="88"/>
      <c r="N324" s="78">
        <f>SUM(O324:R325)</f>
        <v>3</v>
      </c>
      <c r="O324" s="78">
        <f>IF(G324=2,"1")+IF(I324=2,"1")+IF(K324=2,"1")</f>
        <v>3</v>
      </c>
      <c r="P324" s="78">
        <f>IF(G324=1,"1")+IF(I324=1,"1")+IF(K324=1,"1")</f>
        <v>0</v>
      </c>
      <c r="Q324" s="78">
        <v>0</v>
      </c>
      <c r="R324" s="78">
        <v>0</v>
      </c>
      <c r="S324" s="79">
        <f>SUM(H324,J324,L324,E324)</f>
        <v>79</v>
      </c>
      <c r="T324" s="79">
        <f>SUM(H325,J325,L325,E324)</f>
        <v>57</v>
      </c>
      <c r="U324" s="79">
        <f>+S324-T324</f>
        <v>22</v>
      </c>
      <c r="V324" s="80">
        <f>SUM(E324,G324,I324,K324)</f>
        <v>6</v>
      </c>
      <c r="W324" s="82"/>
      <c r="Z324" s="83"/>
      <c r="AA324" s="83"/>
    </row>
    <row r="325" spans="2:28" x14ac:dyDescent="0.3">
      <c r="B325" s="86"/>
      <c r="C325" s="92"/>
      <c r="D325" s="94"/>
      <c r="E325" s="76"/>
      <c r="F325" s="77"/>
      <c r="G325" s="73"/>
      <c r="H325" s="12">
        <f>AA338</f>
        <v>0</v>
      </c>
      <c r="I325" s="73"/>
      <c r="J325" s="13">
        <f>X341</f>
        <v>31</v>
      </c>
      <c r="K325" s="73"/>
      <c r="L325" s="13">
        <f>AA334</f>
        <v>26</v>
      </c>
      <c r="M325" s="88"/>
      <c r="N325" s="78"/>
      <c r="O325" s="78"/>
      <c r="P325" s="78"/>
      <c r="Q325" s="78"/>
      <c r="R325" s="78"/>
      <c r="S325" s="78"/>
      <c r="T325" s="78"/>
      <c r="U325" s="78"/>
      <c r="V325" s="81"/>
      <c r="W325" s="82"/>
      <c r="Z325" s="83"/>
      <c r="AA325" s="83"/>
    </row>
    <row r="326" spans="2:28" x14ac:dyDescent="0.3">
      <c r="B326" s="86"/>
      <c r="C326" s="92" t="s">
        <v>305</v>
      </c>
      <c r="D326" s="93" t="s">
        <v>21</v>
      </c>
      <c r="E326" s="72">
        <f>IF(F326&gt;F327,"2")+IF(F326&lt;F327,"1")</f>
        <v>1</v>
      </c>
      <c r="F326" s="13">
        <f>AA338</f>
        <v>0</v>
      </c>
      <c r="G326" s="74"/>
      <c r="H326" s="75"/>
      <c r="I326" s="72">
        <f>IF(J326&gt;J327,"2")+IF(J326&lt;J327,"1")</f>
        <v>1</v>
      </c>
      <c r="J326" s="13">
        <f>X335</f>
        <v>0</v>
      </c>
      <c r="K326" s="72">
        <f>IF(L326&gt;L327,"2")+IF(L326&lt;L327,"1")</f>
        <v>0</v>
      </c>
      <c r="L326" s="13">
        <f>X340</f>
        <v>0</v>
      </c>
      <c r="M326" s="88"/>
      <c r="N326" s="78">
        <f t="shared" ref="N326" si="76">SUM(O326:R327)</f>
        <v>4</v>
      </c>
      <c r="O326" s="78">
        <f>IF(E326=2,"1")+IF(I326=2,"1")+IF(K326=2,"1")</f>
        <v>0</v>
      </c>
      <c r="P326" s="78">
        <f>IF(E326=1,"1")+IF(I326=1,"1")+IF(K326=1,"1")</f>
        <v>2</v>
      </c>
      <c r="Q326" s="78">
        <v>0</v>
      </c>
      <c r="R326" s="78">
        <v>2</v>
      </c>
      <c r="S326" s="79">
        <f>SUM(H326,J326,L326,F326)</f>
        <v>0</v>
      </c>
      <c r="T326" s="79">
        <f>SUM(H327,J327,L327,F327)</f>
        <v>20</v>
      </c>
      <c r="U326" s="79">
        <f>+S326-T326</f>
        <v>-20</v>
      </c>
      <c r="V326" s="80">
        <f>SUM(E326,G326,I326,K326)-R326</f>
        <v>0</v>
      </c>
      <c r="W326" s="82"/>
      <c r="Z326" s="83"/>
      <c r="AA326" s="83"/>
    </row>
    <row r="327" spans="2:28" x14ac:dyDescent="0.3">
      <c r="B327" s="86"/>
      <c r="C327" s="92"/>
      <c r="D327" s="94"/>
      <c r="E327" s="73"/>
      <c r="F327" s="13">
        <f>X338</f>
        <v>10</v>
      </c>
      <c r="G327" s="76"/>
      <c r="H327" s="77"/>
      <c r="I327" s="73"/>
      <c r="J327" s="13">
        <f>AA335</f>
        <v>10</v>
      </c>
      <c r="K327" s="73"/>
      <c r="L327" s="13">
        <f>AA340</f>
        <v>0</v>
      </c>
      <c r="M327" s="88"/>
      <c r="N327" s="78"/>
      <c r="O327" s="78"/>
      <c r="P327" s="78"/>
      <c r="Q327" s="78"/>
      <c r="R327" s="78"/>
      <c r="S327" s="78"/>
      <c r="T327" s="78"/>
      <c r="U327" s="78"/>
      <c r="V327" s="81"/>
      <c r="W327" s="82"/>
      <c r="Z327" s="83"/>
      <c r="AA327" s="83"/>
    </row>
    <row r="328" spans="2:28" x14ac:dyDescent="0.3">
      <c r="B328" s="86"/>
      <c r="C328" s="92" t="s">
        <v>306</v>
      </c>
      <c r="D328" s="93" t="s">
        <v>359</v>
      </c>
      <c r="E328" s="72">
        <f>IF(F328&gt;F329,"2")+IF(F328&lt;F329,"1")</f>
        <v>1</v>
      </c>
      <c r="F328" s="13">
        <f>X341</f>
        <v>31</v>
      </c>
      <c r="G328" s="72">
        <f>IF(H328&gt;H329,"2")+IF(H328&lt;H329,"1")</f>
        <v>2</v>
      </c>
      <c r="H328" s="13">
        <f>AA335</f>
        <v>10</v>
      </c>
      <c r="I328" s="74"/>
      <c r="J328" s="75"/>
      <c r="K328" s="72">
        <f>IF(L328&gt;L329,"2")+IF(L328&lt;L329,"1")</f>
        <v>2</v>
      </c>
      <c r="L328" s="13">
        <f>AA337</f>
        <v>38</v>
      </c>
      <c r="M328" s="88"/>
      <c r="N328" s="78">
        <f t="shared" ref="N328" si="77">SUM(O328:R329)</f>
        <v>3</v>
      </c>
      <c r="O328" s="78">
        <f>IF(E328=2,"1")+IF(G328=2,"1")+IF(K328=2,"1")</f>
        <v>2</v>
      </c>
      <c r="P328" s="78">
        <f>IF(E328=1,"1")+IF(G328=1,"1")+IF(K328=1,"1")</f>
        <v>1</v>
      </c>
      <c r="Q328" s="78">
        <v>0</v>
      </c>
      <c r="R328" s="78">
        <v>0</v>
      </c>
      <c r="S328" s="79">
        <f>SUM(H328,J328,L328,F328)</f>
        <v>79</v>
      </c>
      <c r="T328" s="79">
        <f>SUM(H329,J329,L329,F329)</f>
        <v>63</v>
      </c>
      <c r="U328" s="79">
        <f t="shared" ref="U328" si="78">+S328-T328</f>
        <v>16</v>
      </c>
      <c r="V328" s="80">
        <f>SUM(E328,G328,I328,K328)</f>
        <v>5</v>
      </c>
      <c r="W328" s="82"/>
      <c r="Z328" s="83"/>
      <c r="AA328" s="83"/>
    </row>
    <row r="329" spans="2:28" x14ac:dyDescent="0.3">
      <c r="B329" s="86"/>
      <c r="C329" s="92"/>
      <c r="D329" s="94"/>
      <c r="E329" s="73"/>
      <c r="F329" s="13">
        <f>AA341</f>
        <v>39</v>
      </c>
      <c r="G329" s="73"/>
      <c r="H329" s="13">
        <f>X335</f>
        <v>0</v>
      </c>
      <c r="I329" s="76"/>
      <c r="J329" s="77"/>
      <c r="K329" s="73"/>
      <c r="L329" s="13">
        <f>X337</f>
        <v>24</v>
      </c>
      <c r="M329" s="88"/>
      <c r="N329" s="78"/>
      <c r="O329" s="78"/>
      <c r="P329" s="78"/>
      <c r="Q329" s="78"/>
      <c r="R329" s="78"/>
      <c r="S329" s="78"/>
      <c r="T329" s="78"/>
      <c r="U329" s="78"/>
      <c r="V329" s="81"/>
      <c r="W329" s="82"/>
      <c r="Z329" s="83"/>
      <c r="AA329" s="83"/>
    </row>
    <row r="330" spans="2:28" x14ac:dyDescent="0.3">
      <c r="B330" s="86"/>
      <c r="C330" s="92" t="s">
        <v>307</v>
      </c>
      <c r="D330" s="93" t="s">
        <v>359</v>
      </c>
      <c r="E330" s="72">
        <f>IF(F330&gt;F331,"2")+IF(F330&lt;F331,"1")</f>
        <v>1</v>
      </c>
      <c r="F330" s="13">
        <f>AA334</f>
        <v>26</v>
      </c>
      <c r="G330" s="72">
        <f>IF(H330&gt;H331,"2")+IF(H330&lt;H331,"1")</f>
        <v>0</v>
      </c>
      <c r="H330" s="13">
        <f>AA340</f>
        <v>0</v>
      </c>
      <c r="I330" s="72">
        <f>IF(J330&gt;J331,"2")+IF(J330&lt;J331,"1")</f>
        <v>1</v>
      </c>
      <c r="J330" s="13">
        <f>X337</f>
        <v>24</v>
      </c>
      <c r="K330" s="74"/>
      <c r="L330" s="75"/>
      <c r="M330" s="88"/>
      <c r="N330" s="78">
        <f t="shared" ref="N330" si="79">SUM(O330:R331)</f>
        <v>2</v>
      </c>
      <c r="O330" s="78">
        <f>IF(E330=2,"1")+IF(G330=2,"1")+IF(I330=2,"1")</f>
        <v>0</v>
      </c>
      <c r="P330" s="78">
        <f>IF(E330=1,"1")+IF(G330=1,"1")+IF(I330=1,"1")</f>
        <v>2</v>
      </c>
      <c r="Q330" s="78">
        <v>0</v>
      </c>
      <c r="R330" s="78">
        <v>0</v>
      </c>
      <c r="S330" s="79">
        <f>SUM(H330,J330,L330,F330)</f>
        <v>50</v>
      </c>
      <c r="T330" s="79">
        <f>SUM(H331,J331,L331,F331)</f>
        <v>68</v>
      </c>
      <c r="U330" s="79">
        <f t="shared" ref="U330" si="80">+S330-T330</f>
        <v>-18</v>
      </c>
      <c r="V330" s="80">
        <f t="shared" ref="V330" si="81">SUM(E330,G330,I330,K330)</f>
        <v>2</v>
      </c>
      <c r="W330" s="82"/>
      <c r="Z330" s="83"/>
      <c r="AA330" s="83"/>
    </row>
    <row r="331" spans="2:28" x14ac:dyDescent="0.3">
      <c r="B331" s="87"/>
      <c r="C331" s="92"/>
      <c r="D331" s="94"/>
      <c r="E331" s="73"/>
      <c r="F331" s="13">
        <f>X334</f>
        <v>30</v>
      </c>
      <c r="G331" s="73"/>
      <c r="H331" s="13">
        <f>X340</f>
        <v>0</v>
      </c>
      <c r="I331" s="73"/>
      <c r="J331" s="13">
        <f>AA337</f>
        <v>38</v>
      </c>
      <c r="K331" s="76"/>
      <c r="L331" s="77"/>
      <c r="M331" s="88"/>
      <c r="N331" s="78"/>
      <c r="O331" s="78"/>
      <c r="P331" s="78"/>
      <c r="Q331" s="78"/>
      <c r="R331" s="78"/>
      <c r="S331" s="78"/>
      <c r="T331" s="78"/>
      <c r="U331" s="78"/>
      <c r="V331" s="81"/>
      <c r="W331" s="82"/>
      <c r="Z331" s="83"/>
      <c r="AA331" s="83"/>
    </row>
    <row r="333" spans="2:28" x14ac:dyDescent="0.3">
      <c r="B333" s="22" t="s">
        <v>34</v>
      </c>
      <c r="C333" s="22" t="s">
        <v>42</v>
      </c>
      <c r="D333" s="69"/>
      <c r="E333" s="70"/>
      <c r="F333" s="52" t="s">
        <v>43</v>
      </c>
      <c r="G333" s="54"/>
      <c r="H333" s="54"/>
      <c r="I333" s="54"/>
      <c r="J333" s="54"/>
      <c r="K333" s="54"/>
      <c r="L333" s="54"/>
      <c r="M333" s="54"/>
      <c r="N333" s="53"/>
      <c r="O333" s="52" t="s">
        <v>41</v>
      </c>
      <c r="P333" s="54"/>
      <c r="Q333" s="54"/>
      <c r="R333" s="53"/>
      <c r="S333" s="14"/>
      <c r="T333" s="52" t="s">
        <v>35</v>
      </c>
      <c r="U333" s="54"/>
      <c r="V333" s="54"/>
      <c r="W333" s="53"/>
      <c r="X333" s="52" t="s">
        <v>42</v>
      </c>
      <c r="Y333" s="53"/>
      <c r="Z333" s="15"/>
      <c r="AA333" s="52" t="s">
        <v>43</v>
      </c>
      <c r="AB333" s="53"/>
    </row>
    <row r="334" spans="2:28" s="19" customFormat="1" x14ac:dyDescent="0.3">
      <c r="B334" s="16" t="s">
        <v>258</v>
      </c>
      <c r="C334" s="17" t="str">
        <f>C324</f>
        <v>JUAN CARLOS HERRERA</v>
      </c>
      <c r="D334" s="96" t="s">
        <v>36</v>
      </c>
      <c r="E334" s="96"/>
      <c r="F334" s="96" t="str">
        <f>C330</f>
        <v>RAÚL HERNAN SERRANO</v>
      </c>
      <c r="G334" s="96"/>
      <c r="H334" s="96"/>
      <c r="I334" s="96"/>
      <c r="J334" s="96"/>
      <c r="K334" s="96"/>
      <c r="L334" s="96"/>
      <c r="M334" s="96"/>
      <c r="N334" s="96"/>
      <c r="O334" s="60" t="s">
        <v>264</v>
      </c>
      <c r="P334" s="60"/>
      <c r="Q334" s="60"/>
      <c r="R334" s="60"/>
      <c r="S334" s="40"/>
      <c r="T334" s="63">
        <v>45142</v>
      </c>
      <c r="U334" s="63"/>
      <c r="V334" s="63"/>
      <c r="W334" s="63"/>
      <c r="X334" s="64">
        <v>30</v>
      </c>
      <c r="Y334" s="65"/>
      <c r="Z334" s="22" t="s">
        <v>36</v>
      </c>
      <c r="AA334" s="64">
        <v>26</v>
      </c>
      <c r="AB334" s="65"/>
    </row>
    <row r="335" spans="2:28" s="19" customFormat="1" x14ac:dyDescent="0.3">
      <c r="B335" s="16" t="s">
        <v>271</v>
      </c>
      <c r="C335" s="20" t="str">
        <f>C326</f>
        <v>OSCAR EDUARDO ROCHA</v>
      </c>
      <c r="D335" s="96" t="s">
        <v>36</v>
      </c>
      <c r="E335" s="96"/>
      <c r="F335" s="97" t="str">
        <f>C328</f>
        <v>WILSON JAVIER CASTRO</v>
      </c>
      <c r="G335" s="97"/>
      <c r="H335" s="97"/>
      <c r="I335" s="97"/>
      <c r="J335" s="97"/>
      <c r="K335" s="97"/>
      <c r="L335" s="97"/>
      <c r="M335" s="97"/>
      <c r="N335" s="97"/>
      <c r="O335" s="60" t="s">
        <v>264</v>
      </c>
      <c r="P335" s="60"/>
      <c r="Q335" s="60"/>
      <c r="R335" s="60"/>
      <c r="S335" s="23"/>
      <c r="T335" s="63">
        <v>45142</v>
      </c>
      <c r="U335" s="63"/>
      <c r="V335" s="63"/>
      <c r="W335" s="63"/>
      <c r="X335" s="64">
        <v>0</v>
      </c>
      <c r="Y335" s="65"/>
      <c r="Z335" s="22" t="s">
        <v>36</v>
      </c>
      <c r="AA335" s="64">
        <v>10</v>
      </c>
      <c r="AB335" s="65"/>
    </row>
    <row r="336" spans="2:28" x14ac:dyDescent="0.3">
      <c r="B336" s="22" t="s">
        <v>34</v>
      </c>
      <c r="C336" s="22" t="s">
        <v>42</v>
      </c>
      <c r="D336" s="89"/>
      <c r="E336" s="89"/>
      <c r="F336" s="89" t="s">
        <v>43</v>
      </c>
      <c r="G336" s="89"/>
      <c r="H336" s="89"/>
      <c r="I336" s="89"/>
      <c r="J336" s="89"/>
      <c r="K336" s="89"/>
      <c r="L336" s="89"/>
      <c r="M336" s="89"/>
      <c r="N336" s="89"/>
      <c r="O336" s="89" t="s">
        <v>41</v>
      </c>
      <c r="P336" s="89"/>
      <c r="Q336" s="89"/>
      <c r="R336" s="89"/>
      <c r="S336" s="14"/>
      <c r="T336" s="89" t="s">
        <v>35</v>
      </c>
      <c r="U336" s="89"/>
      <c r="V336" s="89"/>
      <c r="W336" s="89"/>
      <c r="X336" s="52" t="s">
        <v>42</v>
      </c>
      <c r="Y336" s="53"/>
      <c r="Z336" s="15"/>
      <c r="AA336" s="52" t="s">
        <v>43</v>
      </c>
      <c r="AB336" s="53"/>
    </row>
    <row r="337" spans="2:28" s="19" customFormat="1" x14ac:dyDescent="0.3">
      <c r="B337" s="16" t="s">
        <v>272</v>
      </c>
      <c r="C337" s="29" t="str">
        <f>C330</f>
        <v>RAÚL HERNAN SERRANO</v>
      </c>
      <c r="D337" s="96" t="s">
        <v>36</v>
      </c>
      <c r="E337" s="96"/>
      <c r="F337" s="97" t="str">
        <f>C328</f>
        <v>WILSON JAVIER CASTRO</v>
      </c>
      <c r="G337" s="97"/>
      <c r="H337" s="97"/>
      <c r="I337" s="97"/>
      <c r="J337" s="97"/>
      <c r="K337" s="97"/>
      <c r="L337" s="97"/>
      <c r="M337" s="97"/>
      <c r="N337" s="97"/>
      <c r="O337" s="60" t="s">
        <v>264</v>
      </c>
      <c r="P337" s="60"/>
      <c r="Q337" s="60"/>
      <c r="R337" s="60"/>
      <c r="S337" s="23"/>
      <c r="T337" s="63">
        <v>45142</v>
      </c>
      <c r="U337" s="63"/>
      <c r="V337" s="63"/>
      <c r="W337" s="63"/>
      <c r="X337" s="64">
        <v>24</v>
      </c>
      <c r="Y337" s="65"/>
      <c r="Z337" s="22" t="s">
        <v>36</v>
      </c>
      <c r="AA337" s="64">
        <v>38</v>
      </c>
      <c r="AB337" s="65"/>
    </row>
    <row r="338" spans="2:28" s="19" customFormat="1" x14ac:dyDescent="0.3">
      <c r="B338" s="16" t="s">
        <v>273</v>
      </c>
      <c r="C338" s="20" t="str">
        <f>C324</f>
        <v>JUAN CARLOS HERRERA</v>
      </c>
      <c r="D338" s="96" t="s">
        <v>36</v>
      </c>
      <c r="E338" s="96"/>
      <c r="F338" s="97" t="str">
        <f>C326</f>
        <v>OSCAR EDUARDO ROCHA</v>
      </c>
      <c r="G338" s="97"/>
      <c r="H338" s="97"/>
      <c r="I338" s="97"/>
      <c r="J338" s="97"/>
      <c r="K338" s="97"/>
      <c r="L338" s="97"/>
      <c r="M338" s="97"/>
      <c r="N338" s="97"/>
      <c r="O338" s="60" t="s">
        <v>264</v>
      </c>
      <c r="P338" s="60"/>
      <c r="Q338" s="60"/>
      <c r="R338" s="60"/>
      <c r="S338" s="23"/>
      <c r="T338" s="63">
        <v>45142</v>
      </c>
      <c r="U338" s="63"/>
      <c r="V338" s="63"/>
      <c r="W338" s="63"/>
      <c r="X338" s="64">
        <v>10</v>
      </c>
      <c r="Y338" s="65"/>
      <c r="Z338" s="22" t="s">
        <v>36</v>
      </c>
      <c r="AA338" s="64">
        <v>0</v>
      </c>
      <c r="AB338" s="65"/>
    </row>
    <row r="339" spans="2:28" x14ac:dyDescent="0.3">
      <c r="B339" s="22" t="s">
        <v>34</v>
      </c>
      <c r="C339" s="22" t="s">
        <v>42</v>
      </c>
      <c r="D339" s="89"/>
      <c r="E339" s="89"/>
      <c r="F339" s="89" t="s">
        <v>43</v>
      </c>
      <c r="G339" s="89"/>
      <c r="H339" s="89"/>
      <c r="I339" s="89"/>
      <c r="J339" s="89"/>
      <c r="K339" s="89"/>
      <c r="L339" s="89"/>
      <c r="M339" s="89"/>
      <c r="N339" s="89"/>
      <c r="O339" s="89" t="s">
        <v>41</v>
      </c>
      <c r="P339" s="89"/>
      <c r="Q339" s="89"/>
      <c r="R339" s="89"/>
      <c r="S339" s="14"/>
      <c r="T339" s="89" t="s">
        <v>35</v>
      </c>
      <c r="U339" s="89"/>
      <c r="V339" s="89"/>
      <c r="W339" s="89"/>
      <c r="X339" s="52" t="s">
        <v>42</v>
      </c>
      <c r="Y339" s="53"/>
      <c r="Z339" s="15"/>
      <c r="AA339" s="52" t="s">
        <v>43</v>
      </c>
      <c r="AB339" s="53"/>
    </row>
    <row r="340" spans="2:28" s="19" customFormat="1" x14ac:dyDescent="0.3">
      <c r="B340" s="16" t="s">
        <v>260</v>
      </c>
      <c r="C340" s="20" t="str">
        <f>C326</f>
        <v>OSCAR EDUARDO ROCHA</v>
      </c>
      <c r="D340" s="96" t="s">
        <v>36</v>
      </c>
      <c r="E340" s="96"/>
      <c r="F340" s="97" t="str">
        <f>C330</f>
        <v>RAÚL HERNAN SERRANO</v>
      </c>
      <c r="G340" s="97"/>
      <c r="H340" s="97"/>
      <c r="I340" s="97"/>
      <c r="J340" s="97"/>
      <c r="K340" s="97"/>
      <c r="L340" s="97"/>
      <c r="M340" s="97"/>
      <c r="N340" s="97"/>
      <c r="O340" s="60" t="s">
        <v>264</v>
      </c>
      <c r="P340" s="60"/>
      <c r="Q340" s="60"/>
      <c r="R340" s="60"/>
      <c r="S340" s="23"/>
      <c r="T340" s="63">
        <v>45142</v>
      </c>
      <c r="U340" s="63"/>
      <c r="V340" s="63"/>
      <c r="W340" s="63"/>
      <c r="X340" s="64">
        <v>0</v>
      </c>
      <c r="Y340" s="65"/>
      <c r="Z340" s="22" t="s">
        <v>36</v>
      </c>
      <c r="AA340" s="64">
        <v>0</v>
      </c>
      <c r="AB340" s="65"/>
    </row>
    <row r="341" spans="2:28" s="19" customFormat="1" x14ac:dyDescent="0.3">
      <c r="B341" s="16" t="s">
        <v>261</v>
      </c>
      <c r="C341" s="20" t="str">
        <f>C328</f>
        <v>WILSON JAVIER CASTRO</v>
      </c>
      <c r="D341" s="96" t="s">
        <v>36</v>
      </c>
      <c r="E341" s="96"/>
      <c r="F341" s="97" t="str">
        <f>C324</f>
        <v>JUAN CARLOS HERRERA</v>
      </c>
      <c r="G341" s="97"/>
      <c r="H341" s="97"/>
      <c r="I341" s="97"/>
      <c r="J341" s="97"/>
      <c r="K341" s="97"/>
      <c r="L341" s="97"/>
      <c r="M341" s="97"/>
      <c r="N341" s="97"/>
      <c r="O341" s="60" t="s">
        <v>264</v>
      </c>
      <c r="P341" s="60"/>
      <c r="Q341" s="60"/>
      <c r="R341" s="60"/>
      <c r="S341" s="23"/>
      <c r="T341" s="63">
        <v>45142</v>
      </c>
      <c r="U341" s="63"/>
      <c r="V341" s="63"/>
      <c r="W341" s="63"/>
      <c r="X341" s="64">
        <v>31</v>
      </c>
      <c r="Y341" s="65"/>
      <c r="Z341" s="22" t="s">
        <v>36</v>
      </c>
      <c r="AA341" s="64">
        <v>39</v>
      </c>
      <c r="AB341" s="65"/>
    </row>
    <row r="342" spans="2:28" x14ac:dyDescent="0.3">
      <c r="B342" s="24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4"/>
      <c r="P342" s="24"/>
      <c r="Q342" s="24"/>
      <c r="R342" s="24"/>
      <c r="S342" s="24"/>
      <c r="T342" s="26"/>
      <c r="U342" s="26"/>
      <c r="V342" s="26"/>
      <c r="W342" s="26"/>
      <c r="X342" s="27"/>
      <c r="Y342" s="24"/>
      <c r="Z342" s="28"/>
      <c r="AA342" s="27"/>
      <c r="AB342" s="24"/>
    </row>
    <row r="343" spans="2:28" x14ac:dyDescent="0.3">
      <c r="B343" s="84" t="s">
        <v>75</v>
      </c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</row>
    <row r="344" spans="2:28" x14ac:dyDescent="0.3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9"/>
      <c r="V344" s="8"/>
      <c r="W344" s="8"/>
      <c r="X344" s="10"/>
      <c r="Y344" s="11"/>
      <c r="Z344" s="11"/>
      <c r="AA344" s="10"/>
      <c r="AB344" s="11"/>
    </row>
    <row r="345" spans="2:28" x14ac:dyDescent="0.3">
      <c r="B345" s="85" t="s">
        <v>76</v>
      </c>
      <c r="C345" s="52" t="s">
        <v>44</v>
      </c>
      <c r="D345" s="54"/>
      <c r="E345" s="52">
        <v>1</v>
      </c>
      <c r="F345" s="54"/>
      <c r="G345" s="52">
        <v>2</v>
      </c>
      <c r="H345" s="54"/>
      <c r="I345" s="52">
        <v>3</v>
      </c>
      <c r="J345" s="54"/>
      <c r="K345" s="52">
        <v>4</v>
      </c>
      <c r="L345" s="54"/>
      <c r="M345" s="88"/>
      <c r="N345" s="22" t="s">
        <v>26</v>
      </c>
      <c r="O345" s="22" t="s">
        <v>27</v>
      </c>
      <c r="P345" s="22" t="s">
        <v>28</v>
      </c>
      <c r="Q345" s="22" t="s">
        <v>29</v>
      </c>
      <c r="R345" s="22" t="s">
        <v>30</v>
      </c>
      <c r="S345" s="22" t="s">
        <v>37</v>
      </c>
      <c r="T345" s="22" t="s">
        <v>38</v>
      </c>
      <c r="U345" s="22" t="s">
        <v>31</v>
      </c>
      <c r="V345" s="22" t="s">
        <v>32</v>
      </c>
      <c r="W345" s="22" t="s">
        <v>33</v>
      </c>
      <c r="AA345" s="1"/>
    </row>
    <row r="346" spans="2:28" x14ac:dyDescent="0.3">
      <c r="B346" s="86"/>
      <c r="C346" s="92" t="s">
        <v>195</v>
      </c>
      <c r="D346" s="93" t="s">
        <v>7</v>
      </c>
      <c r="E346" s="74"/>
      <c r="F346" s="75"/>
      <c r="G346" s="72">
        <f>IF(H346&gt;H347,"2")+IF(H346&lt;H347,"1")</f>
        <v>2</v>
      </c>
      <c r="H346" s="12">
        <f>X360</f>
        <v>10</v>
      </c>
      <c r="I346" s="72">
        <f>IF(J346&gt;J347,"2")+IF(J346&lt;J347,"1")</f>
        <v>2</v>
      </c>
      <c r="J346" s="13">
        <f>AA363</f>
        <v>30</v>
      </c>
      <c r="K346" s="72">
        <f>IF(L346&gt;L347,"2")+IF(L346&lt;L347,"1")</f>
        <v>1</v>
      </c>
      <c r="L346" s="13">
        <f>X356</f>
        <v>21</v>
      </c>
      <c r="M346" s="88"/>
      <c r="N346" s="78">
        <f>SUM(O346:R347)</f>
        <v>3</v>
      </c>
      <c r="O346" s="78">
        <f>IF(G346=2,"1")+IF(I346=2,"1")+IF(K346=2,"1")</f>
        <v>2</v>
      </c>
      <c r="P346" s="78">
        <f>IF(G346=1,"1")+IF(I346=1,"1")+IF(K346=1,"1")</f>
        <v>1</v>
      </c>
      <c r="Q346" s="78">
        <v>0</v>
      </c>
      <c r="R346" s="78">
        <v>0</v>
      </c>
      <c r="S346" s="79">
        <f>SUM(H346,J346,L346,E346)</f>
        <v>61</v>
      </c>
      <c r="T346" s="79">
        <f>SUM(H347,J347,L347,E346)</f>
        <v>70</v>
      </c>
      <c r="U346" s="79">
        <f>+S346-T346</f>
        <v>-9</v>
      </c>
      <c r="V346" s="80">
        <f>SUM(E346,G346,I346,K346)</f>
        <v>5</v>
      </c>
      <c r="W346" s="82"/>
      <c r="Z346" s="83"/>
      <c r="AA346" s="83"/>
    </row>
    <row r="347" spans="2:28" x14ac:dyDescent="0.3">
      <c r="B347" s="86"/>
      <c r="C347" s="92"/>
      <c r="D347" s="94"/>
      <c r="E347" s="76"/>
      <c r="F347" s="77"/>
      <c r="G347" s="73"/>
      <c r="H347" s="12">
        <f>AA360</f>
        <v>0</v>
      </c>
      <c r="I347" s="73"/>
      <c r="J347" s="13">
        <f>X363</f>
        <v>18</v>
      </c>
      <c r="K347" s="73"/>
      <c r="L347" s="13">
        <f>AA356</f>
        <v>52</v>
      </c>
      <c r="M347" s="88"/>
      <c r="N347" s="78"/>
      <c r="O347" s="78"/>
      <c r="P347" s="78"/>
      <c r="Q347" s="78"/>
      <c r="R347" s="78"/>
      <c r="S347" s="78"/>
      <c r="T347" s="78"/>
      <c r="U347" s="78"/>
      <c r="V347" s="81"/>
      <c r="W347" s="82"/>
      <c r="Z347" s="83"/>
      <c r="AA347" s="83"/>
    </row>
    <row r="348" spans="2:28" x14ac:dyDescent="0.3">
      <c r="B348" s="86"/>
      <c r="C348" s="92" t="s">
        <v>173</v>
      </c>
      <c r="D348" s="93" t="s">
        <v>25</v>
      </c>
      <c r="E348" s="72">
        <f>IF(F348&gt;F349,"2")+IF(F348&lt;F349,"1")</f>
        <v>1</v>
      </c>
      <c r="F348" s="13">
        <f>AA360</f>
        <v>0</v>
      </c>
      <c r="G348" s="74"/>
      <c r="H348" s="75"/>
      <c r="I348" s="72">
        <f>IF(J348&gt;J349,"2")+IF(J348&lt;J349,"1")</f>
        <v>1</v>
      </c>
      <c r="J348" s="13">
        <f>X357</f>
        <v>0</v>
      </c>
      <c r="K348" s="72">
        <f>IF(L348&gt;L349,"2")+IF(L348&lt;L349,"1")</f>
        <v>1</v>
      </c>
      <c r="L348" s="13">
        <f>X362</f>
        <v>0</v>
      </c>
      <c r="M348" s="88"/>
      <c r="N348" s="78">
        <f t="shared" ref="N348" si="82">SUM(O348:R349)</f>
        <v>6</v>
      </c>
      <c r="O348" s="78">
        <f>IF(E348=2,"1")+IF(I348=2,"1")+IF(K348=2,"1")</f>
        <v>0</v>
      </c>
      <c r="P348" s="78">
        <f>IF(E348=1,"1")+IF(I348=1,"1")+IF(K348=1,"1")</f>
        <v>3</v>
      </c>
      <c r="Q348" s="78">
        <v>0</v>
      </c>
      <c r="R348" s="78">
        <v>3</v>
      </c>
      <c r="S348" s="79">
        <f>SUM(H348,J348,L348,F348)</f>
        <v>0</v>
      </c>
      <c r="T348" s="79">
        <f>SUM(H349,J349,L349,F349)</f>
        <v>30</v>
      </c>
      <c r="U348" s="79">
        <f>+S348-T348</f>
        <v>-30</v>
      </c>
      <c r="V348" s="80">
        <f>SUM(E348,G348,I348,K348)-R348</f>
        <v>0</v>
      </c>
      <c r="W348" s="82"/>
      <c r="Z348" s="83"/>
      <c r="AA348" s="83"/>
    </row>
    <row r="349" spans="2:28" x14ac:dyDescent="0.3">
      <c r="B349" s="86"/>
      <c r="C349" s="92"/>
      <c r="D349" s="94"/>
      <c r="E349" s="73"/>
      <c r="F349" s="13">
        <f>X360</f>
        <v>10</v>
      </c>
      <c r="G349" s="76"/>
      <c r="H349" s="77"/>
      <c r="I349" s="73"/>
      <c r="J349" s="13">
        <f>AA357</f>
        <v>10</v>
      </c>
      <c r="K349" s="73"/>
      <c r="L349" s="13">
        <f>AA362</f>
        <v>10</v>
      </c>
      <c r="M349" s="88"/>
      <c r="N349" s="78"/>
      <c r="O349" s="78"/>
      <c r="P349" s="78"/>
      <c r="Q349" s="78"/>
      <c r="R349" s="78"/>
      <c r="S349" s="78"/>
      <c r="T349" s="78"/>
      <c r="U349" s="78"/>
      <c r="V349" s="81"/>
      <c r="W349" s="82"/>
      <c r="Z349" s="83"/>
      <c r="AA349" s="83"/>
    </row>
    <row r="350" spans="2:28" x14ac:dyDescent="0.3">
      <c r="B350" s="86"/>
      <c r="C350" s="92" t="s">
        <v>309</v>
      </c>
      <c r="D350" s="93" t="s">
        <v>1</v>
      </c>
      <c r="E350" s="72">
        <f>IF(F350&gt;F351,"2")+IF(F350&lt;F351,"1")</f>
        <v>1</v>
      </c>
      <c r="F350" s="13">
        <f>X363</f>
        <v>18</v>
      </c>
      <c r="G350" s="72">
        <f>IF(H350&gt;H351,"2")+IF(H350&lt;H351,"1")</f>
        <v>2</v>
      </c>
      <c r="H350" s="13">
        <f>AA357</f>
        <v>10</v>
      </c>
      <c r="I350" s="74"/>
      <c r="J350" s="75"/>
      <c r="K350" s="72">
        <f>IF(L350&gt;L351,"2")+IF(L350&lt;L351,"1")</f>
        <v>1</v>
      </c>
      <c r="L350" s="13">
        <f>AA359</f>
        <v>4</v>
      </c>
      <c r="M350" s="88"/>
      <c r="N350" s="78">
        <f t="shared" ref="N350" si="83">SUM(O350:R351)</f>
        <v>3</v>
      </c>
      <c r="O350" s="78">
        <f>IF(E350=2,"1")+IF(G350=2,"1")+IF(K350=2,"1")</f>
        <v>1</v>
      </c>
      <c r="P350" s="78">
        <f>IF(E350=1,"1")+IF(G350=1,"1")+IF(K350=1,"1")</f>
        <v>2</v>
      </c>
      <c r="Q350" s="78">
        <v>0</v>
      </c>
      <c r="R350" s="78">
        <v>0</v>
      </c>
      <c r="S350" s="79">
        <f>SUM(H350,J350,L350,F350)</f>
        <v>32</v>
      </c>
      <c r="T350" s="79">
        <f>SUM(H351,J351,L351,F351)</f>
        <v>106</v>
      </c>
      <c r="U350" s="79">
        <f t="shared" ref="U350" si="84">+S350-T350</f>
        <v>-74</v>
      </c>
      <c r="V350" s="80">
        <f>SUM(E350,G350,I350,K350)</f>
        <v>4</v>
      </c>
      <c r="W350" s="82"/>
      <c r="Z350" s="83"/>
      <c r="AA350" s="83"/>
    </row>
    <row r="351" spans="2:28" x14ac:dyDescent="0.3">
      <c r="B351" s="86"/>
      <c r="C351" s="92"/>
      <c r="D351" s="94"/>
      <c r="E351" s="73"/>
      <c r="F351" s="13">
        <f>AA363</f>
        <v>30</v>
      </c>
      <c r="G351" s="73"/>
      <c r="H351" s="13">
        <f>X357</f>
        <v>0</v>
      </c>
      <c r="I351" s="76"/>
      <c r="J351" s="77"/>
      <c r="K351" s="73"/>
      <c r="L351" s="13">
        <f>X359</f>
        <v>76</v>
      </c>
      <c r="M351" s="88"/>
      <c r="N351" s="78"/>
      <c r="O351" s="78"/>
      <c r="P351" s="78"/>
      <c r="Q351" s="78"/>
      <c r="R351" s="78"/>
      <c r="S351" s="78"/>
      <c r="T351" s="78"/>
      <c r="U351" s="78"/>
      <c r="V351" s="81"/>
      <c r="W351" s="82"/>
      <c r="Z351" s="83"/>
      <c r="AA351" s="83"/>
    </row>
    <row r="352" spans="2:28" x14ac:dyDescent="0.3">
      <c r="B352" s="86"/>
      <c r="C352" s="92" t="s">
        <v>308</v>
      </c>
      <c r="D352" s="93" t="s">
        <v>11</v>
      </c>
      <c r="E352" s="72">
        <f>IF(F352&gt;F353,"2")+IF(F352&lt;F353,"1")</f>
        <v>2</v>
      </c>
      <c r="F352" s="13">
        <f>AA356</f>
        <v>52</v>
      </c>
      <c r="G352" s="72">
        <f>IF(H352&gt;H353,"2")+IF(H352&lt;H353,"1")</f>
        <v>2</v>
      </c>
      <c r="H352" s="13">
        <f>AA362</f>
        <v>10</v>
      </c>
      <c r="I352" s="72">
        <f>IF(J352&gt;J353,"2")+IF(J352&lt;J353,"1")</f>
        <v>2</v>
      </c>
      <c r="J352" s="13">
        <f>X359</f>
        <v>76</v>
      </c>
      <c r="K352" s="74"/>
      <c r="L352" s="75"/>
      <c r="M352" s="88"/>
      <c r="N352" s="78">
        <f t="shared" ref="N352" si="85">SUM(O352:R353)</f>
        <v>3</v>
      </c>
      <c r="O352" s="78">
        <f>IF(E352=2,"1")+IF(G352=2,"1")+IF(I352=2,"1")</f>
        <v>3</v>
      </c>
      <c r="P352" s="78">
        <f>IF(E352=1,"1")+IF(G352=1,"1")+IF(I352=1,"1")</f>
        <v>0</v>
      </c>
      <c r="Q352" s="78">
        <v>0</v>
      </c>
      <c r="R352" s="78">
        <v>0</v>
      </c>
      <c r="S352" s="79">
        <f>SUM(H352,J352,L352,F352)</f>
        <v>138</v>
      </c>
      <c r="T352" s="79">
        <f>SUM(H353,J353,L353,F353)</f>
        <v>25</v>
      </c>
      <c r="U352" s="79">
        <f t="shared" ref="U352" si="86">+S352-T352</f>
        <v>113</v>
      </c>
      <c r="V352" s="80">
        <f t="shared" ref="V352" si="87">SUM(E352,G352,I352,K352)</f>
        <v>6</v>
      </c>
      <c r="W352" s="82"/>
      <c r="Z352" s="83"/>
      <c r="AA352" s="83"/>
    </row>
    <row r="353" spans="2:28" x14ac:dyDescent="0.3">
      <c r="B353" s="87"/>
      <c r="C353" s="92"/>
      <c r="D353" s="94"/>
      <c r="E353" s="73"/>
      <c r="F353" s="13">
        <f>X356</f>
        <v>21</v>
      </c>
      <c r="G353" s="73"/>
      <c r="H353" s="13">
        <f>X362</f>
        <v>0</v>
      </c>
      <c r="I353" s="73"/>
      <c r="J353" s="13">
        <f>AA359</f>
        <v>4</v>
      </c>
      <c r="K353" s="76"/>
      <c r="L353" s="77"/>
      <c r="M353" s="88"/>
      <c r="N353" s="78"/>
      <c r="O353" s="78"/>
      <c r="P353" s="78"/>
      <c r="Q353" s="78"/>
      <c r="R353" s="78"/>
      <c r="S353" s="78"/>
      <c r="T353" s="78"/>
      <c r="U353" s="78"/>
      <c r="V353" s="81"/>
      <c r="W353" s="82"/>
      <c r="Z353" s="83"/>
      <c r="AA353" s="83"/>
    </row>
    <row r="355" spans="2:28" x14ac:dyDescent="0.3">
      <c r="B355" s="22" t="s">
        <v>34</v>
      </c>
      <c r="C355" s="22" t="s">
        <v>42</v>
      </c>
      <c r="D355" s="69"/>
      <c r="E355" s="70"/>
      <c r="F355" s="52" t="s">
        <v>43</v>
      </c>
      <c r="G355" s="54"/>
      <c r="H355" s="54"/>
      <c r="I355" s="54"/>
      <c r="J355" s="54"/>
      <c r="K355" s="54"/>
      <c r="L355" s="54"/>
      <c r="M355" s="54"/>
      <c r="N355" s="53"/>
      <c r="O355" s="52" t="s">
        <v>41</v>
      </c>
      <c r="P355" s="54"/>
      <c r="Q355" s="54"/>
      <c r="R355" s="53"/>
      <c r="S355" s="14"/>
      <c r="T355" s="52" t="s">
        <v>35</v>
      </c>
      <c r="U355" s="54"/>
      <c r="V355" s="54"/>
      <c r="W355" s="53"/>
      <c r="X355" s="52" t="s">
        <v>42</v>
      </c>
      <c r="Y355" s="53"/>
      <c r="Z355" s="15"/>
      <c r="AA355" s="52" t="s">
        <v>43</v>
      </c>
      <c r="AB355" s="53"/>
    </row>
    <row r="356" spans="2:28" s="19" customFormat="1" x14ac:dyDescent="0.3">
      <c r="B356" s="16" t="s">
        <v>266</v>
      </c>
      <c r="C356" s="17" t="str">
        <f>C346</f>
        <v>CRISTHIAN CAMILO ROJAS RICO</v>
      </c>
      <c r="D356" s="55" t="s">
        <v>36</v>
      </c>
      <c r="E356" s="56"/>
      <c r="F356" s="55" t="str">
        <f>C352</f>
        <v>LUIS FELIPE MURILLO BERNAL</v>
      </c>
      <c r="G356" s="71"/>
      <c r="H356" s="71"/>
      <c r="I356" s="71"/>
      <c r="J356" s="71"/>
      <c r="K356" s="71"/>
      <c r="L356" s="71"/>
      <c r="M356" s="71"/>
      <c r="N356" s="56"/>
      <c r="O356" s="60" t="s">
        <v>256</v>
      </c>
      <c r="P356" s="61"/>
      <c r="Q356" s="61"/>
      <c r="R356" s="62"/>
      <c r="S356" s="18"/>
      <c r="T356" s="63">
        <v>45142</v>
      </c>
      <c r="U356" s="63"/>
      <c r="V356" s="63"/>
      <c r="W356" s="63"/>
      <c r="X356" s="64">
        <v>21</v>
      </c>
      <c r="Y356" s="65"/>
      <c r="Z356" s="22" t="s">
        <v>36</v>
      </c>
      <c r="AA356" s="64">
        <v>52</v>
      </c>
      <c r="AB356" s="65"/>
    </row>
    <row r="357" spans="2:28" s="19" customFormat="1" x14ac:dyDescent="0.3">
      <c r="B357" s="16" t="s">
        <v>265</v>
      </c>
      <c r="C357" s="20" t="str">
        <f>C348</f>
        <v>CAMILO TRUJILLO</v>
      </c>
      <c r="D357" s="55" t="s">
        <v>36</v>
      </c>
      <c r="E357" s="56"/>
      <c r="F357" s="57" t="str">
        <f>C350</f>
        <v>JOSÉ DURLEY LANCHEROS</v>
      </c>
      <c r="G357" s="58"/>
      <c r="H357" s="58"/>
      <c r="I357" s="58"/>
      <c r="J357" s="58"/>
      <c r="K357" s="58"/>
      <c r="L357" s="58"/>
      <c r="M357" s="58"/>
      <c r="N357" s="59"/>
      <c r="O357" s="60" t="s">
        <v>256</v>
      </c>
      <c r="P357" s="61"/>
      <c r="Q357" s="61"/>
      <c r="R357" s="62"/>
      <c r="S357" s="21"/>
      <c r="T357" s="63">
        <v>45142</v>
      </c>
      <c r="U357" s="63"/>
      <c r="V357" s="63"/>
      <c r="W357" s="63"/>
      <c r="X357" s="64">
        <v>0</v>
      </c>
      <c r="Y357" s="65"/>
      <c r="Z357" s="22" t="s">
        <v>36</v>
      </c>
      <c r="AA357" s="64">
        <v>10</v>
      </c>
      <c r="AB357" s="65"/>
    </row>
    <row r="358" spans="2:28" x14ac:dyDescent="0.3">
      <c r="B358" s="22" t="s">
        <v>34</v>
      </c>
      <c r="C358" s="22" t="s">
        <v>42</v>
      </c>
      <c r="D358" s="52"/>
      <c r="E358" s="53"/>
      <c r="F358" s="52" t="s">
        <v>43</v>
      </c>
      <c r="G358" s="54"/>
      <c r="H358" s="54"/>
      <c r="I358" s="54"/>
      <c r="J358" s="54"/>
      <c r="K358" s="54"/>
      <c r="L358" s="54"/>
      <c r="M358" s="54"/>
      <c r="N358" s="53"/>
      <c r="O358" s="52" t="s">
        <v>41</v>
      </c>
      <c r="P358" s="54"/>
      <c r="Q358" s="54"/>
      <c r="R358" s="53"/>
      <c r="S358" s="14"/>
      <c r="T358" s="89" t="s">
        <v>35</v>
      </c>
      <c r="U358" s="89"/>
      <c r="V358" s="89"/>
      <c r="W358" s="89"/>
      <c r="X358" s="52" t="s">
        <v>42</v>
      </c>
      <c r="Y358" s="53"/>
      <c r="Z358" s="15"/>
      <c r="AA358" s="52" t="s">
        <v>43</v>
      </c>
      <c r="AB358" s="53"/>
    </row>
    <row r="359" spans="2:28" s="19" customFormat="1" x14ac:dyDescent="0.3">
      <c r="B359" s="16" t="s">
        <v>267</v>
      </c>
      <c r="C359" s="29" t="str">
        <f>C352</f>
        <v>LUIS FELIPE MURILLO BERNAL</v>
      </c>
      <c r="D359" s="55" t="s">
        <v>36</v>
      </c>
      <c r="E359" s="56"/>
      <c r="F359" s="57" t="str">
        <f>C350</f>
        <v>JOSÉ DURLEY LANCHEROS</v>
      </c>
      <c r="G359" s="58"/>
      <c r="H359" s="58"/>
      <c r="I359" s="58"/>
      <c r="J359" s="58"/>
      <c r="K359" s="58"/>
      <c r="L359" s="58"/>
      <c r="M359" s="58"/>
      <c r="N359" s="59"/>
      <c r="O359" s="60" t="s">
        <v>256</v>
      </c>
      <c r="P359" s="61"/>
      <c r="Q359" s="61"/>
      <c r="R359" s="62"/>
      <c r="S359" s="21"/>
      <c r="T359" s="63">
        <v>45142</v>
      </c>
      <c r="U359" s="63"/>
      <c r="V359" s="63"/>
      <c r="W359" s="63"/>
      <c r="X359" s="64">
        <v>76</v>
      </c>
      <c r="Y359" s="65"/>
      <c r="Z359" s="22" t="s">
        <v>36</v>
      </c>
      <c r="AA359" s="64">
        <v>4</v>
      </c>
      <c r="AB359" s="65"/>
    </row>
    <row r="360" spans="2:28" s="19" customFormat="1" x14ac:dyDescent="0.3">
      <c r="B360" s="16" t="s">
        <v>268</v>
      </c>
      <c r="C360" s="20" t="str">
        <f>C346</f>
        <v>CRISTHIAN CAMILO ROJAS RICO</v>
      </c>
      <c r="D360" s="55" t="s">
        <v>36</v>
      </c>
      <c r="E360" s="56"/>
      <c r="F360" s="57" t="str">
        <f>C348</f>
        <v>CAMILO TRUJILLO</v>
      </c>
      <c r="G360" s="58"/>
      <c r="H360" s="58"/>
      <c r="I360" s="58"/>
      <c r="J360" s="58"/>
      <c r="K360" s="58"/>
      <c r="L360" s="58"/>
      <c r="M360" s="58"/>
      <c r="N360" s="59"/>
      <c r="O360" s="60" t="s">
        <v>256</v>
      </c>
      <c r="P360" s="61"/>
      <c r="Q360" s="61"/>
      <c r="R360" s="62"/>
      <c r="S360" s="21"/>
      <c r="T360" s="63">
        <v>45142</v>
      </c>
      <c r="U360" s="63"/>
      <c r="V360" s="63"/>
      <c r="W360" s="63"/>
      <c r="X360" s="64">
        <v>10</v>
      </c>
      <c r="Y360" s="65"/>
      <c r="Z360" s="22" t="s">
        <v>36</v>
      </c>
      <c r="AA360" s="64">
        <v>0</v>
      </c>
      <c r="AB360" s="65"/>
    </row>
    <row r="361" spans="2:28" x14ac:dyDescent="0.3">
      <c r="B361" s="22" t="s">
        <v>34</v>
      </c>
      <c r="C361" s="22" t="s">
        <v>42</v>
      </c>
      <c r="D361" s="52"/>
      <c r="E361" s="53"/>
      <c r="F361" s="52" t="s">
        <v>43</v>
      </c>
      <c r="G361" s="54"/>
      <c r="H361" s="54"/>
      <c r="I361" s="54"/>
      <c r="J361" s="54"/>
      <c r="K361" s="54"/>
      <c r="L361" s="54"/>
      <c r="M361" s="54"/>
      <c r="N361" s="53"/>
      <c r="O361" s="52" t="s">
        <v>41</v>
      </c>
      <c r="P361" s="54"/>
      <c r="Q361" s="54"/>
      <c r="R361" s="53"/>
      <c r="S361" s="14"/>
      <c r="T361" s="89" t="s">
        <v>35</v>
      </c>
      <c r="U361" s="89"/>
      <c r="V361" s="89"/>
      <c r="W361" s="89"/>
      <c r="X361" s="52" t="s">
        <v>42</v>
      </c>
      <c r="Y361" s="53"/>
      <c r="Z361" s="15"/>
      <c r="AA361" s="52" t="s">
        <v>43</v>
      </c>
      <c r="AB361" s="53"/>
    </row>
    <row r="362" spans="2:28" s="19" customFormat="1" x14ac:dyDescent="0.3">
      <c r="B362" s="16" t="s">
        <v>269</v>
      </c>
      <c r="C362" s="20" t="str">
        <f>C348</f>
        <v>CAMILO TRUJILLO</v>
      </c>
      <c r="D362" s="55" t="s">
        <v>36</v>
      </c>
      <c r="E362" s="56"/>
      <c r="F362" s="57" t="str">
        <f>C352</f>
        <v>LUIS FELIPE MURILLO BERNAL</v>
      </c>
      <c r="G362" s="58"/>
      <c r="H362" s="58"/>
      <c r="I362" s="58"/>
      <c r="J362" s="58"/>
      <c r="K362" s="58"/>
      <c r="L362" s="58"/>
      <c r="M362" s="58"/>
      <c r="N362" s="59"/>
      <c r="O362" s="60" t="s">
        <v>256</v>
      </c>
      <c r="P362" s="61"/>
      <c r="Q362" s="61"/>
      <c r="R362" s="62"/>
      <c r="S362" s="21"/>
      <c r="T362" s="63">
        <v>45142</v>
      </c>
      <c r="U362" s="63"/>
      <c r="V362" s="63"/>
      <c r="W362" s="63"/>
      <c r="X362" s="64">
        <v>0</v>
      </c>
      <c r="Y362" s="65"/>
      <c r="Z362" s="22" t="s">
        <v>36</v>
      </c>
      <c r="AA362" s="64">
        <v>10</v>
      </c>
      <c r="AB362" s="65"/>
    </row>
    <row r="363" spans="2:28" s="19" customFormat="1" x14ac:dyDescent="0.3">
      <c r="B363" s="16" t="s">
        <v>270</v>
      </c>
      <c r="C363" s="20" t="str">
        <f>C350</f>
        <v>JOSÉ DURLEY LANCHEROS</v>
      </c>
      <c r="D363" s="55" t="s">
        <v>36</v>
      </c>
      <c r="E363" s="56"/>
      <c r="F363" s="57" t="str">
        <f>C346</f>
        <v>CRISTHIAN CAMILO ROJAS RICO</v>
      </c>
      <c r="G363" s="58"/>
      <c r="H363" s="58"/>
      <c r="I363" s="58"/>
      <c r="J363" s="58"/>
      <c r="K363" s="58"/>
      <c r="L363" s="58"/>
      <c r="M363" s="58"/>
      <c r="N363" s="59"/>
      <c r="O363" s="60" t="s">
        <v>256</v>
      </c>
      <c r="P363" s="61"/>
      <c r="Q363" s="61"/>
      <c r="R363" s="62"/>
      <c r="S363" s="23"/>
      <c r="T363" s="63">
        <v>45142</v>
      </c>
      <c r="U363" s="63"/>
      <c r="V363" s="63"/>
      <c r="W363" s="63"/>
      <c r="X363" s="64">
        <v>18</v>
      </c>
      <c r="Y363" s="65"/>
      <c r="Z363" s="22" t="s">
        <v>36</v>
      </c>
      <c r="AA363" s="64">
        <v>30</v>
      </c>
      <c r="AB363" s="65"/>
    </row>
    <row r="364" spans="2:28" x14ac:dyDescent="0.3">
      <c r="B364" s="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4"/>
      <c r="P364" s="24"/>
      <c r="Q364" s="24"/>
      <c r="R364" s="24"/>
      <c r="S364" s="24"/>
      <c r="T364" s="26"/>
      <c r="U364" s="26"/>
      <c r="V364" s="26"/>
      <c r="W364" s="26"/>
      <c r="X364" s="27"/>
      <c r="Y364" s="24"/>
      <c r="Z364" s="28"/>
      <c r="AA364" s="27"/>
      <c r="AB364" s="24"/>
    </row>
    <row r="365" spans="2:28" x14ac:dyDescent="0.3">
      <c r="B365" s="84" t="s">
        <v>77</v>
      </c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</row>
    <row r="366" spans="2:28" x14ac:dyDescent="0.3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9"/>
      <c r="V366" s="8"/>
      <c r="W366" s="8"/>
      <c r="X366" s="10"/>
      <c r="Y366" s="11"/>
      <c r="Z366" s="11"/>
      <c r="AA366" s="10"/>
      <c r="AB366" s="11"/>
    </row>
    <row r="367" spans="2:28" x14ac:dyDescent="0.3">
      <c r="B367" s="85" t="s">
        <v>78</v>
      </c>
      <c r="C367" s="52" t="s">
        <v>44</v>
      </c>
      <c r="D367" s="54"/>
      <c r="E367" s="52">
        <v>1</v>
      </c>
      <c r="F367" s="54"/>
      <c r="G367" s="52">
        <v>2</v>
      </c>
      <c r="H367" s="54"/>
      <c r="I367" s="52">
        <v>3</v>
      </c>
      <c r="J367" s="54"/>
      <c r="K367" s="52">
        <v>4</v>
      </c>
      <c r="L367" s="54"/>
      <c r="M367" s="88"/>
      <c r="N367" s="22" t="s">
        <v>26</v>
      </c>
      <c r="O367" s="22" t="s">
        <v>27</v>
      </c>
      <c r="P367" s="22" t="s">
        <v>28</v>
      </c>
      <c r="Q367" s="22" t="s">
        <v>29</v>
      </c>
      <c r="R367" s="22" t="s">
        <v>30</v>
      </c>
      <c r="S367" s="22" t="s">
        <v>37</v>
      </c>
      <c r="T367" s="22" t="s">
        <v>38</v>
      </c>
      <c r="U367" s="22" t="s">
        <v>31</v>
      </c>
      <c r="V367" s="22" t="s">
        <v>32</v>
      </c>
      <c r="W367" s="22" t="s">
        <v>33</v>
      </c>
      <c r="AA367" s="1"/>
    </row>
    <row r="368" spans="2:28" x14ac:dyDescent="0.3">
      <c r="B368" s="86"/>
      <c r="C368" s="92" t="s">
        <v>310</v>
      </c>
      <c r="D368" s="93" t="s">
        <v>276</v>
      </c>
      <c r="E368" s="74"/>
      <c r="F368" s="75"/>
      <c r="G368" s="72">
        <f>IF(H368&gt;H369,"2")+IF(H368&lt;H369,"1")</f>
        <v>2</v>
      </c>
      <c r="H368" s="12">
        <f>X382</f>
        <v>53</v>
      </c>
      <c r="I368" s="72">
        <f>IF(J368&gt;J369,"2")+IF(J368&lt;J369,"1")</f>
        <v>2</v>
      </c>
      <c r="J368" s="13">
        <f>AA385</f>
        <v>10</v>
      </c>
      <c r="K368" s="72">
        <f>IF(L368&gt;L369,"2")+IF(L368&lt;L369,"1")</f>
        <v>1</v>
      </c>
      <c r="L368" s="13">
        <f>X378</f>
        <v>24</v>
      </c>
      <c r="M368" s="88"/>
      <c r="N368" s="78">
        <f>SUM(O368:R369)</f>
        <v>3</v>
      </c>
      <c r="O368" s="78">
        <f>IF(G368=2,"1")+IF(I368=2,"1")+IF(K368=2,"1")</f>
        <v>2</v>
      </c>
      <c r="P368" s="78">
        <f>IF(G368=1,"1")+IF(I368=1,"1")+IF(K368=1,"1")</f>
        <v>1</v>
      </c>
      <c r="Q368" s="78">
        <v>0</v>
      </c>
      <c r="R368" s="78">
        <v>0</v>
      </c>
      <c r="S368" s="79">
        <f>SUM(H368,J368,L368,E368)</f>
        <v>87</v>
      </c>
      <c r="T368" s="79">
        <f>SUM(H369,J369,L369,E368)</f>
        <v>71</v>
      </c>
      <c r="U368" s="79">
        <f>+S368-T368</f>
        <v>16</v>
      </c>
      <c r="V368" s="80">
        <f>SUM(E368,G368,I368,K368)</f>
        <v>5</v>
      </c>
      <c r="W368" s="82"/>
      <c r="Z368" s="83"/>
      <c r="AA368" s="83"/>
    </row>
    <row r="369" spans="2:28" x14ac:dyDescent="0.3">
      <c r="B369" s="86"/>
      <c r="C369" s="92"/>
      <c r="D369" s="94"/>
      <c r="E369" s="76"/>
      <c r="F369" s="77"/>
      <c r="G369" s="73"/>
      <c r="H369" s="12">
        <f>AA382</f>
        <v>33</v>
      </c>
      <c r="I369" s="73"/>
      <c r="J369" s="13">
        <f>X385</f>
        <v>0</v>
      </c>
      <c r="K369" s="73"/>
      <c r="L369" s="13">
        <f>AA378</f>
        <v>38</v>
      </c>
      <c r="M369" s="88"/>
      <c r="N369" s="78"/>
      <c r="O369" s="78"/>
      <c r="P369" s="78"/>
      <c r="Q369" s="78"/>
      <c r="R369" s="78"/>
      <c r="S369" s="78"/>
      <c r="T369" s="78"/>
      <c r="U369" s="78"/>
      <c r="V369" s="81"/>
      <c r="W369" s="82"/>
      <c r="Z369" s="83"/>
      <c r="AA369" s="83"/>
    </row>
    <row r="370" spans="2:28" x14ac:dyDescent="0.3">
      <c r="B370" s="86"/>
      <c r="C370" s="92" t="s">
        <v>179</v>
      </c>
      <c r="D370" s="93" t="s">
        <v>367</v>
      </c>
      <c r="E370" s="72">
        <f>IF(F370&gt;F371,"2")+IF(F370&lt;F371,"1")</f>
        <v>1</v>
      </c>
      <c r="F370" s="13">
        <f>AA382</f>
        <v>33</v>
      </c>
      <c r="G370" s="74"/>
      <c r="H370" s="75"/>
      <c r="I370" s="72">
        <f>IF(J370&gt;J371,"2")+IF(J370&lt;J371,"1")</f>
        <v>2</v>
      </c>
      <c r="J370" s="13">
        <f>X379</f>
        <v>10</v>
      </c>
      <c r="K370" s="72">
        <f>IF(L370&gt;L371,"2")+IF(L370&lt;L371,"1")</f>
        <v>2</v>
      </c>
      <c r="L370" s="13">
        <f>X384</f>
        <v>43</v>
      </c>
      <c r="M370" s="88"/>
      <c r="N370" s="78">
        <f t="shared" ref="N370" si="88">SUM(O370:R371)</f>
        <v>3</v>
      </c>
      <c r="O370" s="78">
        <f>IF(E370=2,"1")+IF(I370=2,"1")+IF(K370=2,"1")</f>
        <v>2</v>
      </c>
      <c r="P370" s="78">
        <f>IF(E370=1,"1")+IF(I370=1,"1")+IF(K370=1,"1")</f>
        <v>1</v>
      </c>
      <c r="Q370" s="78">
        <v>0</v>
      </c>
      <c r="R370" s="78">
        <v>0</v>
      </c>
      <c r="S370" s="79">
        <f>SUM(H370,J370,L370,F370)</f>
        <v>86</v>
      </c>
      <c r="T370" s="79">
        <f>SUM(H371,J371,L371,F371)</f>
        <v>81</v>
      </c>
      <c r="U370" s="79">
        <f>+S370-T370</f>
        <v>5</v>
      </c>
      <c r="V370" s="80">
        <f>SUM(E370,G370,I370,K370)</f>
        <v>5</v>
      </c>
      <c r="W370" s="82"/>
      <c r="Z370" s="83"/>
      <c r="AA370" s="83"/>
    </row>
    <row r="371" spans="2:28" x14ac:dyDescent="0.3">
      <c r="B371" s="86"/>
      <c r="C371" s="92"/>
      <c r="D371" s="94"/>
      <c r="E371" s="73"/>
      <c r="F371" s="13">
        <f>X382</f>
        <v>53</v>
      </c>
      <c r="G371" s="76"/>
      <c r="H371" s="77"/>
      <c r="I371" s="73"/>
      <c r="J371" s="13">
        <f>AA379</f>
        <v>0</v>
      </c>
      <c r="K371" s="73"/>
      <c r="L371" s="13">
        <f>AA384</f>
        <v>28</v>
      </c>
      <c r="M371" s="88"/>
      <c r="N371" s="78"/>
      <c r="O371" s="78"/>
      <c r="P371" s="78"/>
      <c r="Q371" s="78"/>
      <c r="R371" s="78"/>
      <c r="S371" s="78"/>
      <c r="T371" s="78"/>
      <c r="U371" s="78"/>
      <c r="V371" s="81"/>
      <c r="W371" s="82"/>
      <c r="Z371" s="83"/>
      <c r="AA371" s="83"/>
    </row>
    <row r="372" spans="2:28" x14ac:dyDescent="0.3">
      <c r="B372" s="86"/>
      <c r="C372" s="92" t="s">
        <v>311</v>
      </c>
      <c r="D372" s="93" t="s">
        <v>5</v>
      </c>
      <c r="E372" s="72">
        <f>IF(F372&gt;F373,"2")+IF(F372&lt;F373,"1")</f>
        <v>1</v>
      </c>
      <c r="F372" s="13">
        <f>X385</f>
        <v>0</v>
      </c>
      <c r="G372" s="72">
        <f>IF(H372&gt;H373,"2")+IF(H372&lt;H373,"1")</f>
        <v>1</v>
      </c>
      <c r="H372" s="13">
        <f>AA379</f>
        <v>0</v>
      </c>
      <c r="I372" s="74"/>
      <c r="J372" s="75"/>
      <c r="K372" s="72">
        <f>IF(L372&gt;L373,"2")+IF(L372&lt;L373,"1")</f>
        <v>1</v>
      </c>
      <c r="L372" s="13">
        <f>AA381</f>
        <v>0</v>
      </c>
      <c r="M372" s="88"/>
      <c r="N372" s="78">
        <f t="shared" ref="N372" si="89">SUM(O372:R373)</f>
        <v>6</v>
      </c>
      <c r="O372" s="78">
        <f>IF(E372=2,"1")+IF(G372=2,"1")+IF(K372=2,"1")</f>
        <v>0</v>
      </c>
      <c r="P372" s="78">
        <f>IF(E372=1,"1")+IF(G372=1,"1")+IF(K372=1,"1")</f>
        <v>3</v>
      </c>
      <c r="Q372" s="78">
        <v>0</v>
      </c>
      <c r="R372" s="78">
        <v>3</v>
      </c>
      <c r="S372" s="79">
        <f>SUM(H372,J372,L372,F372)</f>
        <v>0</v>
      </c>
      <c r="T372" s="79">
        <f>SUM(H373,J373,L373,F373)</f>
        <v>30</v>
      </c>
      <c r="U372" s="79">
        <f t="shared" ref="U372" si="90">+S372-T372</f>
        <v>-30</v>
      </c>
      <c r="V372" s="80">
        <f>SUM(E372,G372,I372,K372)-R372</f>
        <v>0</v>
      </c>
      <c r="W372" s="82"/>
      <c r="Z372" s="83"/>
      <c r="AA372" s="83"/>
    </row>
    <row r="373" spans="2:28" x14ac:dyDescent="0.3">
      <c r="B373" s="86"/>
      <c r="C373" s="92"/>
      <c r="D373" s="94"/>
      <c r="E373" s="73"/>
      <c r="F373" s="13">
        <f>AA385</f>
        <v>10</v>
      </c>
      <c r="G373" s="73"/>
      <c r="H373" s="13">
        <f>X379</f>
        <v>10</v>
      </c>
      <c r="I373" s="76"/>
      <c r="J373" s="77"/>
      <c r="K373" s="73"/>
      <c r="L373" s="13">
        <f>X381</f>
        <v>10</v>
      </c>
      <c r="M373" s="88"/>
      <c r="N373" s="78"/>
      <c r="O373" s="78"/>
      <c r="P373" s="78"/>
      <c r="Q373" s="78"/>
      <c r="R373" s="78"/>
      <c r="S373" s="78"/>
      <c r="T373" s="78"/>
      <c r="U373" s="78"/>
      <c r="V373" s="81"/>
      <c r="W373" s="82"/>
      <c r="Z373" s="83"/>
      <c r="AA373" s="83"/>
    </row>
    <row r="374" spans="2:28" x14ac:dyDescent="0.3">
      <c r="B374" s="86"/>
      <c r="C374" s="92" t="s">
        <v>312</v>
      </c>
      <c r="D374" s="93" t="s">
        <v>7</v>
      </c>
      <c r="E374" s="72">
        <f>IF(F374&gt;F375,"2")+IF(F374&lt;F375,"1")</f>
        <v>2</v>
      </c>
      <c r="F374" s="13">
        <f>AA378</f>
        <v>38</v>
      </c>
      <c r="G374" s="72">
        <f>IF(H374&gt;H375,"2")+IF(H374&lt;H375,"1")</f>
        <v>1</v>
      </c>
      <c r="H374" s="13">
        <f>AA384</f>
        <v>28</v>
      </c>
      <c r="I374" s="72">
        <f>IF(J374&gt;J375,"2")+IF(J374&lt;J375,"1")</f>
        <v>2</v>
      </c>
      <c r="J374" s="13">
        <f>X381</f>
        <v>10</v>
      </c>
      <c r="K374" s="74"/>
      <c r="L374" s="75"/>
      <c r="M374" s="88"/>
      <c r="N374" s="78">
        <f t="shared" ref="N374" si="91">SUM(O374:R375)</f>
        <v>3</v>
      </c>
      <c r="O374" s="78">
        <f>IF(E374=2,"1")+IF(G374=2,"1")+IF(I374=2,"1")</f>
        <v>2</v>
      </c>
      <c r="P374" s="78">
        <f>IF(E374=1,"1")+IF(G374=1,"1")+IF(I374=1,"1")</f>
        <v>1</v>
      </c>
      <c r="Q374" s="78">
        <v>0</v>
      </c>
      <c r="R374" s="78">
        <v>0</v>
      </c>
      <c r="S374" s="79">
        <f>SUM(H374,J374,L374,F374)</f>
        <v>76</v>
      </c>
      <c r="T374" s="79">
        <f>SUM(H375,J375,L375,F375)</f>
        <v>67</v>
      </c>
      <c r="U374" s="79">
        <f t="shared" ref="U374" si="92">+S374-T374</f>
        <v>9</v>
      </c>
      <c r="V374" s="80">
        <f t="shared" ref="V374" si="93">SUM(E374,G374,I374,K374)</f>
        <v>5</v>
      </c>
      <c r="W374" s="82"/>
      <c r="Z374" s="83"/>
      <c r="AA374" s="83"/>
    </row>
    <row r="375" spans="2:28" x14ac:dyDescent="0.3">
      <c r="B375" s="87"/>
      <c r="C375" s="92"/>
      <c r="D375" s="94"/>
      <c r="E375" s="73"/>
      <c r="F375" s="13">
        <f>X378</f>
        <v>24</v>
      </c>
      <c r="G375" s="73"/>
      <c r="H375" s="13">
        <f>X384</f>
        <v>43</v>
      </c>
      <c r="I375" s="73"/>
      <c r="J375" s="13">
        <f>AA381</f>
        <v>0</v>
      </c>
      <c r="K375" s="76"/>
      <c r="L375" s="77"/>
      <c r="M375" s="88"/>
      <c r="N375" s="78"/>
      <c r="O375" s="78"/>
      <c r="P375" s="78"/>
      <c r="Q375" s="78"/>
      <c r="R375" s="78"/>
      <c r="S375" s="78"/>
      <c r="T375" s="78"/>
      <c r="U375" s="78"/>
      <c r="V375" s="81"/>
      <c r="W375" s="82"/>
      <c r="Z375" s="83"/>
      <c r="AA375" s="83"/>
    </row>
    <row r="377" spans="2:28" x14ac:dyDescent="0.3">
      <c r="B377" s="22" t="s">
        <v>34</v>
      </c>
      <c r="C377" s="22" t="s">
        <v>42</v>
      </c>
      <c r="D377" s="69"/>
      <c r="E377" s="70"/>
      <c r="F377" s="52" t="s">
        <v>43</v>
      </c>
      <c r="G377" s="54"/>
      <c r="H377" s="54"/>
      <c r="I377" s="54"/>
      <c r="J377" s="54"/>
      <c r="K377" s="54"/>
      <c r="L377" s="54"/>
      <c r="M377" s="54"/>
      <c r="N377" s="53"/>
      <c r="O377" s="52" t="s">
        <v>41</v>
      </c>
      <c r="P377" s="54"/>
      <c r="Q377" s="54"/>
      <c r="R377" s="53"/>
      <c r="S377" s="14"/>
      <c r="T377" s="52" t="s">
        <v>35</v>
      </c>
      <c r="U377" s="54"/>
      <c r="V377" s="54"/>
      <c r="W377" s="53"/>
      <c r="X377" s="52" t="s">
        <v>42</v>
      </c>
      <c r="Y377" s="53"/>
      <c r="Z377" s="15"/>
      <c r="AA377" s="52" t="s">
        <v>43</v>
      </c>
      <c r="AB377" s="53"/>
    </row>
    <row r="378" spans="2:28" s="19" customFormat="1" x14ac:dyDescent="0.3">
      <c r="B378" s="16" t="s">
        <v>266</v>
      </c>
      <c r="C378" s="17" t="str">
        <f>C368</f>
        <v xml:space="preserve">EDUARDO MORENO </v>
      </c>
      <c r="D378" s="55" t="s">
        <v>36</v>
      </c>
      <c r="E378" s="56"/>
      <c r="F378" s="55" t="str">
        <f>C374</f>
        <v>ANDRES MAURICIO ROA</v>
      </c>
      <c r="G378" s="71"/>
      <c r="H378" s="71"/>
      <c r="I378" s="71"/>
      <c r="J378" s="71"/>
      <c r="K378" s="71"/>
      <c r="L378" s="71"/>
      <c r="M378" s="71"/>
      <c r="N378" s="56"/>
      <c r="O378" s="60" t="s">
        <v>257</v>
      </c>
      <c r="P378" s="61"/>
      <c r="Q378" s="61"/>
      <c r="R378" s="62"/>
      <c r="S378" s="18"/>
      <c r="T378" s="63">
        <v>45142</v>
      </c>
      <c r="U378" s="63"/>
      <c r="V378" s="63"/>
      <c r="W378" s="63"/>
      <c r="X378" s="64">
        <v>24</v>
      </c>
      <c r="Y378" s="65"/>
      <c r="Z378" s="22" t="s">
        <v>36</v>
      </c>
      <c r="AA378" s="64">
        <v>38</v>
      </c>
      <c r="AB378" s="65"/>
    </row>
    <row r="379" spans="2:28" s="19" customFormat="1" x14ac:dyDescent="0.3">
      <c r="B379" s="16" t="s">
        <v>265</v>
      </c>
      <c r="C379" s="20" t="str">
        <f>C370</f>
        <v>RODRIGO ALFONSO AYALA</v>
      </c>
      <c r="D379" s="55" t="s">
        <v>36</v>
      </c>
      <c r="E379" s="56"/>
      <c r="F379" s="57" t="str">
        <f>C372</f>
        <v>CESAR AUGUSTO GANTIVAR</v>
      </c>
      <c r="G379" s="58"/>
      <c r="H379" s="58"/>
      <c r="I379" s="58"/>
      <c r="J379" s="58"/>
      <c r="K379" s="58"/>
      <c r="L379" s="58"/>
      <c r="M379" s="58"/>
      <c r="N379" s="59"/>
      <c r="O379" s="60" t="s">
        <v>257</v>
      </c>
      <c r="P379" s="61"/>
      <c r="Q379" s="61"/>
      <c r="R379" s="62"/>
      <c r="S379" s="21"/>
      <c r="T379" s="63">
        <v>45142</v>
      </c>
      <c r="U379" s="63"/>
      <c r="V379" s="63"/>
      <c r="W379" s="63"/>
      <c r="X379" s="64">
        <v>10</v>
      </c>
      <c r="Y379" s="65"/>
      <c r="Z379" s="22" t="s">
        <v>36</v>
      </c>
      <c r="AA379" s="64">
        <v>0</v>
      </c>
      <c r="AB379" s="65"/>
    </row>
    <row r="380" spans="2:28" x14ac:dyDescent="0.3">
      <c r="B380" s="22" t="s">
        <v>34</v>
      </c>
      <c r="C380" s="22" t="s">
        <v>42</v>
      </c>
      <c r="D380" s="52"/>
      <c r="E380" s="53"/>
      <c r="F380" s="52" t="s">
        <v>43</v>
      </c>
      <c r="G380" s="54"/>
      <c r="H380" s="54"/>
      <c r="I380" s="54"/>
      <c r="J380" s="54"/>
      <c r="K380" s="54"/>
      <c r="L380" s="54"/>
      <c r="M380" s="54"/>
      <c r="N380" s="53"/>
      <c r="O380" s="52" t="s">
        <v>41</v>
      </c>
      <c r="P380" s="54"/>
      <c r="Q380" s="54"/>
      <c r="R380" s="53"/>
      <c r="S380" s="14"/>
      <c r="T380" s="89" t="s">
        <v>35</v>
      </c>
      <c r="U380" s="89"/>
      <c r="V380" s="89"/>
      <c r="W380" s="89"/>
      <c r="X380" s="52" t="s">
        <v>42</v>
      </c>
      <c r="Y380" s="53"/>
      <c r="Z380" s="15"/>
      <c r="AA380" s="52" t="s">
        <v>43</v>
      </c>
      <c r="AB380" s="53"/>
    </row>
    <row r="381" spans="2:28" s="19" customFormat="1" x14ac:dyDescent="0.3">
      <c r="B381" s="16" t="s">
        <v>267</v>
      </c>
      <c r="C381" s="29" t="str">
        <f>C374</f>
        <v>ANDRES MAURICIO ROA</v>
      </c>
      <c r="D381" s="55" t="s">
        <v>36</v>
      </c>
      <c r="E381" s="56"/>
      <c r="F381" s="57" t="str">
        <f>C372</f>
        <v>CESAR AUGUSTO GANTIVAR</v>
      </c>
      <c r="G381" s="58"/>
      <c r="H381" s="58"/>
      <c r="I381" s="58"/>
      <c r="J381" s="58"/>
      <c r="K381" s="58"/>
      <c r="L381" s="58"/>
      <c r="M381" s="58"/>
      <c r="N381" s="59"/>
      <c r="O381" s="60" t="s">
        <v>257</v>
      </c>
      <c r="P381" s="61"/>
      <c r="Q381" s="61"/>
      <c r="R381" s="62"/>
      <c r="S381" s="21"/>
      <c r="T381" s="63">
        <v>45142</v>
      </c>
      <c r="U381" s="63"/>
      <c r="V381" s="63"/>
      <c r="W381" s="63"/>
      <c r="X381" s="64">
        <v>10</v>
      </c>
      <c r="Y381" s="65"/>
      <c r="Z381" s="22" t="s">
        <v>36</v>
      </c>
      <c r="AA381" s="64">
        <v>0</v>
      </c>
      <c r="AB381" s="65"/>
    </row>
    <row r="382" spans="2:28" s="19" customFormat="1" x14ac:dyDescent="0.3">
      <c r="B382" s="16" t="s">
        <v>268</v>
      </c>
      <c r="C382" s="20" t="str">
        <f>C368</f>
        <v xml:space="preserve">EDUARDO MORENO </v>
      </c>
      <c r="D382" s="55" t="s">
        <v>36</v>
      </c>
      <c r="E382" s="56"/>
      <c r="F382" s="57" t="str">
        <f>C370</f>
        <v>RODRIGO ALFONSO AYALA</v>
      </c>
      <c r="G382" s="58"/>
      <c r="H382" s="58"/>
      <c r="I382" s="58"/>
      <c r="J382" s="58"/>
      <c r="K382" s="58"/>
      <c r="L382" s="58"/>
      <c r="M382" s="58"/>
      <c r="N382" s="59"/>
      <c r="O382" s="60" t="s">
        <v>257</v>
      </c>
      <c r="P382" s="61"/>
      <c r="Q382" s="61"/>
      <c r="R382" s="62"/>
      <c r="S382" s="21"/>
      <c r="T382" s="63">
        <v>45142</v>
      </c>
      <c r="U382" s="63"/>
      <c r="V382" s="63"/>
      <c r="W382" s="63"/>
      <c r="X382" s="64">
        <v>53</v>
      </c>
      <c r="Y382" s="65"/>
      <c r="Z382" s="22" t="s">
        <v>36</v>
      </c>
      <c r="AA382" s="64">
        <v>33</v>
      </c>
      <c r="AB382" s="65"/>
    </row>
    <row r="383" spans="2:28" x14ac:dyDescent="0.3">
      <c r="B383" s="22" t="s">
        <v>34</v>
      </c>
      <c r="C383" s="22" t="s">
        <v>42</v>
      </c>
      <c r="D383" s="52"/>
      <c r="E383" s="53"/>
      <c r="F383" s="52" t="s">
        <v>43</v>
      </c>
      <c r="G383" s="54"/>
      <c r="H383" s="54"/>
      <c r="I383" s="54"/>
      <c r="J383" s="54"/>
      <c r="K383" s="54"/>
      <c r="L383" s="54"/>
      <c r="M383" s="54"/>
      <c r="N383" s="53"/>
      <c r="O383" s="52" t="s">
        <v>41</v>
      </c>
      <c r="P383" s="54"/>
      <c r="Q383" s="54"/>
      <c r="R383" s="53"/>
      <c r="S383" s="14"/>
      <c r="T383" s="89" t="s">
        <v>35</v>
      </c>
      <c r="U383" s="89"/>
      <c r="V383" s="89"/>
      <c r="W383" s="89"/>
      <c r="X383" s="52" t="s">
        <v>42</v>
      </c>
      <c r="Y383" s="53"/>
      <c r="Z383" s="15"/>
      <c r="AA383" s="52" t="s">
        <v>43</v>
      </c>
      <c r="AB383" s="53"/>
    </row>
    <row r="384" spans="2:28" s="19" customFormat="1" x14ac:dyDescent="0.3">
      <c r="B384" s="16" t="s">
        <v>269</v>
      </c>
      <c r="C384" s="20" t="str">
        <f>C370</f>
        <v>RODRIGO ALFONSO AYALA</v>
      </c>
      <c r="D384" s="55" t="s">
        <v>36</v>
      </c>
      <c r="E384" s="56"/>
      <c r="F384" s="57" t="str">
        <f>C374</f>
        <v>ANDRES MAURICIO ROA</v>
      </c>
      <c r="G384" s="58"/>
      <c r="H384" s="58"/>
      <c r="I384" s="58"/>
      <c r="J384" s="58"/>
      <c r="K384" s="58"/>
      <c r="L384" s="58"/>
      <c r="M384" s="58"/>
      <c r="N384" s="59"/>
      <c r="O384" s="60" t="s">
        <v>257</v>
      </c>
      <c r="P384" s="61"/>
      <c r="Q384" s="61"/>
      <c r="R384" s="62"/>
      <c r="S384" s="21"/>
      <c r="T384" s="63">
        <v>45142</v>
      </c>
      <c r="U384" s="63"/>
      <c r="V384" s="63"/>
      <c r="W384" s="63"/>
      <c r="X384" s="64">
        <v>43</v>
      </c>
      <c r="Y384" s="65"/>
      <c r="Z384" s="22" t="s">
        <v>36</v>
      </c>
      <c r="AA384" s="64">
        <v>28</v>
      </c>
      <c r="AB384" s="65"/>
    </row>
    <row r="385" spans="2:28" s="19" customFormat="1" x14ac:dyDescent="0.3">
      <c r="B385" s="16" t="s">
        <v>270</v>
      </c>
      <c r="C385" s="20" t="str">
        <f>C372</f>
        <v>CESAR AUGUSTO GANTIVAR</v>
      </c>
      <c r="D385" s="55" t="s">
        <v>36</v>
      </c>
      <c r="E385" s="56"/>
      <c r="F385" s="57" t="str">
        <f>C368</f>
        <v xml:space="preserve">EDUARDO MORENO </v>
      </c>
      <c r="G385" s="58"/>
      <c r="H385" s="58"/>
      <c r="I385" s="58"/>
      <c r="J385" s="58"/>
      <c r="K385" s="58"/>
      <c r="L385" s="58"/>
      <c r="M385" s="58"/>
      <c r="N385" s="59"/>
      <c r="O385" s="60" t="s">
        <v>257</v>
      </c>
      <c r="P385" s="61"/>
      <c r="Q385" s="61"/>
      <c r="R385" s="62"/>
      <c r="S385" s="23"/>
      <c r="T385" s="63">
        <v>45142</v>
      </c>
      <c r="U385" s="63"/>
      <c r="V385" s="63"/>
      <c r="W385" s="63"/>
      <c r="X385" s="64">
        <v>0</v>
      </c>
      <c r="Y385" s="65"/>
      <c r="Z385" s="22" t="s">
        <v>36</v>
      </c>
      <c r="AA385" s="64">
        <v>10</v>
      </c>
      <c r="AB385" s="65"/>
    </row>
    <row r="386" spans="2:28" x14ac:dyDescent="0.3">
      <c r="B386" s="2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4"/>
      <c r="P386" s="24"/>
      <c r="Q386" s="24"/>
      <c r="R386" s="24"/>
      <c r="S386" s="24"/>
      <c r="T386" s="26"/>
      <c r="U386" s="26"/>
      <c r="V386" s="26"/>
      <c r="W386" s="26"/>
      <c r="X386" s="27"/>
      <c r="Y386" s="24"/>
      <c r="Z386" s="28"/>
      <c r="AA386" s="27"/>
      <c r="AB386" s="24"/>
    </row>
    <row r="387" spans="2:28" x14ac:dyDescent="0.3">
      <c r="B387" s="84" t="s">
        <v>79</v>
      </c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</row>
    <row r="388" spans="2:28" x14ac:dyDescent="0.3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9"/>
      <c r="V388" s="8"/>
      <c r="W388" s="8"/>
      <c r="X388" s="10"/>
      <c r="Y388" s="11"/>
      <c r="Z388" s="11"/>
      <c r="AA388" s="10"/>
      <c r="AB388" s="11"/>
    </row>
    <row r="389" spans="2:28" x14ac:dyDescent="0.3">
      <c r="B389" s="85" t="s">
        <v>80</v>
      </c>
      <c r="C389" s="52" t="s">
        <v>44</v>
      </c>
      <c r="D389" s="54"/>
      <c r="E389" s="52">
        <v>1</v>
      </c>
      <c r="F389" s="54"/>
      <c r="G389" s="52">
        <v>2</v>
      </c>
      <c r="H389" s="54"/>
      <c r="I389" s="52">
        <v>3</v>
      </c>
      <c r="J389" s="54"/>
      <c r="K389" s="52">
        <v>4</v>
      </c>
      <c r="L389" s="54"/>
      <c r="M389" s="88"/>
      <c r="N389" s="22" t="s">
        <v>26</v>
      </c>
      <c r="O389" s="22" t="s">
        <v>27</v>
      </c>
      <c r="P389" s="22" t="s">
        <v>28</v>
      </c>
      <c r="Q389" s="22" t="s">
        <v>29</v>
      </c>
      <c r="R389" s="22" t="s">
        <v>30</v>
      </c>
      <c r="S389" s="22" t="s">
        <v>37</v>
      </c>
      <c r="T389" s="22" t="s">
        <v>38</v>
      </c>
      <c r="U389" s="22" t="s">
        <v>31</v>
      </c>
      <c r="V389" s="22" t="s">
        <v>32</v>
      </c>
      <c r="W389" s="22" t="s">
        <v>33</v>
      </c>
      <c r="AA389" s="1"/>
    </row>
    <row r="390" spans="2:28" x14ac:dyDescent="0.3">
      <c r="B390" s="86"/>
      <c r="C390" s="92" t="s">
        <v>314</v>
      </c>
      <c r="D390" s="93" t="s">
        <v>370</v>
      </c>
      <c r="E390" s="74"/>
      <c r="F390" s="75"/>
      <c r="G390" s="72">
        <f>IF(H390&gt;H391,"2")+IF(H390&lt;H391,"1")</f>
        <v>1</v>
      </c>
      <c r="H390" s="12">
        <f>X404</f>
        <v>36</v>
      </c>
      <c r="I390" s="72">
        <f>IF(J390&gt;J391,"2")+IF(J390&lt;J391,"1")</f>
        <v>1</v>
      </c>
      <c r="J390" s="13">
        <f>AA407</f>
        <v>34</v>
      </c>
      <c r="K390" s="72">
        <f>IF(L390&gt;L391,"2")+IF(L390&lt;L391,"1")</f>
        <v>2</v>
      </c>
      <c r="L390" s="13">
        <f>X400</f>
        <v>47</v>
      </c>
      <c r="M390" s="88"/>
      <c r="N390" s="78">
        <f>SUM(O390:R391)</f>
        <v>3</v>
      </c>
      <c r="O390" s="78">
        <f>IF(G390=2,"1")+IF(I390=2,"1")+IF(K390=2,"1")</f>
        <v>1</v>
      </c>
      <c r="P390" s="78">
        <f>IF(G390=1,"1")+IF(I390=1,"1")+IF(K390=1,"1")</f>
        <v>2</v>
      </c>
      <c r="Q390" s="78">
        <v>0</v>
      </c>
      <c r="R390" s="78">
        <v>0</v>
      </c>
      <c r="S390" s="79">
        <f>SUM(H390,J390,L390,E390)</f>
        <v>117</v>
      </c>
      <c r="T390" s="79">
        <f>SUM(H391,J391,L391,E390)</f>
        <v>105</v>
      </c>
      <c r="U390" s="79">
        <f>+S390-T390</f>
        <v>12</v>
      </c>
      <c r="V390" s="80">
        <f>SUM(E390,G390,I390,K390)</f>
        <v>4</v>
      </c>
      <c r="W390" s="82"/>
      <c r="Z390" s="83"/>
      <c r="AA390" s="83"/>
    </row>
    <row r="391" spans="2:28" x14ac:dyDescent="0.3">
      <c r="B391" s="86"/>
      <c r="C391" s="92"/>
      <c r="D391" s="94"/>
      <c r="E391" s="76"/>
      <c r="F391" s="77"/>
      <c r="G391" s="73"/>
      <c r="H391" s="12">
        <f>AA404</f>
        <v>42</v>
      </c>
      <c r="I391" s="73"/>
      <c r="J391" s="13">
        <f>X407</f>
        <v>43</v>
      </c>
      <c r="K391" s="73"/>
      <c r="L391" s="13">
        <f>AA400</f>
        <v>20</v>
      </c>
      <c r="M391" s="88"/>
      <c r="N391" s="78"/>
      <c r="O391" s="78"/>
      <c r="P391" s="78"/>
      <c r="Q391" s="78"/>
      <c r="R391" s="78"/>
      <c r="S391" s="78"/>
      <c r="T391" s="78"/>
      <c r="U391" s="78"/>
      <c r="V391" s="81"/>
      <c r="W391" s="82"/>
      <c r="Z391" s="83"/>
      <c r="AA391" s="83"/>
    </row>
    <row r="392" spans="2:28" x14ac:dyDescent="0.3">
      <c r="B392" s="86"/>
      <c r="C392" s="92" t="s">
        <v>315</v>
      </c>
      <c r="D392" s="93" t="s">
        <v>1</v>
      </c>
      <c r="E392" s="72">
        <f>IF(F392&gt;F393,"2")+IF(F392&lt;F393,"1")</f>
        <v>2</v>
      </c>
      <c r="F392" s="13">
        <f>AA404</f>
        <v>42</v>
      </c>
      <c r="G392" s="74"/>
      <c r="H392" s="75"/>
      <c r="I392" s="72">
        <f>IF(J392&gt;J393,"2")+IF(J392&lt;J393,"1")</f>
        <v>1</v>
      </c>
      <c r="J392" s="13">
        <f>X401</f>
        <v>28</v>
      </c>
      <c r="K392" s="72">
        <f>IF(L392&gt;L393,"2")+IF(L392&lt;L393,"1")</f>
        <v>2</v>
      </c>
      <c r="L392" s="13">
        <f>X406</f>
        <v>44</v>
      </c>
      <c r="M392" s="88"/>
      <c r="N392" s="78">
        <f t="shared" ref="N392" si="94">SUM(O392:R393)</f>
        <v>3</v>
      </c>
      <c r="O392" s="78">
        <f>IF(E392=2,"1")+IF(I392=2,"1")+IF(K392=2,"1")</f>
        <v>2</v>
      </c>
      <c r="P392" s="78">
        <f>IF(E392=1,"1")+IF(I392=1,"1")+IF(K392=1,"1")</f>
        <v>1</v>
      </c>
      <c r="Q392" s="78">
        <v>0</v>
      </c>
      <c r="R392" s="78">
        <v>0</v>
      </c>
      <c r="S392" s="79">
        <f>SUM(H392,J392,L392,F392)</f>
        <v>114</v>
      </c>
      <c r="T392" s="79">
        <f>SUM(H393,J393,L393,F393)</f>
        <v>97</v>
      </c>
      <c r="U392" s="79">
        <f>+S392-T392</f>
        <v>17</v>
      </c>
      <c r="V392" s="80">
        <f>SUM(E392,G392,I392,K392)</f>
        <v>5</v>
      </c>
      <c r="W392" s="82"/>
      <c r="Z392" s="83"/>
      <c r="AA392" s="83"/>
    </row>
    <row r="393" spans="2:28" x14ac:dyDescent="0.3">
      <c r="B393" s="86"/>
      <c r="C393" s="92"/>
      <c r="D393" s="94"/>
      <c r="E393" s="73"/>
      <c r="F393" s="13">
        <f>X404</f>
        <v>36</v>
      </c>
      <c r="G393" s="76"/>
      <c r="H393" s="77"/>
      <c r="I393" s="73"/>
      <c r="J393" s="13">
        <f>AA401</f>
        <v>36</v>
      </c>
      <c r="K393" s="73"/>
      <c r="L393" s="13">
        <f>AA406</f>
        <v>25</v>
      </c>
      <c r="M393" s="88"/>
      <c r="N393" s="78"/>
      <c r="O393" s="78"/>
      <c r="P393" s="78"/>
      <c r="Q393" s="78"/>
      <c r="R393" s="78"/>
      <c r="S393" s="78"/>
      <c r="T393" s="78"/>
      <c r="U393" s="78"/>
      <c r="V393" s="81"/>
      <c r="W393" s="82"/>
      <c r="Z393" s="83"/>
      <c r="AA393" s="83"/>
    </row>
    <row r="394" spans="2:28" x14ac:dyDescent="0.3">
      <c r="B394" s="86"/>
      <c r="C394" s="92" t="s">
        <v>313</v>
      </c>
      <c r="D394" s="93" t="s">
        <v>371</v>
      </c>
      <c r="E394" s="72">
        <f>IF(F394&gt;F395,"2")+IF(F394&lt;F395,"1")</f>
        <v>2</v>
      </c>
      <c r="F394" s="13">
        <f>X407</f>
        <v>43</v>
      </c>
      <c r="G394" s="72">
        <f>IF(H394&gt;H395,"2")+IF(H394&lt;H395,"1")</f>
        <v>2</v>
      </c>
      <c r="H394" s="13">
        <f>AA401</f>
        <v>36</v>
      </c>
      <c r="I394" s="74"/>
      <c r="J394" s="75"/>
      <c r="K394" s="72">
        <f>IF(L394&gt;L395,"2")+IF(L394&lt;L395,"1")</f>
        <v>2</v>
      </c>
      <c r="L394" s="13">
        <f>AA403</f>
        <v>55</v>
      </c>
      <c r="M394" s="88"/>
      <c r="N394" s="78">
        <f t="shared" ref="N394" si="95">SUM(O394:R395)</f>
        <v>3</v>
      </c>
      <c r="O394" s="78">
        <f>IF(E394=2,"1")+IF(G394=2,"1")+IF(K394=2,"1")</f>
        <v>3</v>
      </c>
      <c r="P394" s="78">
        <f>IF(E394=1,"1")+IF(G394=1,"1")+IF(K394=1,"1")</f>
        <v>0</v>
      </c>
      <c r="Q394" s="78">
        <v>0</v>
      </c>
      <c r="R394" s="78">
        <v>0</v>
      </c>
      <c r="S394" s="79">
        <f>SUM(H394,J394,L394,F394)</f>
        <v>134</v>
      </c>
      <c r="T394" s="79">
        <f>SUM(H395,J395,L395,F395)</f>
        <v>88</v>
      </c>
      <c r="U394" s="79">
        <f t="shared" ref="U394" si="96">+S394-T394</f>
        <v>46</v>
      </c>
      <c r="V394" s="80">
        <f>SUM(E394,G394,I394,K394)</f>
        <v>6</v>
      </c>
      <c r="W394" s="82"/>
      <c r="Z394" s="83"/>
      <c r="AA394" s="83"/>
    </row>
    <row r="395" spans="2:28" x14ac:dyDescent="0.3">
      <c r="B395" s="86"/>
      <c r="C395" s="92"/>
      <c r="D395" s="94"/>
      <c r="E395" s="73"/>
      <c r="F395" s="13">
        <f>AA407</f>
        <v>34</v>
      </c>
      <c r="G395" s="73"/>
      <c r="H395" s="13">
        <f>X401</f>
        <v>28</v>
      </c>
      <c r="I395" s="76"/>
      <c r="J395" s="77"/>
      <c r="K395" s="73"/>
      <c r="L395" s="13">
        <f>X403</f>
        <v>26</v>
      </c>
      <c r="M395" s="88"/>
      <c r="N395" s="78"/>
      <c r="O395" s="78"/>
      <c r="P395" s="78"/>
      <c r="Q395" s="78"/>
      <c r="R395" s="78"/>
      <c r="S395" s="78"/>
      <c r="T395" s="78"/>
      <c r="U395" s="78"/>
      <c r="V395" s="81"/>
      <c r="W395" s="82"/>
      <c r="Z395" s="83"/>
      <c r="AA395" s="83"/>
    </row>
    <row r="396" spans="2:28" x14ac:dyDescent="0.3">
      <c r="B396" s="86"/>
      <c r="C396" s="92" t="s">
        <v>316</v>
      </c>
      <c r="D396" s="93" t="s">
        <v>372</v>
      </c>
      <c r="E396" s="72">
        <f>IF(F396&gt;F397,"2")+IF(F396&lt;F397,"1")</f>
        <v>1</v>
      </c>
      <c r="F396" s="13">
        <f>AA400</f>
        <v>20</v>
      </c>
      <c r="G396" s="72">
        <f>IF(H396&gt;H397,"2")+IF(H396&lt;H397,"1")</f>
        <v>1</v>
      </c>
      <c r="H396" s="13">
        <f>AA406</f>
        <v>25</v>
      </c>
      <c r="I396" s="72">
        <f>IF(J396&gt;J397,"2")+IF(J396&lt;J397,"1")</f>
        <v>1</v>
      </c>
      <c r="J396" s="13">
        <f>X403</f>
        <v>26</v>
      </c>
      <c r="K396" s="74"/>
      <c r="L396" s="75"/>
      <c r="M396" s="88"/>
      <c r="N396" s="78">
        <f t="shared" ref="N396" si="97">SUM(O396:R397)</f>
        <v>3</v>
      </c>
      <c r="O396" s="78">
        <f>IF(E396=2,"1")+IF(G396=2,"1")+IF(I396=2,"1")</f>
        <v>0</v>
      </c>
      <c r="P396" s="78">
        <f>IF(E396=1,"1")+IF(G396=1,"1")+IF(I396=1,"1")</f>
        <v>3</v>
      </c>
      <c r="Q396" s="78">
        <v>0</v>
      </c>
      <c r="R396" s="78">
        <v>0</v>
      </c>
      <c r="S396" s="79">
        <f>SUM(H396,J396,L396,F396)</f>
        <v>71</v>
      </c>
      <c r="T396" s="79">
        <f>SUM(H397,J397,L397,F397)</f>
        <v>146</v>
      </c>
      <c r="U396" s="79">
        <f t="shared" ref="U396" si="98">+S396-T396</f>
        <v>-75</v>
      </c>
      <c r="V396" s="80">
        <f t="shared" ref="V396" si="99">SUM(E396,G396,I396,K396)</f>
        <v>3</v>
      </c>
      <c r="W396" s="82"/>
      <c r="Z396" s="83"/>
      <c r="AA396" s="83"/>
    </row>
    <row r="397" spans="2:28" x14ac:dyDescent="0.3">
      <c r="B397" s="87"/>
      <c r="C397" s="92"/>
      <c r="D397" s="94"/>
      <c r="E397" s="73"/>
      <c r="F397" s="13">
        <f>X400</f>
        <v>47</v>
      </c>
      <c r="G397" s="73"/>
      <c r="H397" s="13">
        <f>X406</f>
        <v>44</v>
      </c>
      <c r="I397" s="73"/>
      <c r="J397" s="13">
        <f>AA403</f>
        <v>55</v>
      </c>
      <c r="K397" s="76"/>
      <c r="L397" s="77"/>
      <c r="M397" s="88"/>
      <c r="N397" s="78"/>
      <c r="O397" s="78"/>
      <c r="P397" s="78"/>
      <c r="Q397" s="78"/>
      <c r="R397" s="78"/>
      <c r="S397" s="78"/>
      <c r="T397" s="78"/>
      <c r="U397" s="78"/>
      <c r="V397" s="81"/>
      <c r="W397" s="82"/>
      <c r="Z397" s="83"/>
      <c r="AA397" s="83"/>
    </row>
    <row r="399" spans="2:28" x14ac:dyDescent="0.3">
      <c r="B399" s="22" t="s">
        <v>34</v>
      </c>
      <c r="C399" s="22" t="s">
        <v>42</v>
      </c>
      <c r="D399" s="69"/>
      <c r="E399" s="70"/>
      <c r="F399" s="52" t="s">
        <v>43</v>
      </c>
      <c r="G399" s="54"/>
      <c r="H399" s="54"/>
      <c r="I399" s="54"/>
      <c r="J399" s="54"/>
      <c r="K399" s="54"/>
      <c r="L399" s="54"/>
      <c r="M399" s="54"/>
      <c r="N399" s="53"/>
      <c r="O399" s="52" t="s">
        <v>41</v>
      </c>
      <c r="P399" s="54"/>
      <c r="Q399" s="54"/>
      <c r="R399" s="53"/>
      <c r="S399" s="14"/>
      <c r="T399" s="52" t="s">
        <v>35</v>
      </c>
      <c r="U399" s="54"/>
      <c r="V399" s="54"/>
      <c r="W399" s="53"/>
      <c r="X399" s="52" t="s">
        <v>42</v>
      </c>
      <c r="Y399" s="53"/>
      <c r="Z399" s="15"/>
      <c r="AA399" s="52" t="s">
        <v>43</v>
      </c>
      <c r="AB399" s="53"/>
    </row>
    <row r="400" spans="2:28" s="19" customFormat="1" x14ac:dyDescent="0.3">
      <c r="B400" s="16" t="s">
        <v>266</v>
      </c>
      <c r="C400" s="17" t="str">
        <f>C390</f>
        <v>GERMAN ALEXANDER AGUILERA</v>
      </c>
      <c r="D400" s="55" t="s">
        <v>36</v>
      </c>
      <c r="E400" s="56"/>
      <c r="F400" s="55" t="str">
        <f>C396</f>
        <v>CESAR ARMANDO PESCADOR</v>
      </c>
      <c r="G400" s="71"/>
      <c r="H400" s="71"/>
      <c r="I400" s="71"/>
      <c r="J400" s="71"/>
      <c r="K400" s="71"/>
      <c r="L400" s="71"/>
      <c r="M400" s="71"/>
      <c r="N400" s="56"/>
      <c r="O400" s="60" t="s">
        <v>262</v>
      </c>
      <c r="P400" s="61"/>
      <c r="Q400" s="61"/>
      <c r="R400" s="62"/>
      <c r="S400" s="18"/>
      <c r="T400" s="63">
        <v>45142</v>
      </c>
      <c r="U400" s="63"/>
      <c r="V400" s="63"/>
      <c r="W400" s="63"/>
      <c r="X400" s="64">
        <v>47</v>
      </c>
      <c r="Y400" s="65"/>
      <c r="Z400" s="22" t="s">
        <v>36</v>
      </c>
      <c r="AA400" s="64">
        <v>20</v>
      </c>
      <c r="AB400" s="65"/>
    </row>
    <row r="401" spans="2:28" s="19" customFormat="1" x14ac:dyDescent="0.3">
      <c r="B401" s="16" t="s">
        <v>265</v>
      </c>
      <c r="C401" s="20" t="str">
        <f>C392</f>
        <v>MAIKOL DUVAN BERNAL</v>
      </c>
      <c r="D401" s="55" t="s">
        <v>36</v>
      </c>
      <c r="E401" s="56"/>
      <c r="F401" s="57" t="str">
        <f>C394</f>
        <v>LUIS EDUARDO OSPINA</v>
      </c>
      <c r="G401" s="58"/>
      <c r="H401" s="58"/>
      <c r="I401" s="58"/>
      <c r="J401" s="58"/>
      <c r="K401" s="58"/>
      <c r="L401" s="58"/>
      <c r="M401" s="58"/>
      <c r="N401" s="59"/>
      <c r="O401" s="60" t="s">
        <v>262</v>
      </c>
      <c r="P401" s="61"/>
      <c r="Q401" s="61"/>
      <c r="R401" s="62"/>
      <c r="S401" s="21"/>
      <c r="T401" s="63">
        <v>45142</v>
      </c>
      <c r="U401" s="63"/>
      <c r="V401" s="63"/>
      <c r="W401" s="63"/>
      <c r="X401" s="64">
        <v>28</v>
      </c>
      <c r="Y401" s="65"/>
      <c r="Z401" s="22" t="s">
        <v>36</v>
      </c>
      <c r="AA401" s="64">
        <v>36</v>
      </c>
      <c r="AB401" s="65"/>
    </row>
    <row r="402" spans="2:28" x14ac:dyDescent="0.3">
      <c r="B402" s="22" t="s">
        <v>34</v>
      </c>
      <c r="C402" s="22" t="s">
        <v>42</v>
      </c>
      <c r="D402" s="52"/>
      <c r="E402" s="53"/>
      <c r="F402" s="52" t="s">
        <v>43</v>
      </c>
      <c r="G402" s="54"/>
      <c r="H402" s="54"/>
      <c r="I402" s="54"/>
      <c r="J402" s="54"/>
      <c r="K402" s="54"/>
      <c r="L402" s="54"/>
      <c r="M402" s="54"/>
      <c r="N402" s="53"/>
      <c r="O402" s="52" t="s">
        <v>41</v>
      </c>
      <c r="P402" s="54"/>
      <c r="Q402" s="54"/>
      <c r="R402" s="53"/>
      <c r="S402" s="14"/>
      <c r="T402" s="89" t="s">
        <v>35</v>
      </c>
      <c r="U402" s="89"/>
      <c r="V402" s="89"/>
      <c r="W402" s="89"/>
      <c r="X402" s="52" t="s">
        <v>42</v>
      </c>
      <c r="Y402" s="53"/>
      <c r="Z402" s="15"/>
      <c r="AA402" s="52" t="s">
        <v>43</v>
      </c>
      <c r="AB402" s="53"/>
    </row>
    <row r="403" spans="2:28" s="19" customFormat="1" x14ac:dyDescent="0.3">
      <c r="B403" s="16" t="s">
        <v>267</v>
      </c>
      <c r="C403" s="29" t="str">
        <f>C396</f>
        <v>CESAR ARMANDO PESCADOR</v>
      </c>
      <c r="D403" s="55" t="s">
        <v>36</v>
      </c>
      <c r="E403" s="56"/>
      <c r="F403" s="57" t="str">
        <f>C394</f>
        <v>LUIS EDUARDO OSPINA</v>
      </c>
      <c r="G403" s="58"/>
      <c r="H403" s="58"/>
      <c r="I403" s="58"/>
      <c r="J403" s="58"/>
      <c r="K403" s="58"/>
      <c r="L403" s="58"/>
      <c r="M403" s="58"/>
      <c r="N403" s="59"/>
      <c r="O403" s="60" t="s">
        <v>262</v>
      </c>
      <c r="P403" s="61"/>
      <c r="Q403" s="61"/>
      <c r="R403" s="62"/>
      <c r="S403" s="21"/>
      <c r="T403" s="63">
        <v>45142</v>
      </c>
      <c r="U403" s="63"/>
      <c r="V403" s="63"/>
      <c r="W403" s="63"/>
      <c r="X403" s="64">
        <v>26</v>
      </c>
      <c r="Y403" s="65"/>
      <c r="Z403" s="22" t="s">
        <v>36</v>
      </c>
      <c r="AA403" s="64">
        <v>55</v>
      </c>
      <c r="AB403" s="65"/>
    </row>
    <row r="404" spans="2:28" s="19" customFormat="1" x14ac:dyDescent="0.3">
      <c r="B404" s="16" t="s">
        <v>268</v>
      </c>
      <c r="C404" s="20" t="str">
        <f>C390</f>
        <v>GERMAN ALEXANDER AGUILERA</v>
      </c>
      <c r="D404" s="55" t="s">
        <v>36</v>
      </c>
      <c r="E404" s="56"/>
      <c r="F404" s="57" t="str">
        <f>C392</f>
        <v>MAIKOL DUVAN BERNAL</v>
      </c>
      <c r="G404" s="58"/>
      <c r="H404" s="58"/>
      <c r="I404" s="58"/>
      <c r="J404" s="58"/>
      <c r="K404" s="58"/>
      <c r="L404" s="58"/>
      <c r="M404" s="58"/>
      <c r="N404" s="59"/>
      <c r="O404" s="60" t="s">
        <v>262</v>
      </c>
      <c r="P404" s="61"/>
      <c r="Q404" s="61"/>
      <c r="R404" s="62"/>
      <c r="S404" s="21"/>
      <c r="T404" s="63">
        <v>45142</v>
      </c>
      <c r="U404" s="63"/>
      <c r="V404" s="63"/>
      <c r="W404" s="63"/>
      <c r="X404" s="64">
        <v>36</v>
      </c>
      <c r="Y404" s="65"/>
      <c r="Z404" s="22" t="s">
        <v>36</v>
      </c>
      <c r="AA404" s="64">
        <v>42</v>
      </c>
      <c r="AB404" s="65"/>
    </row>
    <row r="405" spans="2:28" x14ac:dyDescent="0.3">
      <c r="B405" s="22" t="s">
        <v>34</v>
      </c>
      <c r="C405" s="22" t="s">
        <v>42</v>
      </c>
      <c r="D405" s="52"/>
      <c r="E405" s="53"/>
      <c r="F405" s="52" t="s">
        <v>43</v>
      </c>
      <c r="G405" s="54"/>
      <c r="H405" s="54"/>
      <c r="I405" s="54"/>
      <c r="J405" s="54"/>
      <c r="K405" s="54"/>
      <c r="L405" s="54"/>
      <c r="M405" s="54"/>
      <c r="N405" s="53"/>
      <c r="O405" s="52" t="s">
        <v>41</v>
      </c>
      <c r="P405" s="54"/>
      <c r="Q405" s="54"/>
      <c r="R405" s="53"/>
      <c r="S405" s="14"/>
      <c r="T405" s="89" t="s">
        <v>35</v>
      </c>
      <c r="U405" s="89"/>
      <c r="V405" s="89"/>
      <c r="W405" s="89"/>
      <c r="X405" s="52" t="s">
        <v>42</v>
      </c>
      <c r="Y405" s="53"/>
      <c r="Z405" s="15"/>
      <c r="AA405" s="52" t="s">
        <v>43</v>
      </c>
      <c r="AB405" s="53"/>
    </row>
    <row r="406" spans="2:28" s="19" customFormat="1" x14ac:dyDescent="0.3">
      <c r="B406" s="16" t="s">
        <v>269</v>
      </c>
      <c r="C406" s="20" t="str">
        <f>C392</f>
        <v>MAIKOL DUVAN BERNAL</v>
      </c>
      <c r="D406" s="55" t="s">
        <v>36</v>
      </c>
      <c r="E406" s="56"/>
      <c r="F406" s="57" t="str">
        <f>C396</f>
        <v>CESAR ARMANDO PESCADOR</v>
      </c>
      <c r="G406" s="58"/>
      <c r="H406" s="58"/>
      <c r="I406" s="58"/>
      <c r="J406" s="58"/>
      <c r="K406" s="58"/>
      <c r="L406" s="58"/>
      <c r="M406" s="58"/>
      <c r="N406" s="59"/>
      <c r="O406" s="60" t="s">
        <v>262</v>
      </c>
      <c r="P406" s="61"/>
      <c r="Q406" s="61"/>
      <c r="R406" s="62"/>
      <c r="S406" s="21"/>
      <c r="T406" s="63">
        <v>45142</v>
      </c>
      <c r="U406" s="63"/>
      <c r="V406" s="63"/>
      <c r="W406" s="63"/>
      <c r="X406" s="64">
        <v>44</v>
      </c>
      <c r="Y406" s="65"/>
      <c r="Z406" s="22" t="s">
        <v>36</v>
      </c>
      <c r="AA406" s="64">
        <v>25</v>
      </c>
      <c r="AB406" s="65"/>
    </row>
    <row r="407" spans="2:28" s="19" customFormat="1" x14ac:dyDescent="0.3">
      <c r="B407" s="16" t="s">
        <v>270</v>
      </c>
      <c r="C407" s="20" t="str">
        <f>C394</f>
        <v>LUIS EDUARDO OSPINA</v>
      </c>
      <c r="D407" s="55" t="s">
        <v>36</v>
      </c>
      <c r="E407" s="56"/>
      <c r="F407" s="57" t="str">
        <f>C390</f>
        <v>GERMAN ALEXANDER AGUILERA</v>
      </c>
      <c r="G407" s="58"/>
      <c r="H407" s="58"/>
      <c r="I407" s="58"/>
      <c r="J407" s="58"/>
      <c r="K407" s="58"/>
      <c r="L407" s="58"/>
      <c r="M407" s="58"/>
      <c r="N407" s="59"/>
      <c r="O407" s="60" t="s">
        <v>262</v>
      </c>
      <c r="P407" s="61"/>
      <c r="Q407" s="61"/>
      <c r="R407" s="62"/>
      <c r="S407" s="23"/>
      <c r="T407" s="63">
        <v>45142</v>
      </c>
      <c r="U407" s="63"/>
      <c r="V407" s="63"/>
      <c r="W407" s="63"/>
      <c r="X407" s="64">
        <v>43</v>
      </c>
      <c r="Y407" s="65"/>
      <c r="Z407" s="22" t="s">
        <v>36</v>
      </c>
      <c r="AA407" s="64">
        <v>34</v>
      </c>
      <c r="AB407" s="65"/>
    </row>
    <row r="408" spans="2:28" x14ac:dyDescent="0.3">
      <c r="B408" s="24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4"/>
      <c r="P408" s="24"/>
      <c r="Q408" s="24"/>
      <c r="R408" s="24"/>
      <c r="S408" s="24"/>
      <c r="T408" s="26"/>
      <c r="U408" s="26"/>
      <c r="V408" s="26"/>
      <c r="W408" s="26"/>
      <c r="X408" s="27"/>
      <c r="Y408" s="24"/>
      <c r="Z408" s="28"/>
      <c r="AA408" s="27"/>
      <c r="AB408" s="24"/>
    </row>
    <row r="409" spans="2:28" x14ac:dyDescent="0.3">
      <c r="B409" s="84" t="s">
        <v>81</v>
      </c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</row>
    <row r="410" spans="2:28" x14ac:dyDescent="0.3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9"/>
      <c r="V410" s="8"/>
      <c r="W410" s="8"/>
      <c r="X410" s="10"/>
      <c r="Y410" s="11"/>
      <c r="Z410" s="11"/>
      <c r="AA410" s="10"/>
      <c r="AB410" s="11"/>
    </row>
    <row r="411" spans="2:28" x14ac:dyDescent="0.3">
      <c r="B411" s="85" t="s">
        <v>82</v>
      </c>
      <c r="C411" s="52" t="s">
        <v>44</v>
      </c>
      <c r="D411" s="54"/>
      <c r="E411" s="52">
        <v>1</v>
      </c>
      <c r="F411" s="54"/>
      <c r="G411" s="52">
        <v>2</v>
      </c>
      <c r="H411" s="54"/>
      <c r="I411" s="52">
        <v>3</v>
      </c>
      <c r="J411" s="54"/>
      <c r="K411" s="52">
        <v>4</v>
      </c>
      <c r="L411" s="54"/>
      <c r="M411" s="88"/>
      <c r="N411" s="22" t="s">
        <v>26</v>
      </c>
      <c r="O411" s="22" t="s">
        <v>27</v>
      </c>
      <c r="P411" s="22" t="s">
        <v>28</v>
      </c>
      <c r="Q411" s="22" t="s">
        <v>29</v>
      </c>
      <c r="R411" s="22" t="s">
        <v>30</v>
      </c>
      <c r="S411" s="22" t="s">
        <v>37</v>
      </c>
      <c r="T411" s="22" t="s">
        <v>38</v>
      </c>
      <c r="U411" s="22" t="s">
        <v>31</v>
      </c>
      <c r="V411" s="22" t="s">
        <v>32</v>
      </c>
      <c r="W411" s="22" t="s">
        <v>33</v>
      </c>
      <c r="AA411" s="1"/>
    </row>
    <row r="412" spans="2:28" x14ac:dyDescent="0.3">
      <c r="B412" s="86"/>
      <c r="C412" s="92" t="s">
        <v>158</v>
      </c>
      <c r="D412" s="93" t="s">
        <v>373</v>
      </c>
      <c r="E412" s="74"/>
      <c r="F412" s="75"/>
      <c r="G412" s="72">
        <f>IF(H412&gt;H413,"2")+IF(H412&lt;H413,"1")</f>
        <v>1</v>
      </c>
      <c r="H412" s="12">
        <f>X426</f>
        <v>26</v>
      </c>
      <c r="I412" s="72">
        <f>IF(J412&gt;J413,"2")+IF(J412&lt;J413,"1")</f>
        <v>1</v>
      </c>
      <c r="J412" s="13">
        <f>AA429</f>
        <v>30</v>
      </c>
      <c r="K412" s="72">
        <f>IF(L412&gt;L413,"2")+IF(L412&lt;L413,"1")</f>
        <v>1</v>
      </c>
      <c r="L412" s="13">
        <f>X422</f>
        <v>27</v>
      </c>
      <c r="M412" s="88"/>
      <c r="N412" s="78">
        <f>SUM(O412:R413)</f>
        <v>3</v>
      </c>
      <c r="O412" s="78">
        <f>IF(G412=2,"1")+IF(I412=2,"1")+IF(K412=2,"1")</f>
        <v>0</v>
      </c>
      <c r="P412" s="78">
        <f>IF(G412=1,"1")+IF(I412=1,"1")+IF(K412=1,"1")</f>
        <v>3</v>
      </c>
      <c r="Q412" s="78">
        <v>0</v>
      </c>
      <c r="R412" s="78">
        <v>0</v>
      </c>
      <c r="S412" s="79">
        <f>SUM(H412,J412,L412,E412)</f>
        <v>83</v>
      </c>
      <c r="T412" s="79">
        <f>SUM(H413,J413,L413,E412)</f>
        <v>157</v>
      </c>
      <c r="U412" s="79">
        <f>+S412-T412</f>
        <v>-74</v>
      </c>
      <c r="V412" s="80">
        <f>SUM(E412,G412,I412,K412)</f>
        <v>3</v>
      </c>
      <c r="W412" s="82"/>
      <c r="Z412" s="83"/>
      <c r="AA412" s="83"/>
    </row>
    <row r="413" spans="2:28" x14ac:dyDescent="0.3">
      <c r="B413" s="86"/>
      <c r="C413" s="92"/>
      <c r="D413" s="94"/>
      <c r="E413" s="76"/>
      <c r="F413" s="77"/>
      <c r="G413" s="73"/>
      <c r="H413" s="12">
        <f>AA426</f>
        <v>47</v>
      </c>
      <c r="I413" s="73"/>
      <c r="J413" s="13">
        <f>X429</f>
        <v>62</v>
      </c>
      <c r="K413" s="73"/>
      <c r="L413" s="13">
        <f>AA422</f>
        <v>48</v>
      </c>
      <c r="M413" s="88"/>
      <c r="N413" s="78"/>
      <c r="O413" s="78"/>
      <c r="P413" s="78"/>
      <c r="Q413" s="78"/>
      <c r="R413" s="78"/>
      <c r="S413" s="78"/>
      <c r="T413" s="78"/>
      <c r="U413" s="78"/>
      <c r="V413" s="81"/>
      <c r="W413" s="82"/>
      <c r="Z413" s="83"/>
      <c r="AA413" s="83"/>
    </row>
    <row r="414" spans="2:28" x14ac:dyDescent="0.3">
      <c r="B414" s="86"/>
      <c r="C414" s="92" t="s">
        <v>317</v>
      </c>
      <c r="D414" s="93" t="s">
        <v>374</v>
      </c>
      <c r="E414" s="72">
        <f>IF(F414&gt;F415,"2")+IF(F414&lt;F415,"1")</f>
        <v>2</v>
      </c>
      <c r="F414" s="13">
        <f>AA426</f>
        <v>47</v>
      </c>
      <c r="G414" s="74"/>
      <c r="H414" s="75"/>
      <c r="I414" s="72">
        <f>IF(J414&gt;J415,"2")+IF(J414&lt;J415,"1")</f>
        <v>1</v>
      </c>
      <c r="J414" s="13">
        <f>X423</f>
        <v>23</v>
      </c>
      <c r="K414" s="72">
        <f>IF(L414&gt;L415,"2")+IF(L414&lt;L415,"1")</f>
        <v>1</v>
      </c>
      <c r="L414" s="13">
        <f>X428</f>
        <v>34</v>
      </c>
      <c r="M414" s="88"/>
      <c r="N414" s="78">
        <f t="shared" ref="N414" si="100">SUM(O414:R415)</f>
        <v>3</v>
      </c>
      <c r="O414" s="78">
        <f>IF(E414=2,"1")+IF(I414=2,"1")+IF(K414=2,"1")</f>
        <v>1</v>
      </c>
      <c r="P414" s="78">
        <f>IF(E414=1,"1")+IF(I414=1,"1")+IF(K414=1,"1")</f>
        <v>2</v>
      </c>
      <c r="Q414" s="78">
        <v>0</v>
      </c>
      <c r="R414" s="78">
        <v>0</v>
      </c>
      <c r="S414" s="79">
        <f>SUM(H414,J414,L414,F414)</f>
        <v>104</v>
      </c>
      <c r="T414" s="79">
        <f>SUM(H415,J415,L415,F415)</f>
        <v>167</v>
      </c>
      <c r="U414" s="79">
        <f>+S414-T414</f>
        <v>-63</v>
      </c>
      <c r="V414" s="80">
        <f>SUM(E414,G414,I414,K414)</f>
        <v>4</v>
      </c>
      <c r="W414" s="82"/>
      <c r="Z414" s="83"/>
      <c r="AA414" s="83"/>
    </row>
    <row r="415" spans="2:28" x14ac:dyDescent="0.3">
      <c r="B415" s="86"/>
      <c r="C415" s="92"/>
      <c r="D415" s="94"/>
      <c r="E415" s="73"/>
      <c r="F415" s="13">
        <f>X426</f>
        <v>26</v>
      </c>
      <c r="G415" s="76"/>
      <c r="H415" s="77"/>
      <c r="I415" s="73"/>
      <c r="J415" s="13">
        <f>AA423</f>
        <v>62</v>
      </c>
      <c r="K415" s="73"/>
      <c r="L415" s="13">
        <f>AA428</f>
        <v>79</v>
      </c>
      <c r="M415" s="88"/>
      <c r="N415" s="78"/>
      <c r="O415" s="78"/>
      <c r="P415" s="78"/>
      <c r="Q415" s="78"/>
      <c r="R415" s="78"/>
      <c r="S415" s="78"/>
      <c r="T415" s="78"/>
      <c r="U415" s="78"/>
      <c r="V415" s="81"/>
      <c r="W415" s="82"/>
      <c r="Z415" s="83"/>
      <c r="AA415" s="83"/>
    </row>
    <row r="416" spans="2:28" x14ac:dyDescent="0.3">
      <c r="B416" s="86"/>
      <c r="C416" s="95" t="s">
        <v>223</v>
      </c>
      <c r="D416" s="93" t="s">
        <v>17</v>
      </c>
      <c r="E416" s="72">
        <f>IF(F416&gt;F417,"2")+IF(F416&lt;F417,"1")</f>
        <v>2</v>
      </c>
      <c r="F416" s="13">
        <f>X429</f>
        <v>62</v>
      </c>
      <c r="G416" s="72">
        <f>IF(H416&gt;H417,"2")+IF(H416&lt;H417,"1")</f>
        <v>2</v>
      </c>
      <c r="H416" s="13">
        <f>AA423</f>
        <v>62</v>
      </c>
      <c r="I416" s="74"/>
      <c r="J416" s="75"/>
      <c r="K416" s="72">
        <f>IF(L416&gt;L417,"2")+IF(L416&lt;L417,"1")</f>
        <v>1</v>
      </c>
      <c r="L416" s="13">
        <f>AA425</f>
        <v>56</v>
      </c>
      <c r="M416" s="88"/>
      <c r="N416" s="78">
        <f t="shared" ref="N416" si="101">SUM(O416:R417)</f>
        <v>3</v>
      </c>
      <c r="O416" s="78">
        <f>IF(E416=2,"1")+IF(G416=2,"1")+IF(K416=2,"1")</f>
        <v>2</v>
      </c>
      <c r="P416" s="78">
        <f>IF(E416=1,"1")+IF(G416=1,"1")+IF(K416=1,"1")</f>
        <v>1</v>
      </c>
      <c r="Q416" s="78">
        <v>0</v>
      </c>
      <c r="R416" s="78">
        <v>0</v>
      </c>
      <c r="S416" s="79">
        <f>SUM(H416,J416,L416,F416)</f>
        <v>180</v>
      </c>
      <c r="T416" s="79">
        <f>SUM(H417,J417,L417,F417)</f>
        <v>110</v>
      </c>
      <c r="U416" s="79">
        <f t="shared" ref="U416" si="102">+S416-T416</f>
        <v>70</v>
      </c>
      <c r="V416" s="80">
        <f>SUM(E416,G416,I416,K416)</f>
        <v>5</v>
      </c>
      <c r="W416" s="82"/>
      <c r="Z416" s="83"/>
      <c r="AA416" s="83"/>
    </row>
    <row r="417" spans="2:28" x14ac:dyDescent="0.3">
      <c r="B417" s="86"/>
      <c r="C417" s="95"/>
      <c r="D417" s="94"/>
      <c r="E417" s="73"/>
      <c r="F417" s="13">
        <f>AA429</f>
        <v>30</v>
      </c>
      <c r="G417" s="73"/>
      <c r="H417" s="13">
        <f>X423</f>
        <v>23</v>
      </c>
      <c r="I417" s="76"/>
      <c r="J417" s="77"/>
      <c r="K417" s="73"/>
      <c r="L417" s="13">
        <f>X425</f>
        <v>57</v>
      </c>
      <c r="M417" s="88"/>
      <c r="N417" s="78"/>
      <c r="O417" s="78"/>
      <c r="P417" s="78"/>
      <c r="Q417" s="78"/>
      <c r="R417" s="78"/>
      <c r="S417" s="78"/>
      <c r="T417" s="78"/>
      <c r="U417" s="78"/>
      <c r="V417" s="81"/>
      <c r="W417" s="82"/>
      <c r="Z417" s="83"/>
      <c r="AA417" s="83"/>
    </row>
    <row r="418" spans="2:28" x14ac:dyDescent="0.3">
      <c r="B418" s="86"/>
      <c r="C418" s="92" t="s">
        <v>318</v>
      </c>
      <c r="D418" s="93" t="s">
        <v>375</v>
      </c>
      <c r="E418" s="72">
        <f>IF(F418&gt;F419,"2")+IF(F418&lt;F419,"1")</f>
        <v>2</v>
      </c>
      <c r="F418" s="13">
        <f>AA422</f>
        <v>48</v>
      </c>
      <c r="G418" s="72">
        <f>IF(H418&gt;H419,"2")+IF(H418&lt;H419,"1")</f>
        <v>2</v>
      </c>
      <c r="H418" s="13">
        <f>AA428</f>
        <v>79</v>
      </c>
      <c r="I418" s="72">
        <f>IF(J418&gt;J419,"2")+IF(J418&lt;J419,"1")</f>
        <v>2</v>
      </c>
      <c r="J418" s="13">
        <f>X425</f>
        <v>57</v>
      </c>
      <c r="K418" s="74"/>
      <c r="L418" s="75"/>
      <c r="M418" s="88"/>
      <c r="N418" s="78">
        <f t="shared" ref="N418" si="103">SUM(O418:R419)</f>
        <v>3</v>
      </c>
      <c r="O418" s="78">
        <f>IF(E418=2,"1")+IF(G418=2,"1")+IF(I418=2,"1")</f>
        <v>3</v>
      </c>
      <c r="P418" s="78">
        <f>IF(E418=1,"1")+IF(G418=1,"1")+IF(I418=1,"1")</f>
        <v>0</v>
      </c>
      <c r="Q418" s="78">
        <v>0</v>
      </c>
      <c r="R418" s="78">
        <v>0</v>
      </c>
      <c r="S418" s="79">
        <f>SUM(H418,J418,L418,F418)</f>
        <v>184</v>
      </c>
      <c r="T418" s="79">
        <f>SUM(H419,J419,L419,F419)</f>
        <v>117</v>
      </c>
      <c r="U418" s="79">
        <f t="shared" ref="U418" si="104">+S418-T418</f>
        <v>67</v>
      </c>
      <c r="V418" s="80">
        <f t="shared" ref="V418" si="105">SUM(E418,G418,I418,K418)</f>
        <v>6</v>
      </c>
      <c r="W418" s="82"/>
      <c r="Z418" s="83"/>
      <c r="AA418" s="83"/>
    </row>
    <row r="419" spans="2:28" x14ac:dyDescent="0.3">
      <c r="B419" s="87"/>
      <c r="C419" s="92"/>
      <c r="D419" s="94"/>
      <c r="E419" s="73"/>
      <c r="F419" s="13">
        <f>X422</f>
        <v>27</v>
      </c>
      <c r="G419" s="73"/>
      <c r="H419" s="13">
        <f>X428</f>
        <v>34</v>
      </c>
      <c r="I419" s="73"/>
      <c r="J419" s="13">
        <f>AA425</f>
        <v>56</v>
      </c>
      <c r="K419" s="76"/>
      <c r="L419" s="77"/>
      <c r="M419" s="88"/>
      <c r="N419" s="78"/>
      <c r="O419" s="78"/>
      <c r="P419" s="78"/>
      <c r="Q419" s="78"/>
      <c r="R419" s="78"/>
      <c r="S419" s="78"/>
      <c r="T419" s="78"/>
      <c r="U419" s="78"/>
      <c r="V419" s="81"/>
      <c r="W419" s="82"/>
      <c r="Z419" s="83"/>
      <c r="AA419" s="83"/>
    </row>
    <row r="421" spans="2:28" x14ac:dyDescent="0.3">
      <c r="B421" s="22" t="s">
        <v>34</v>
      </c>
      <c r="C421" s="22" t="s">
        <v>42</v>
      </c>
      <c r="D421" s="69"/>
      <c r="E421" s="70"/>
      <c r="F421" s="52" t="s">
        <v>43</v>
      </c>
      <c r="G421" s="54"/>
      <c r="H421" s="54"/>
      <c r="I421" s="54"/>
      <c r="J421" s="54"/>
      <c r="K421" s="54"/>
      <c r="L421" s="54"/>
      <c r="M421" s="54"/>
      <c r="N421" s="53"/>
      <c r="O421" s="52" t="s">
        <v>41</v>
      </c>
      <c r="P421" s="54"/>
      <c r="Q421" s="54"/>
      <c r="R421" s="53"/>
      <c r="S421" s="14"/>
      <c r="T421" s="52" t="s">
        <v>35</v>
      </c>
      <c r="U421" s="54"/>
      <c r="V421" s="54"/>
      <c r="W421" s="53"/>
      <c r="X421" s="52" t="s">
        <v>42</v>
      </c>
      <c r="Y421" s="53"/>
      <c r="Z421" s="15"/>
      <c r="AA421" s="52" t="s">
        <v>43</v>
      </c>
      <c r="AB421" s="53"/>
    </row>
    <row r="422" spans="2:28" s="19" customFormat="1" x14ac:dyDescent="0.3">
      <c r="B422" s="16" t="s">
        <v>266</v>
      </c>
      <c r="C422" s="17" t="str">
        <f>C412</f>
        <v>JAIME ANDRES PRIETO BELTRAN</v>
      </c>
      <c r="D422" s="55" t="s">
        <v>36</v>
      </c>
      <c r="E422" s="56"/>
      <c r="F422" s="55" t="str">
        <f>C418</f>
        <v>DIEGO ALEJANDRO CASAS</v>
      </c>
      <c r="G422" s="71"/>
      <c r="H422" s="71"/>
      <c r="I422" s="71"/>
      <c r="J422" s="71"/>
      <c r="K422" s="71"/>
      <c r="L422" s="71"/>
      <c r="M422" s="71"/>
      <c r="N422" s="56"/>
      <c r="O422" s="60" t="s">
        <v>263</v>
      </c>
      <c r="P422" s="61"/>
      <c r="Q422" s="61"/>
      <c r="R422" s="62"/>
      <c r="S422" s="18"/>
      <c r="T422" s="63">
        <v>45142</v>
      </c>
      <c r="U422" s="63"/>
      <c r="V422" s="63"/>
      <c r="W422" s="63"/>
      <c r="X422" s="64">
        <v>27</v>
      </c>
      <c r="Y422" s="65"/>
      <c r="Z422" s="22" t="s">
        <v>36</v>
      </c>
      <c r="AA422" s="64">
        <v>48</v>
      </c>
      <c r="AB422" s="65"/>
    </row>
    <row r="423" spans="2:28" s="19" customFormat="1" x14ac:dyDescent="0.3">
      <c r="B423" s="16" t="s">
        <v>265</v>
      </c>
      <c r="C423" s="20" t="str">
        <f>C414</f>
        <v>VIDAL YOVANI SANCHEZ</v>
      </c>
      <c r="D423" s="55" t="s">
        <v>36</v>
      </c>
      <c r="E423" s="56"/>
      <c r="F423" s="57" t="str">
        <f>C416</f>
        <v>SEBASTIAN ALEJANDRO MADROÑERO</v>
      </c>
      <c r="G423" s="58"/>
      <c r="H423" s="58"/>
      <c r="I423" s="58"/>
      <c r="J423" s="58"/>
      <c r="K423" s="58"/>
      <c r="L423" s="58"/>
      <c r="M423" s="58"/>
      <c r="N423" s="59"/>
      <c r="O423" s="60" t="s">
        <v>263</v>
      </c>
      <c r="P423" s="61"/>
      <c r="Q423" s="61"/>
      <c r="R423" s="62"/>
      <c r="S423" s="21"/>
      <c r="T423" s="63">
        <v>45142</v>
      </c>
      <c r="U423" s="63"/>
      <c r="V423" s="63"/>
      <c r="W423" s="63"/>
      <c r="X423" s="64">
        <v>23</v>
      </c>
      <c r="Y423" s="65"/>
      <c r="Z423" s="22" t="s">
        <v>36</v>
      </c>
      <c r="AA423" s="64">
        <v>62</v>
      </c>
      <c r="AB423" s="65"/>
    </row>
    <row r="424" spans="2:28" x14ac:dyDescent="0.3">
      <c r="B424" s="22" t="s">
        <v>34</v>
      </c>
      <c r="C424" s="22" t="s">
        <v>42</v>
      </c>
      <c r="D424" s="52"/>
      <c r="E424" s="53"/>
      <c r="F424" s="52" t="s">
        <v>43</v>
      </c>
      <c r="G424" s="54"/>
      <c r="H424" s="54"/>
      <c r="I424" s="54"/>
      <c r="J424" s="54"/>
      <c r="K424" s="54"/>
      <c r="L424" s="54"/>
      <c r="M424" s="54"/>
      <c r="N424" s="53"/>
      <c r="O424" s="52" t="s">
        <v>41</v>
      </c>
      <c r="P424" s="54"/>
      <c r="Q424" s="54"/>
      <c r="R424" s="53"/>
      <c r="S424" s="14"/>
      <c r="T424" s="89" t="s">
        <v>35</v>
      </c>
      <c r="U424" s="89"/>
      <c r="V424" s="89"/>
      <c r="W424" s="89"/>
      <c r="X424" s="52" t="s">
        <v>42</v>
      </c>
      <c r="Y424" s="53"/>
      <c r="Z424" s="15"/>
      <c r="AA424" s="52" t="s">
        <v>43</v>
      </c>
      <c r="AB424" s="53"/>
    </row>
    <row r="425" spans="2:28" s="19" customFormat="1" x14ac:dyDescent="0.3">
      <c r="B425" s="16" t="s">
        <v>267</v>
      </c>
      <c r="C425" s="29" t="str">
        <f>C418</f>
        <v>DIEGO ALEJANDRO CASAS</v>
      </c>
      <c r="D425" s="55" t="s">
        <v>36</v>
      </c>
      <c r="E425" s="56"/>
      <c r="F425" s="57" t="str">
        <f>C416</f>
        <v>SEBASTIAN ALEJANDRO MADROÑERO</v>
      </c>
      <c r="G425" s="58"/>
      <c r="H425" s="58"/>
      <c r="I425" s="58"/>
      <c r="J425" s="58"/>
      <c r="K425" s="58"/>
      <c r="L425" s="58"/>
      <c r="M425" s="58"/>
      <c r="N425" s="59"/>
      <c r="O425" s="60" t="s">
        <v>263</v>
      </c>
      <c r="P425" s="61"/>
      <c r="Q425" s="61"/>
      <c r="R425" s="62"/>
      <c r="S425" s="21"/>
      <c r="T425" s="63">
        <v>45142</v>
      </c>
      <c r="U425" s="63"/>
      <c r="V425" s="63"/>
      <c r="W425" s="63"/>
      <c r="X425" s="64">
        <v>57</v>
      </c>
      <c r="Y425" s="65"/>
      <c r="Z425" s="22" t="s">
        <v>36</v>
      </c>
      <c r="AA425" s="64">
        <v>56</v>
      </c>
      <c r="AB425" s="65"/>
    </row>
    <row r="426" spans="2:28" s="19" customFormat="1" x14ac:dyDescent="0.3">
      <c r="B426" s="16" t="s">
        <v>268</v>
      </c>
      <c r="C426" s="20" t="str">
        <f>C412</f>
        <v>JAIME ANDRES PRIETO BELTRAN</v>
      </c>
      <c r="D426" s="55" t="s">
        <v>36</v>
      </c>
      <c r="E426" s="56"/>
      <c r="F426" s="57" t="str">
        <f>C414</f>
        <v>VIDAL YOVANI SANCHEZ</v>
      </c>
      <c r="G426" s="58"/>
      <c r="H426" s="58"/>
      <c r="I426" s="58"/>
      <c r="J426" s="58"/>
      <c r="K426" s="58"/>
      <c r="L426" s="58"/>
      <c r="M426" s="58"/>
      <c r="N426" s="59"/>
      <c r="O426" s="60" t="s">
        <v>263</v>
      </c>
      <c r="P426" s="61"/>
      <c r="Q426" s="61"/>
      <c r="R426" s="62"/>
      <c r="S426" s="21"/>
      <c r="T426" s="63">
        <v>45142</v>
      </c>
      <c r="U426" s="63"/>
      <c r="V426" s="63"/>
      <c r="W426" s="63"/>
      <c r="X426" s="64">
        <v>26</v>
      </c>
      <c r="Y426" s="65"/>
      <c r="Z426" s="22" t="s">
        <v>36</v>
      </c>
      <c r="AA426" s="64">
        <v>47</v>
      </c>
      <c r="AB426" s="65"/>
    </row>
    <row r="427" spans="2:28" x14ac:dyDescent="0.3">
      <c r="B427" s="22" t="s">
        <v>34</v>
      </c>
      <c r="C427" s="22" t="s">
        <v>42</v>
      </c>
      <c r="D427" s="52"/>
      <c r="E427" s="53"/>
      <c r="F427" s="52" t="s">
        <v>43</v>
      </c>
      <c r="G427" s="54"/>
      <c r="H427" s="54"/>
      <c r="I427" s="54"/>
      <c r="J427" s="54"/>
      <c r="K427" s="54"/>
      <c r="L427" s="54"/>
      <c r="M427" s="54"/>
      <c r="N427" s="53"/>
      <c r="O427" s="52" t="s">
        <v>41</v>
      </c>
      <c r="P427" s="54"/>
      <c r="Q427" s="54"/>
      <c r="R427" s="53"/>
      <c r="S427" s="14"/>
      <c r="T427" s="89" t="s">
        <v>35</v>
      </c>
      <c r="U427" s="89"/>
      <c r="V427" s="89"/>
      <c r="W427" s="89"/>
      <c r="X427" s="52" t="s">
        <v>42</v>
      </c>
      <c r="Y427" s="53"/>
      <c r="Z427" s="15"/>
      <c r="AA427" s="52" t="s">
        <v>43</v>
      </c>
      <c r="AB427" s="53"/>
    </row>
    <row r="428" spans="2:28" s="19" customFormat="1" x14ac:dyDescent="0.3">
      <c r="B428" s="16" t="s">
        <v>269</v>
      </c>
      <c r="C428" s="20" t="str">
        <f>C414</f>
        <v>VIDAL YOVANI SANCHEZ</v>
      </c>
      <c r="D428" s="55" t="s">
        <v>36</v>
      </c>
      <c r="E428" s="56"/>
      <c r="F428" s="57" t="str">
        <f>C418</f>
        <v>DIEGO ALEJANDRO CASAS</v>
      </c>
      <c r="G428" s="58"/>
      <c r="H428" s="58"/>
      <c r="I428" s="58"/>
      <c r="J428" s="58"/>
      <c r="K428" s="58"/>
      <c r="L428" s="58"/>
      <c r="M428" s="58"/>
      <c r="N428" s="59"/>
      <c r="O428" s="60" t="s">
        <v>263</v>
      </c>
      <c r="P428" s="61"/>
      <c r="Q428" s="61"/>
      <c r="R428" s="62"/>
      <c r="S428" s="21"/>
      <c r="T428" s="63">
        <v>45142</v>
      </c>
      <c r="U428" s="63"/>
      <c r="V428" s="63"/>
      <c r="W428" s="63"/>
      <c r="X428" s="64">
        <v>34</v>
      </c>
      <c r="Y428" s="65"/>
      <c r="Z428" s="22" t="s">
        <v>36</v>
      </c>
      <c r="AA428" s="64">
        <v>79</v>
      </c>
      <c r="AB428" s="65"/>
    </row>
    <row r="429" spans="2:28" s="19" customFormat="1" x14ac:dyDescent="0.3">
      <c r="B429" s="16" t="s">
        <v>270</v>
      </c>
      <c r="C429" s="20" t="str">
        <f>C416</f>
        <v>SEBASTIAN ALEJANDRO MADROÑERO</v>
      </c>
      <c r="D429" s="55" t="s">
        <v>36</v>
      </c>
      <c r="E429" s="56"/>
      <c r="F429" s="57" t="str">
        <f>C412</f>
        <v>JAIME ANDRES PRIETO BELTRAN</v>
      </c>
      <c r="G429" s="58"/>
      <c r="H429" s="58"/>
      <c r="I429" s="58"/>
      <c r="J429" s="58"/>
      <c r="K429" s="58"/>
      <c r="L429" s="58"/>
      <c r="M429" s="58"/>
      <c r="N429" s="59"/>
      <c r="O429" s="60" t="s">
        <v>263</v>
      </c>
      <c r="P429" s="61"/>
      <c r="Q429" s="61"/>
      <c r="R429" s="62"/>
      <c r="S429" s="23"/>
      <c r="T429" s="63">
        <v>45142</v>
      </c>
      <c r="U429" s="63"/>
      <c r="V429" s="63"/>
      <c r="W429" s="63"/>
      <c r="X429" s="64">
        <v>62</v>
      </c>
      <c r="Y429" s="65"/>
      <c r="Z429" s="22" t="s">
        <v>36</v>
      </c>
      <c r="AA429" s="64">
        <v>30</v>
      </c>
      <c r="AB429" s="65"/>
    </row>
    <row r="430" spans="2:28" x14ac:dyDescent="0.3">
      <c r="B430" s="24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4"/>
      <c r="P430" s="24"/>
      <c r="Q430" s="24"/>
      <c r="R430" s="24"/>
      <c r="S430" s="24"/>
      <c r="T430" s="26"/>
      <c r="U430" s="26"/>
      <c r="V430" s="26"/>
      <c r="W430" s="26"/>
      <c r="X430" s="27"/>
      <c r="Y430" s="24"/>
      <c r="Z430" s="28"/>
      <c r="AA430" s="27"/>
      <c r="AB430" s="24"/>
    </row>
    <row r="431" spans="2:28" x14ac:dyDescent="0.3">
      <c r="B431" s="84" t="s">
        <v>83</v>
      </c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</row>
    <row r="432" spans="2:28" x14ac:dyDescent="0.3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9"/>
      <c r="V432" s="8"/>
      <c r="W432" s="8"/>
      <c r="X432" s="10"/>
      <c r="Y432" s="11"/>
      <c r="Z432" s="11"/>
      <c r="AA432" s="10"/>
      <c r="AB432" s="11"/>
    </row>
    <row r="433" spans="2:28" x14ac:dyDescent="0.3">
      <c r="B433" s="85" t="s">
        <v>84</v>
      </c>
      <c r="C433" s="52" t="s">
        <v>44</v>
      </c>
      <c r="D433" s="54"/>
      <c r="E433" s="52">
        <v>1</v>
      </c>
      <c r="F433" s="54"/>
      <c r="G433" s="52">
        <v>2</v>
      </c>
      <c r="H433" s="54"/>
      <c r="I433" s="52">
        <v>3</v>
      </c>
      <c r="J433" s="54"/>
      <c r="K433" s="52">
        <v>4</v>
      </c>
      <c r="L433" s="54"/>
      <c r="M433" s="88"/>
      <c r="N433" s="22" t="s">
        <v>26</v>
      </c>
      <c r="O433" s="22" t="s">
        <v>27</v>
      </c>
      <c r="P433" s="22" t="s">
        <v>28</v>
      </c>
      <c r="Q433" s="22" t="s">
        <v>29</v>
      </c>
      <c r="R433" s="22" t="s">
        <v>30</v>
      </c>
      <c r="S433" s="22" t="s">
        <v>37</v>
      </c>
      <c r="T433" s="22" t="s">
        <v>38</v>
      </c>
      <c r="U433" s="22" t="s">
        <v>31</v>
      </c>
      <c r="V433" s="22" t="s">
        <v>32</v>
      </c>
      <c r="W433" s="22" t="s">
        <v>33</v>
      </c>
      <c r="AA433" s="1"/>
    </row>
    <row r="434" spans="2:28" x14ac:dyDescent="0.3">
      <c r="B434" s="86"/>
      <c r="C434" s="92" t="s">
        <v>322</v>
      </c>
      <c r="D434" s="93" t="s">
        <v>370</v>
      </c>
      <c r="E434" s="74"/>
      <c r="F434" s="75"/>
      <c r="G434" s="72">
        <f>IF(H434&gt;H435,"2")+IF(H434&lt;H435,"1")</f>
        <v>2</v>
      </c>
      <c r="H434" s="12">
        <f>X448</f>
        <v>10</v>
      </c>
      <c r="I434" s="72">
        <f>IF(J434&gt;J435,"2")+IF(J434&lt;J435,"1")</f>
        <v>1</v>
      </c>
      <c r="J434" s="13">
        <f>AA451</f>
        <v>23</v>
      </c>
      <c r="K434" s="72">
        <f>IF(L434&gt;L435,"2")+IF(L434&lt;L435,"1")</f>
        <v>1</v>
      </c>
      <c r="L434" s="13">
        <f>X444</f>
        <v>25</v>
      </c>
      <c r="M434" s="88"/>
      <c r="N434" s="78">
        <f>SUM(O434:R435)</f>
        <v>3</v>
      </c>
      <c r="O434" s="78">
        <f>IF(G434=2,"1")+IF(I434=2,"1")+IF(K434=2,"1")</f>
        <v>1</v>
      </c>
      <c r="P434" s="78">
        <f>IF(G434=1,"1")+IF(I434=1,"1")+IF(K434=1,"1")</f>
        <v>2</v>
      </c>
      <c r="Q434" s="78">
        <v>0</v>
      </c>
      <c r="R434" s="78">
        <v>0</v>
      </c>
      <c r="S434" s="79">
        <f>SUM(H434,J434,L434,E434)</f>
        <v>58</v>
      </c>
      <c r="T434" s="79">
        <f>SUM(H435,J435,L435,E434)</f>
        <v>120</v>
      </c>
      <c r="U434" s="79">
        <f>+S434-T434</f>
        <v>-62</v>
      </c>
      <c r="V434" s="80">
        <f>SUM(E434,G434,I434,K434)</f>
        <v>4</v>
      </c>
      <c r="W434" s="82"/>
      <c r="Z434" s="83"/>
      <c r="AA434" s="83"/>
    </row>
    <row r="435" spans="2:28" x14ac:dyDescent="0.3">
      <c r="B435" s="86"/>
      <c r="C435" s="92"/>
      <c r="D435" s="94"/>
      <c r="E435" s="76"/>
      <c r="F435" s="77"/>
      <c r="G435" s="73"/>
      <c r="H435" s="12">
        <f>AA448</f>
        <v>0</v>
      </c>
      <c r="I435" s="73"/>
      <c r="J435" s="13">
        <f>X451</f>
        <v>68</v>
      </c>
      <c r="K435" s="73"/>
      <c r="L435" s="13">
        <f>AA444</f>
        <v>52</v>
      </c>
      <c r="M435" s="88"/>
      <c r="N435" s="78"/>
      <c r="O435" s="78"/>
      <c r="P435" s="78"/>
      <c r="Q435" s="78"/>
      <c r="R435" s="78"/>
      <c r="S435" s="78"/>
      <c r="T435" s="78"/>
      <c r="U435" s="78"/>
      <c r="V435" s="81"/>
      <c r="W435" s="82"/>
      <c r="Z435" s="83"/>
      <c r="AA435" s="83"/>
    </row>
    <row r="436" spans="2:28" x14ac:dyDescent="0.3">
      <c r="B436" s="86"/>
      <c r="C436" s="92" t="s">
        <v>320</v>
      </c>
      <c r="D436" s="93" t="s">
        <v>11</v>
      </c>
      <c r="E436" s="72">
        <f>IF(F436&gt;F437,"2")+IF(F436&lt;F437,"1")</f>
        <v>1</v>
      </c>
      <c r="F436" s="13">
        <f>AA448</f>
        <v>0</v>
      </c>
      <c r="G436" s="74"/>
      <c r="H436" s="75"/>
      <c r="I436" s="72">
        <f>IF(J436&gt;J437,"2")+IF(J436&lt;J437,"1")</f>
        <v>1</v>
      </c>
      <c r="J436" s="13">
        <f>X445</f>
        <v>0</v>
      </c>
      <c r="K436" s="72">
        <f>IF(L436&gt;L437,"2")+IF(L436&lt;L437,"1")</f>
        <v>1</v>
      </c>
      <c r="L436" s="13">
        <f>X450</f>
        <v>0</v>
      </c>
      <c r="M436" s="88"/>
      <c r="N436" s="78">
        <f t="shared" ref="N436" si="106">SUM(O436:R437)</f>
        <v>6</v>
      </c>
      <c r="O436" s="78">
        <f>IF(E436=2,"1")+IF(I436=2,"1")+IF(K436=2,"1")</f>
        <v>0</v>
      </c>
      <c r="P436" s="78">
        <f>IF(E436=1,"1")+IF(I436=1,"1")+IF(K436=1,"1")</f>
        <v>3</v>
      </c>
      <c r="Q436" s="78">
        <v>0</v>
      </c>
      <c r="R436" s="78">
        <v>3</v>
      </c>
      <c r="S436" s="79">
        <f>SUM(H436,J436,L436,F436)</f>
        <v>0</v>
      </c>
      <c r="T436" s="79">
        <f>SUM(H437,J437,L437,F437)</f>
        <v>30</v>
      </c>
      <c r="U436" s="79">
        <f>+S436-T436</f>
        <v>-30</v>
      </c>
      <c r="V436" s="80">
        <f>SUM(E436,G436,I436,K436)-R436</f>
        <v>0</v>
      </c>
      <c r="W436" s="82"/>
      <c r="Z436" s="83"/>
      <c r="AA436" s="83"/>
    </row>
    <row r="437" spans="2:28" x14ac:dyDescent="0.3">
      <c r="B437" s="86"/>
      <c r="C437" s="92"/>
      <c r="D437" s="94"/>
      <c r="E437" s="73"/>
      <c r="F437" s="13">
        <f>X448</f>
        <v>10</v>
      </c>
      <c r="G437" s="76"/>
      <c r="H437" s="77"/>
      <c r="I437" s="73"/>
      <c r="J437" s="13">
        <f>AA445</f>
        <v>10</v>
      </c>
      <c r="K437" s="73"/>
      <c r="L437" s="13">
        <f>AA450</f>
        <v>10</v>
      </c>
      <c r="M437" s="88"/>
      <c r="N437" s="78"/>
      <c r="O437" s="78"/>
      <c r="P437" s="78"/>
      <c r="Q437" s="78"/>
      <c r="R437" s="78"/>
      <c r="S437" s="78"/>
      <c r="T437" s="78"/>
      <c r="U437" s="78"/>
      <c r="V437" s="81"/>
      <c r="W437" s="82"/>
      <c r="Z437" s="83"/>
      <c r="AA437" s="83"/>
    </row>
    <row r="438" spans="2:28" x14ac:dyDescent="0.3">
      <c r="B438" s="86"/>
      <c r="C438" s="92" t="s">
        <v>319</v>
      </c>
      <c r="D438" s="93" t="s">
        <v>16</v>
      </c>
      <c r="E438" s="72">
        <f>IF(F438&gt;F439,"2")+IF(F438&lt;F439,"1")</f>
        <v>2</v>
      </c>
      <c r="F438" s="13">
        <f>X451</f>
        <v>68</v>
      </c>
      <c r="G438" s="72">
        <f>IF(H438&gt;H439,"2")+IF(H438&lt;H439,"1")</f>
        <v>2</v>
      </c>
      <c r="H438" s="13">
        <f>AA445</f>
        <v>10</v>
      </c>
      <c r="I438" s="74"/>
      <c r="J438" s="75"/>
      <c r="K438" s="72">
        <f>IF(L438&gt;L439,"2")+IF(L438&lt;L439,"1")</f>
        <v>2</v>
      </c>
      <c r="L438" s="13">
        <f>AA447</f>
        <v>51</v>
      </c>
      <c r="M438" s="88"/>
      <c r="N438" s="78">
        <f t="shared" ref="N438" si="107">SUM(O438:R439)</f>
        <v>3</v>
      </c>
      <c r="O438" s="78">
        <f>IF(E438=2,"1")+IF(G438=2,"1")+IF(K438=2,"1")</f>
        <v>3</v>
      </c>
      <c r="P438" s="78">
        <f>IF(E438=1,"1")+IF(G438=1,"1")+IF(K438=1,"1")</f>
        <v>0</v>
      </c>
      <c r="Q438" s="78">
        <v>0</v>
      </c>
      <c r="R438" s="78">
        <v>0</v>
      </c>
      <c r="S438" s="79">
        <f>SUM(H438,J438,L438,F438)</f>
        <v>129</v>
      </c>
      <c r="T438" s="79">
        <f>SUM(H439,J439,L439,F439)</f>
        <v>62</v>
      </c>
      <c r="U438" s="79">
        <f t="shared" ref="U438" si="108">+S438-T438</f>
        <v>67</v>
      </c>
      <c r="V438" s="80">
        <f>SUM(E438,G438,I438,K438)</f>
        <v>6</v>
      </c>
      <c r="W438" s="82"/>
      <c r="Z438" s="83"/>
      <c r="AA438" s="83"/>
    </row>
    <row r="439" spans="2:28" x14ac:dyDescent="0.3">
      <c r="B439" s="86"/>
      <c r="C439" s="92"/>
      <c r="D439" s="94"/>
      <c r="E439" s="73"/>
      <c r="F439" s="13">
        <f>AA451</f>
        <v>23</v>
      </c>
      <c r="G439" s="73"/>
      <c r="H439" s="13">
        <f>X445</f>
        <v>0</v>
      </c>
      <c r="I439" s="76"/>
      <c r="J439" s="77"/>
      <c r="K439" s="73"/>
      <c r="L439" s="13">
        <f>X447</f>
        <v>39</v>
      </c>
      <c r="M439" s="88"/>
      <c r="N439" s="78"/>
      <c r="O439" s="78"/>
      <c r="P439" s="78"/>
      <c r="Q439" s="78"/>
      <c r="R439" s="78"/>
      <c r="S439" s="78"/>
      <c r="T439" s="78"/>
      <c r="U439" s="78"/>
      <c r="V439" s="81"/>
      <c r="W439" s="82"/>
      <c r="Z439" s="83"/>
      <c r="AA439" s="83"/>
    </row>
    <row r="440" spans="2:28" x14ac:dyDescent="0.3">
      <c r="B440" s="86"/>
      <c r="C440" s="92" t="s">
        <v>321</v>
      </c>
      <c r="D440" s="93" t="s">
        <v>1</v>
      </c>
      <c r="E440" s="72">
        <f>IF(F440&gt;F441,"2")+IF(F440&lt;F441,"1")</f>
        <v>2</v>
      </c>
      <c r="F440" s="13">
        <f>AA444</f>
        <v>52</v>
      </c>
      <c r="G440" s="72">
        <f>IF(H440&gt;H441,"2")+IF(H440&lt;H441,"1")</f>
        <v>2</v>
      </c>
      <c r="H440" s="13">
        <f>AA450</f>
        <v>10</v>
      </c>
      <c r="I440" s="72">
        <f>IF(J440&gt;J441,"2")+IF(J440&lt;J441,"1")</f>
        <v>1</v>
      </c>
      <c r="J440" s="13">
        <f>X447</f>
        <v>39</v>
      </c>
      <c r="K440" s="74"/>
      <c r="L440" s="75"/>
      <c r="M440" s="88"/>
      <c r="N440" s="78">
        <f t="shared" ref="N440" si="109">SUM(O440:R441)</f>
        <v>3</v>
      </c>
      <c r="O440" s="78">
        <f>IF(E440=2,"1")+IF(G440=2,"1")+IF(I440=2,"1")</f>
        <v>2</v>
      </c>
      <c r="P440" s="78">
        <f>IF(E440=1,"1")+IF(G440=1,"1")+IF(I440=1,"1")</f>
        <v>1</v>
      </c>
      <c r="Q440" s="78">
        <v>0</v>
      </c>
      <c r="R440" s="78">
        <v>0</v>
      </c>
      <c r="S440" s="79">
        <f>SUM(H440,J440,L440,F440)</f>
        <v>101</v>
      </c>
      <c r="T440" s="79">
        <f>SUM(H441,J441,L441,F441)</f>
        <v>76</v>
      </c>
      <c r="U440" s="79">
        <f t="shared" ref="U440" si="110">+S440-T440</f>
        <v>25</v>
      </c>
      <c r="V440" s="80">
        <f t="shared" ref="V440" si="111">SUM(E440,G440,I440,K440)</f>
        <v>5</v>
      </c>
      <c r="W440" s="82"/>
      <c r="Z440" s="83"/>
      <c r="AA440" s="83"/>
    </row>
    <row r="441" spans="2:28" x14ac:dyDescent="0.3">
      <c r="B441" s="87"/>
      <c r="C441" s="92"/>
      <c r="D441" s="94"/>
      <c r="E441" s="73"/>
      <c r="F441" s="13">
        <f>X444</f>
        <v>25</v>
      </c>
      <c r="G441" s="73"/>
      <c r="H441" s="13">
        <f>X450</f>
        <v>0</v>
      </c>
      <c r="I441" s="73"/>
      <c r="J441" s="13">
        <f>AA447</f>
        <v>51</v>
      </c>
      <c r="K441" s="76"/>
      <c r="L441" s="77"/>
      <c r="M441" s="88"/>
      <c r="N441" s="78"/>
      <c r="O441" s="78"/>
      <c r="P441" s="78"/>
      <c r="Q441" s="78"/>
      <c r="R441" s="78"/>
      <c r="S441" s="78"/>
      <c r="T441" s="78"/>
      <c r="U441" s="78"/>
      <c r="V441" s="81"/>
      <c r="W441" s="82"/>
      <c r="Z441" s="83"/>
      <c r="AA441" s="83"/>
    </row>
    <row r="443" spans="2:28" x14ac:dyDescent="0.3">
      <c r="B443" s="22" t="s">
        <v>34</v>
      </c>
      <c r="C443" s="22" t="s">
        <v>42</v>
      </c>
      <c r="D443" s="69"/>
      <c r="E443" s="70"/>
      <c r="F443" s="52" t="s">
        <v>43</v>
      </c>
      <c r="G443" s="54"/>
      <c r="H443" s="54"/>
      <c r="I443" s="54"/>
      <c r="J443" s="54"/>
      <c r="K443" s="54"/>
      <c r="L443" s="54"/>
      <c r="M443" s="54"/>
      <c r="N443" s="53"/>
      <c r="O443" s="52" t="s">
        <v>41</v>
      </c>
      <c r="P443" s="54"/>
      <c r="Q443" s="54"/>
      <c r="R443" s="53"/>
      <c r="S443" s="14"/>
      <c r="T443" s="52" t="s">
        <v>35</v>
      </c>
      <c r="U443" s="54"/>
      <c r="V443" s="54"/>
      <c r="W443" s="53"/>
      <c r="X443" s="52" t="s">
        <v>42</v>
      </c>
      <c r="Y443" s="53"/>
      <c r="Z443" s="15"/>
      <c r="AA443" s="52" t="s">
        <v>43</v>
      </c>
      <c r="AB443" s="53"/>
    </row>
    <row r="444" spans="2:28" s="19" customFormat="1" x14ac:dyDescent="0.3">
      <c r="B444" s="16" t="s">
        <v>266</v>
      </c>
      <c r="C444" s="17" t="str">
        <f>C434</f>
        <v>EDGAR RICARDO ESCOBAR</v>
      </c>
      <c r="D444" s="55" t="s">
        <v>36</v>
      </c>
      <c r="E444" s="56"/>
      <c r="F444" s="55" t="str">
        <f>C440</f>
        <v>HEINER FERNEY NARVAEZ</v>
      </c>
      <c r="G444" s="71"/>
      <c r="H444" s="71"/>
      <c r="I444" s="71"/>
      <c r="J444" s="71"/>
      <c r="K444" s="71"/>
      <c r="L444" s="71"/>
      <c r="M444" s="71"/>
      <c r="N444" s="56"/>
      <c r="O444" s="60" t="s">
        <v>264</v>
      </c>
      <c r="P444" s="61"/>
      <c r="Q444" s="61"/>
      <c r="R444" s="62"/>
      <c r="S444" s="18"/>
      <c r="T444" s="63">
        <v>45142</v>
      </c>
      <c r="U444" s="63"/>
      <c r="V444" s="63"/>
      <c r="W444" s="63"/>
      <c r="X444" s="64">
        <v>25</v>
      </c>
      <c r="Y444" s="65"/>
      <c r="Z444" s="22" t="s">
        <v>36</v>
      </c>
      <c r="AA444" s="64">
        <v>52</v>
      </c>
      <c r="AB444" s="65"/>
    </row>
    <row r="445" spans="2:28" s="19" customFormat="1" x14ac:dyDescent="0.3">
      <c r="B445" s="16" t="s">
        <v>265</v>
      </c>
      <c r="C445" s="20" t="str">
        <f>C436</f>
        <v>CARLOS OMAR BARRAGAN</v>
      </c>
      <c r="D445" s="55" t="s">
        <v>36</v>
      </c>
      <c r="E445" s="56"/>
      <c r="F445" s="57" t="str">
        <f>C438</f>
        <v xml:space="preserve">NELSON CARDOZO FLOREZ </v>
      </c>
      <c r="G445" s="58"/>
      <c r="H445" s="58"/>
      <c r="I445" s="58"/>
      <c r="J445" s="58"/>
      <c r="K445" s="58"/>
      <c r="L445" s="58"/>
      <c r="M445" s="58"/>
      <c r="N445" s="59"/>
      <c r="O445" s="60" t="s">
        <v>264</v>
      </c>
      <c r="P445" s="61"/>
      <c r="Q445" s="61"/>
      <c r="R445" s="62"/>
      <c r="S445" s="21"/>
      <c r="T445" s="63">
        <v>45142</v>
      </c>
      <c r="U445" s="63"/>
      <c r="V445" s="63"/>
      <c r="W445" s="63"/>
      <c r="X445" s="64">
        <v>0</v>
      </c>
      <c r="Y445" s="65"/>
      <c r="Z445" s="22" t="s">
        <v>36</v>
      </c>
      <c r="AA445" s="64">
        <v>10</v>
      </c>
      <c r="AB445" s="65"/>
    </row>
    <row r="446" spans="2:28" x14ac:dyDescent="0.3">
      <c r="B446" s="22" t="s">
        <v>34</v>
      </c>
      <c r="C446" s="22" t="s">
        <v>42</v>
      </c>
      <c r="D446" s="52"/>
      <c r="E446" s="53"/>
      <c r="F446" s="52" t="s">
        <v>43</v>
      </c>
      <c r="G446" s="54"/>
      <c r="H446" s="54"/>
      <c r="I446" s="54"/>
      <c r="J446" s="54"/>
      <c r="K446" s="54"/>
      <c r="L446" s="54"/>
      <c r="M446" s="54"/>
      <c r="N446" s="53"/>
      <c r="O446" s="52" t="s">
        <v>41</v>
      </c>
      <c r="P446" s="54"/>
      <c r="Q446" s="54"/>
      <c r="R446" s="53"/>
      <c r="S446" s="14"/>
      <c r="T446" s="89" t="s">
        <v>35</v>
      </c>
      <c r="U446" s="89"/>
      <c r="V446" s="89"/>
      <c r="W446" s="89"/>
      <c r="X446" s="52" t="s">
        <v>42</v>
      </c>
      <c r="Y446" s="53"/>
      <c r="Z446" s="15"/>
      <c r="AA446" s="52" t="s">
        <v>43</v>
      </c>
      <c r="AB446" s="53"/>
    </row>
    <row r="447" spans="2:28" s="19" customFormat="1" x14ac:dyDescent="0.3">
      <c r="B447" s="16" t="s">
        <v>267</v>
      </c>
      <c r="C447" s="29" t="str">
        <f>C440</f>
        <v>HEINER FERNEY NARVAEZ</v>
      </c>
      <c r="D447" s="55" t="s">
        <v>36</v>
      </c>
      <c r="E447" s="56"/>
      <c r="F447" s="57" t="str">
        <f>C438</f>
        <v xml:space="preserve">NELSON CARDOZO FLOREZ </v>
      </c>
      <c r="G447" s="58"/>
      <c r="H447" s="58"/>
      <c r="I447" s="58"/>
      <c r="J447" s="58"/>
      <c r="K447" s="58"/>
      <c r="L447" s="58"/>
      <c r="M447" s="58"/>
      <c r="N447" s="59"/>
      <c r="O447" s="60" t="s">
        <v>264</v>
      </c>
      <c r="P447" s="61"/>
      <c r="Q447" s="61"/>
      <c r="R447" s="62"/>
      <c r="S447" s="21"/>
      <c r="T447" s="63">
        <v>45142</v>
      </c>
      <c r="U447" s="63"/>
      <c r="V447" s="63"/>
      <c r="W447" s="63"/>
      <c r="X447" s="64">
        <v>39</v>
      </c>
      <c r="Y447" s="65"/>
      <c r="Z447" s="22" t="s">
        <v>36</v>
      </c>
      <c r="AA447" s="64">
        <v>51</v>
      </c>
      <c r="AB447" s="65"/>
    </row>
    <row r="448" spans="2:28" s="19" customFormat="1" x14ac:dyDescent="0.3">
      <c r="B448" s="16" t="s">
        <v>268</v>
      </c>
      <c r="C448" s="20" t="str">
        <f>C434</f>
        <v>EDGAR RICARDO ESCOBAR</v>
      </c>
      <c r="D448" s="55" t="s">
        <v>36</v>
      </c>
      <c r="E448" s="56"/>
      <c r="F448" s="57" t="str">
        <f>C436</f>
        <v>CARLOS OMAR BARRAGAN</v>
      </c>
      <c r="G448" s="58"/>
      <c r="H448" s="58"/>
      <c r="I448" s="58"/>
      <c r="J448" s="58"/>
      <c r="K448" s="58"/>
      <c r="L448" s="58"/>
      <c r="M448" s="58"/>
      <c r="N448" s="59"/>
      <c r="O448" s="60" t="s">
        <v>264</v>
      </c>
      <c r="P448" s="61"/>
      <c r="Q448" s="61"/>
      <c r="R448" s="62"/>
      <c r="S448" s="21"/>
      <c r="T448" s="63">
        <v>45142</v>
      </c>
      <c r="U448" s="63"/>
      <c r="V448" s="63"/>
      <c r="W448" s="63"/>
      <c r="X448" s="64">
        <v>10</v>
      </c>
      <c r="Y448" s="65"/>
      <c r="Z448" s="22" t="s">
        <v>36</v>
      </c>
      <c r="AA448" s="64">
        <v>0</v>
      </c>
      <c r="AB448" s="65"/>
    </row>
    <row r="449" spans="2:28" x14ac:dyDescent="0.3">
      <c r="B449" s="22" t="s">
        <v>34</v>
      </c>
      <c r="C449" s="22" t="s">
        <v>42</v>
      </c>
      <c r="D449" s="52"/>
      <c r="E449" s="53"/>
      <c r="F449" s="52" t="s">
        <v>43</v>
      </c>
      <c r="G449" s="54"/>
      <c r="H449" s="54"/>
      <c r="I449" s="54"/>
      <c r="J449" s="54"/>
      <c r="K449" s="54"/>
      <c r="L449" s="54"/>
      <c r="M449" s="54"/>
      <c r="N449" s="53"/>
      <c r="O449" s="52" t="s">
        <v>41</v>
      </c>
      <c r="P449" s="54"/>
      <c r="Q449" s="54"/>
      <c r="R449" s="53"/>
      <c r="S449" s="14"/>
      <c r="T449" s="89" t="s">
        <v>35</v>
      </c>
      <c r="U449" s="89"/>
      <c r="V449" s="89"/>
      <c r="W449" s="89"/>
      <c r="X449" s="52" t="s">
        <v>42</v>
      </c>
      <c r="Y449" s="53"/>
      <c r="Z449" s="15"/>
      <c r="AA449" s="52" t="s">
        <v>43</v>
      </c>
      <c r="AB449" s="53"/>
    </row>
    <row r="450" spans="2:28" s="19" customFormat="1" x14ac:dyDescent="0.3">
      <c r="B450" s="16" t="s">
        <v>269</v>
      </c>
      <c r="C450" s="20" t="str">
        <f>C436</f>
        <v>CARLOS OMAR BARRAGAN</v>
      </c>
      <c r="D450" s="55" t="s">
        <v>36</v>
      </c>
      <c r="E450" s="56"/>
      <c r="F450" s="57" t="str">
        <f>C440</f>
        <v>HEINER FERNEY NARVAEZ</v>
      </c>
      <c r="G450" s="58"/>
      <c r="H450" s="58"/>
      <c r="I450" s="58"/>
      <c r="J450" s="58"/>
      <c r="K450" s="58"/>
      <c r="L450" s="58"/>
      <c r="M450" s="58"/>
      <c r="N450" s="59"/>
      <c r="O450" s="60" t="s">
        <v>264</v>
      </c>
      <c r="P450" s="61"/>
      <c r="Q450" s="61"/>
      <c r="R450" s="62"/>
      <c r="S450" s="21"/>
      <c r="T450" s="63">
        <v>45142</v>
      </c>
      <c r="U450" s="63"/>
      <c r="V450" s="63"/>
      <c r="W450" s="63"/>
      <c r="X450" s="64">
        <v>0</v>
      </c>
      <c r="Y450" s="65"/>
      <c r="Z450" s="22" t="s">
        <v>36</v>
      </c>
      <c r="AA450" s="64">
        <v>10</v>
      </c>
      <c r="AB450" s="65"/>
    </row>
    <row r="451" spans="2:28" s="19" customFormat="1" x14ac:dyDescent="0.3">
      <c r="B451" s="16" t="s">
        <v>270</v>
      </c>
      <c r="C451" s="20" t="str">
        <f>C438</f>
        <v xml:space="preserve">NELSON CARDOZO FLOREZ </v>
      </c>
      <c r="D451" s="55" t="s">
        <v>36</v>
      </c>
      <c r="E451" s="56"/>
      <c r="F451" s="57" t="str">
        <f>C434</f>
        <v>EDGAR RICARDO ESCOBAR</v>
      </c>
      <c r="G451" s="58"/>
      <c r="H451" s="58"/>
      <c r="I451" s="58"/>
      <c r="J451" s="58"/>
      <c r="K451" s="58"/>
      <c r="L451" s="58"/>
      <c r="M451" s="58"/>
      <c r="N451" s="59"/>
      <c r="O451" s="60" t="s">
        <v>264</v>
      </c>
      <c r="P451" s="61"/>
      <c r="Q451" s="61"/>
      <c r="R451" s="62"/>
      <c r="S451" s="23"/>
      <c r="T451" s="63">
        <v>45142</v>
      </c>
      <c r="U451" s="63"/>
      <c r="V451" s="63"/>
      <c r="W451" s="63"/>
      <c r="X451" s="64">
        <v>68</v>
      </c>
      <c r="Y451" s="65"/>
      <c r="Z451" s="22" t="s">
        <v>36</v>
      </c>
      <c r="AA451" s="64">
        <v>23</v>
      </c>
      <c r="AB451" s="65"/>
    </row>
    <row r="452" spans="2:28" x14ac:dyDescent="0.3">
      <c r="B452" s="24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4"/>
      <c r="P452" s="24"/>
      <c r="Q452" s="24"/>
      <c r="R452" s="24"/>
      <c r="S452" s="24"/>
      <c r="T452" s="26"/>
      <c r="U452" s="26"/>
      <c r="V452" s="26"/>
      <c r="W452" s="26"/>
      <c r="X452" s="27"/>
      <c r="Y452" s="24"/>
      <c r="Z452" s="28"/>
      <c r="AA452" s="27"/>
      <c r="AB452" s="24"/>
    </row>
    <row r="453" spans="2:28" x14ac:dyDescent="0.3">
      <c r="B453" s="84" t="s">
        <v>85</v>
      </c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</row>
    <row r="454" spans="2:28" x14ac:dyDescent="0.3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9"/>
      <c r="V454" s="8"/>
      <c r="W454" s="8"/>
      <c r="X454" s="10"/>
      <c r="Y454" s="11"/>
      <c r="Z454" s="11"/>
      <c r="AA454" s="10"/>
      <c r="AB454" s="11"/>
    </row>
    <row r="455" spans="2:28" x14ac:dyDescent="0.3">
      <c r="B455" s="85" t="s">
        <v>86</v>
      </c>
      <c r="C455" s="52" t="s">
        <v>44</v>
      </c>
      <c r="D455" s="54"/>
      <c r="E455" s="52">
        <v>1</v>
      </c>
      <c r="F455" s="54"/>
      <c r="G455" s="52">
        <v>2</v>
      </c>
      <c r="H455" s="54"/>
      <c r="I455" s="52">
        <v>3</v>
      </c>
      <c r="J455" s="54"/>
      <c r="K455" s="52">
        <v>4</v>
      </c>
      <c r="L455" s="54"/>
      <c r="M455" s="88"/>
      <c r="N455" s="22" t="s">
        <v>26</v>
      </c>
      <c r="O455" s="22" t="s">
        <v>27</v>
      </c>
      <c r="P455" s="22" t="s">
        <v>28</v>
      </c>
      <c r="Q455" s="22" t="s">
        <v>29</v>
      </c>
      <c r="R455" s="22" t="s">
        <v>30</v>
      </c>
      <c r="S455" s="22" t="s">
        <v>37</v>
      </c>
      <c r="T455" s="22" t="s">
        <v>38</v>
      </c>
      <c r="U455" s="22" t="s">
        <v>31</v>
      </c>
      <c r="V455" s="22" t="s">
        <v>32</v>
      </c>
      <c r="W455" s="22" t="s">
        <v>33</v>
      </c>
      <c r="AA455" s="1"/>
    </row>
    <row r="456" spans="2:28" x14ac:dyDescent="0.3">
      <c r="B456" s="86"/>
      <c r="C456" s="92" t="s">
        <v>245</v>
      </c>
      <c r="D456" s="93" t="s">
        <v>359</v>
      </c>
      <c r="E456" s="74"/>
      <c r="F456" s="75"/>
      <c r="G456" s="72">
        <f>IF(H456&gt;H457,"2")+IF(H456&lt;H457,"1")</f>
        <v>2</v>
      </c>
      <c r="H456" s="12">
        <f>X470</f>
        <v>54</v>
      </c>
      <c r="I456" s="72">
        <f>IF(J456&gt;J457,"2")+IF(J456&lt;J457,"1")</f>
        <v>2</v>
      </c>
      <c r="J456" s="13">
        <f>AA473</f>
        <v>10</v>
      </c>
      <c r="K456" s="72">
        <f>IF(L456&gt;L457,"2")+IF(L456&lt;L457,"1")</f>
        <v>2</v>
      </c>
      <c r="L456" s="13">
        <f>X466</f>
        <v>10</v>
      </c>
      <c r="M456" s="88"/>
      <c r="N456" s="78">
        <f>SUM(O456:R457)</f>
        <v>3</v>
      </c>
      <c r="O456" s="78">
        <f>IF(G456=2,"1")+IF(I456=2,"1")+IF(K456=2,"1")</f>
        <v>3</v>
      </c>
      <c r="P456" s="78">
        <f>IF(G456=1,"1")+IF(I456=1,"1")+IF(K456=1,"1")</f>
        <v>0</v>
      </c>
      <c r="Q456" s="78">
        <v>0</v>
      </c>
      <c r="R456" s="78">
        <v>0</v>
      </c>
      <c r="S456" s="79">
        <f>SUM(H456,J456,L456,E456)</f>
        <v>74</v>
      </c>
      <c r="T456" s="79">
        <f>SUM(H457,J457,L457,E456)</f>
        <v>22</v>
      </c>
      <c r="U456" s="79">
        <f>+S456-T456</f>
        <v>52</v>
      </c>
      <c r="V456" s="80">
        <f>SUM(E456,G456,I456,K456)</f>
        <v>6</v>
      </c>
      <c r="W456" s="82"/>
      <c r="Z456" s="83"/>
      <c r="AA456" s="83"/>
    </row>
    <row r="457" spans="2:28" x14ac:dyDescent="0.3">
      <c r="B457" s="86"/>
      <c r="C457" s="92"/>
      <c r="D457" s="94"/>
      <c r="E457" s="76"/>
      <c r="F457" s="77"/>
      <c r="G457" s="73"/>
      <c r="H457" s="12">
        <f>AA470</f>
        <v>22</v>
      </c>
      <c r="I457" s="73"/>
      <c r="J457" s="13">
        <f>X473</f>
        <v>0</v>
      </c>
      <c r="K457" s="73"/>
      <c r="L457" s="13">
        <f>AA466</f>
        <v>0</v>
      </c>
      <c r="M457" s="88"/>
      <c r="N457" s="78"/>
      <c r="O457" s="78"/>
      <c r="P457" s="78"/>
      <c r="Q457" s="78"/>
      <c r="R457" s="78"/>
      <c r="S457" s="78"/>
      <c r="T457" s="78"/>
      <c r="U457" s="78"/>
      <c r="V457" s="81"/>
      <c r="W457" s="82"/>
      <c r="Z457" s="83"/>
      <c r="AA457" s="83"/>
    </row>
    <row r="458" spans="2:28" x14ac:dyDescent="0.3">
      <c r="B458" s="86"/>
      <c r="C458" s="92" t="s">
        <v>323</v>
      </c>
      <c r="D458" s="93" t="s">
        <v>372</v>
      </c>
      <c r="E458" s="72">
        <f>IF(F458&gt;F459,"2")+IF(F458&lt;F459,"1")</f>
        <v>1</v>
      </c>
      <c r="F458" s="13">
        <f>AA470</f>
        <v>22</v>
      </c>
      <c r="G458" s="74"/>
      <c r="H458" s="75"/>
      <c r="I458" s="72">
        <f>IF(J458&gt;J459,"2")+IF(J458&lt;J459,"1")</f>
        <v>2</v>
      </c>
      <c r="J458" s="13">
        <f>X467</f>
        <v>10</v>
      </c>
      <c r="K458" s="72">
        <f>IF(L458&gt;L459,"2")+IF(L458&lt;L459,"1")</f>
        <v>2</v>
      </c>
      <c r="L458" s="13">
        <f>X472</f>
        <v>10</v>
      </c>
      <c r="M458" s="88"/>
      <c r="N458" s="78">
        <f t="shared" ref="N458" si="112">SUM(O458:R459)</f>
        <v>3</v>
      </c>
      <c r="O458" s="78">
        <f>IF(E458=2,"1")+IF(I458=2,"1")+IF(K458=2,"1")</f>
        <v>2</v>
      </c>
      <c r="P458" s="78">
        <f>IF(E458=1,"1")+IF(I458=1,"1")+IF(K458=1,"1")</f>
        <v>1</v>
      </c>
      <c r="Q458" s="78">
        <v>0</v>
      </c>
      <c r="R458" s="78">
        <v>0</v>
      </c>
      <c r="S458" s="79">
        <f>SUM(H458,J458,L458,F458)</f>
        <v>42</v>
      </c>
      <c r="T458" s="79">
        <f>SUM(H459,J459,L459,F459)</f>
        <v>54</v>
      </c>
      <c r="U458" s="79">
        <f>+S458-T458</f>
        <v>-12</v>
      </c>
      <c r="V458" s="80">
        <f>SUM(E458,G458,I458,K458)</f>
        <v>5</v>
      </c>
      <c r="W458" s="82"/>
      <c r="Z458" s="83"/>
      <c r="AA458" s="83"/>
    </row>
    <row r="459" spans="2:28" x14ac:dyDescent="0.3">
      <c r="B459" s="86"/>
      <c r="C459" s="92"/>
      <c r="D459" s="94"/>
      <c r="E459" s="73"/>
      <c r="F459" s="13">
        <f>X470</f>
        <v>54</v>
      </c>
      <c r="G459" s="76"/>
      <c r="H459" s="77"/>
      <c r="I459" s="73"/>
      <c r="J459" s="13">
        <f>AA467</f>
        <v>0</v>
      </c>
      <c r="K459" s="73"/>
      <c r="L459" s="13">
        <f>AA472</f>
        <v>0</v>
      </c>
      <c r="M459" s="88"/>
      <c r="N459" s="78"/>
      <c r="O459" s="78"/>
      <c r="P459" s="78"/>
      <c r="Q459" s="78"/>
      <c r="R459" s="78"/>
      <c r="S459" s="78"/>
      <c r="T459" s="78"/>
      <c r="U459" s="78"/>
      <c r="V459" s="81"/>
      <c r="W459" s="82"/>
      <c r="Z459" s="83"/>
      <c r="AA459" s="83"/>
    </row>
    <row r="460" spans="2:28" x14ac:dyDescent="0.3">
      <c r="B460" s="86"/>
      <c r="C460" s="119" t="s">
        <v>200</v>
      </c>
      <c r="D460" s="93" t="s">
        <v>9</v>
      </c>
      <c r="E460" s="72">
        <f>IF(F460&gt;F461,"2")+IF(F460&lt;F461,"1")</f>
        <v>1</v>
      </c>
      <c r="F460" s="13">
        <f>X473</f>
        <v>0</v>
      </c>
      <c r="G460" s="72">
        <f>IF(H460&gt;H461,"2")+IF(H460&lt;H461,"1")</f>
        <v>1</v>
      </c>
      <c r="H460" s="13">
        <f>AA467</f>
        <v>0</v>
      </c>
      <c r="I460" s="74"/>
      <c r="J460" s="75"/>
      <c r="K460" s="72">
        <f>IF(L460&gt;L461,"2")+IF(L460&lt;L461,"1")</f>
        <v>0</v>
      </c>
      <c r="L460" s="13">
        <f>AA469</f>
        <v>0</v>
      </c>
      <c r="M460" s="88"/>
      <c r="N460" s="78">
        <f t="shared" ref="N460" si="113">SUM(O460:R461)</f>
        <v>4</v>
      </c>
      <c r="O460" s="78">
        <f>IF(E460=2,"1")+IF(G460=2,"1")+IF(K460=2,"1")</f>
        <v>0</v>
      </c>
      <c r="P460" s="78">
        <f>IF(E460=1,"1")+IF(G460=1,"1")+IF(K460=1,"1")</f>
        <v>2</v>
      </c>
      <c r="Q460" s="78">
        <v>0</v>
      </c>
      <c r="R460" s="78">
        <v>2</v>
      </c>
      <c r="S460" s="79">
        <f>SUM(H460,J460,L460,F460)</f>
        <v>0</v>
      </c>
      <c r="T460" s="79">
        <f>SUM(H461,J461,L461,F461)</f>
        <v>20</v>
      </c>
      <c r="U460" s="79">
        <f t="shared" ref="U460" si="114">+S460-T460</f>
        <v>-20</v>
      </c>
      <c r="V460" s="80">
        <f>SUM(E460,G460,I460,K460)-R460</f>
        <v>0</v>
      </c>
      <c r="W460" s="82"/>
      <c r="Z460" s="83"/>
      <c r="AA460" s="83"/>
    </row>
    <row r="461" spans="2:28" x14ac:dyDescent="0.3">
      <c r="B461" s="86"/>
      <c r="C461" s="119"/>
      <c r="D461" s="94"/>
      <c r="E461" s="73"/>
      <c r="F461" s="13">
        <f>AA473</f>
        <v>10</v>
      </c>
      <c r="G461" s="73"/>
      <c r="H461" s="13">
        <f>X467</f>
        <v>10</v>
      </c>
      <c r="I461" s="76"/>
      <c r="J461" s="77"/>
      <c r="K461" s="73"/>
      <c r="L461" s="13">
        <f>X469</f>
        <v>0</v>
      </c>
      <c r="M461" s="88"/>
      <c r="N461" s="78"/>
      <c r="O461" s="78"/>
      <c r="P461" s="78"/>
      <c r="Q461" s="78"/>
      <c r="R461" s="78"/>
      <c r="S461" s="78"/>
      <c r="T461" s="78"/>
      <c r="U461" s="78"/>
      <c r="V461" s="81"/>
      <c r="W461" s="82"/>
      <c r="Z461" s="83"/>
      <c r="AA461" s="83"/>
    </row>
    <row r="462" spans="2:28" x14ac:dyDescent="0.3">
      <c r="B462" s="86"/>
      <c r="C462" s="92" t="s">
        <v>324</v>
      </c>
      <c r="D462" s="93" t="s">
        <v>8</v>
      </c>
      <c r="E462" s="72">
        <f>IF(F462&gt;F463,"2")+IF(F462&lt;F463,"1")</f>
        <v>1</v>
      </c>
      <c r="F462" s="13">
        <f>AA466</f>
        <v>0</v>
      </c>
      <c r="G462" s="72">
        <f>IF(H462&gt;H463,"2")+IF(H462&lt;H463,"1")</f>
        <v>1</v>
      </c>
      <c r="H462" s="13">
        <f>AA472</f>
        <v>0</v>
      </c>
      <c r="I462" s="72">
        <f>IF(J462&gt;J463,"2")+IF(J462&lt;J463,"1")</f>
        <v>0</v>
      </c>
      <c r="J462" s="13">
        <f>X469</f>
        <v>0</v>
      </c>
      <c r="K462" s="74"/>
      <c r="L462" s="75"/>
      <c r="M462" s="88"/>
      <c r="N462" s="78">
        <f t="shared" ref="N462" si="115">SUM(O462:R463)</f>
        <v>4</v>
      </c>
      <c r="O462" s="78">
        <f>IF(E462=2,"1")+IF(G462=2,"1")+IF(I462=2,"1")</f>
        <v>0</v>
      </c>
      <c r="P462" s="78">
        <f>IF(E462=1,"1")+IF(G462=1,"1")+IF(I462=1,"1")</f>
        <v>2</v>
      </c>
      <c r="Q462" s="78">
        <v>0</v>
      </c>
      <c r="R462" s="78">
        <v>2</v>
      </c>
      <c r="S462" s="79">
        <f>SUM(H462,J462,L462,F462)</f>
        <v>0</v>
      </c>
      <c r="T462" s="79">
        <f>SUM(H463,J463,L463,F463)</f>
        <v>20</v>
      </c>
      <c r="U462" s="79">
        <f t="shared" ref="U462" si="116">+S462-T462</f>
        <v>-20</v>
      </c>
      <c r="V462" s="80">
        <f>SUM(E462,G462,I462,K462)-R462</f>
        <v>0</v>
      </c>
      <c r="W462" s="82"/>
      <c r="Z462" s="83"/>
      <c r="AA462" s="83"/>
    </row>
    <row r="463" spans="2:28" x14ac:dyDescent="0.3">
      <c r="B463" s="87"/>
      <c r="C463" s="92"/>
      <c r="D463" s="94"/>
      <c r="E463" s="73"/>
      <c r="F463" s="13">
        <f>X466</f>
        <v>10</v>
      </c>
      <c r="G463" s="73"/>
      <c r="H463" s="13">
        <f>X472</f>
        <v>10</v>
      </c>
      <c r="I463" s="73"/>
      <c r="J463" s="13">
        <f>AA469</f>
        <v>0</v>
      </c>
      <c r="K463" s="76"/>
      <c r="L463" s="77"/>
      <c r="M463" s="88"/>
      <c r="N463" s="78"/>
      <c r="O463" s="78"/>
      <c r="P463" s="78"/>
      <c r="Q463" s="78"/>
      <c r="R463" s="78"/>
      <c r="S463" s="78"/>
      <c r="T463" s="78"/>
      <c r="U463" s="78"/>
      <c r="V463" s="81"/>
      <c r="W463" s="82"/>
      <c r="Z463" s="83"/>
      <c r="AA463" s="83"/>
    </row>
    <row r="465" spans="2:28" x14ac:dyDescent="0.3">
      <c r="B465" s="22" t="s">
        <v>34</v>
      </c>
      <c r="C465" s="22" t="s">
        <v>42</v>
      </c>
      <c r="D465" s="69"/>
      <c r="E465" s="70"/>
      <c r="F465" s="52" t="s">
        <v>43</v>
      </c>
      <c r="G465" s="54"/>
      <c r="H465" s="54"/>
      <c r="I465" s="54"/>
      <c r="J465" s="54"/>
      <c r="K465" s="54"/>
      <c r="L465" s="54"/>
      <c r="M465" s="54"/>
      <c r="N465" s="53"/>
      <c r="O465" s="52" t="s">
        <v>41</v>
      </c>
      <c r="P465" s="54"/>
      <c r="Q465" s="54"/>
      <c r="R465" s="53"/>
      <c r="S465" s="14"/>
      <c r="T465" s="52" t="s">
        <v>35</v>
      </c>
      <c r="U465" s="54"/>
      <c r="V465" s="54"/>
      <c r="W465" s="53"/>
      <c r="X465" s="52" t="s">
        <v>42</v>
      </c>
      <c r="Y465" s="53"/>
      <c r="Z465" s="15"/>
      <c r="AA465" s="52" t="s">
        <v>43</v>
      </c>
      <c r="AB465" s="53"/>
    </row>
    <row r="466" spans="2:28" s="19" customFormat="1" x14ac:dyDescent="0.3">
      <c r="B466" s="16" t="s">
        <v>258</v>
      </c>
      <c r="C466" s="17" t="str">
        <f>C456</f>
        <v>SERGIO MAURICIO MADROÑERO</v>
      </c>
      <c r="D466" s="55" t="s">
        <v>36</v>
      </c>
      <c r="E466" s="56"/>
      <c r="F466" s="55" t="str">
        <f>C462</f>
        <v>TERRY MICHAEL SAINEA</v>
      </c>
      <c r="G466" s="71"/>
      <c r="H466" s="71"/>
      <c r="I466" s="71"/>
      <c r="J466" s="71"/>
      <c r="K466" s="71"/>
      <c r="L466" s="71"/>
      <c r="M466" s="71"/>
      <c r="N466" s="56"/>
      <c r="O466" s="60" t="s">
        <v>256</v>
      </c>
      <c r="P466" s="61"/>
      <c r="Q466" s="61"/>
      <c r="R466" s="62"/>
      <c r="S466" s="18"/>
      <c r="T466" s="63">
        <v>45146</v>
      </c>
      <c r="U466" s="63"/>
      <c r="V466" s="63"/>
      <c r="W466" s="63"/>
      <c r="X466" s="64">
        <v>10</v>
      </c>
      <c r="Y466" s="65"/>
      <c r="Z466" s="22" t="s">
        <v>36</v>
      </c>
      <c r="AA466" s="64">
        <v>0</v>
      </c>
      <c r="AB466" s="65"/>
    </row>
    <row r="467" spans="2:28" s="19" customFormat="1" x14ac:dyDescent="0.3">
      <c r="B467" s="16" t="s">
        <v>271</v>
      </c>
      <c r="C467" s="20" t="str">
        <f>C458</f>
        <v>SAMUEL ANDRES OCHOA</v>
      </c>
      <c r="D467" s="55" t="s">
        <v>36</v>
      </c>
      <c r="E467" s="56"/>
      <c r="F467" s="57" t="str">
        <f>C460</f>
        <v>JOSE HUMBERTO GIL</v>
      </c>
      <c r="G467" s="58"/>
      <c r="H467" s="58"/>
      <c r="I467" s="58"/>
      <c r="J467" s="58"/>
      <c r="K467" s="58"/>
      <c r="L467" s="58"/>
      <c r="M467" s="58"/>
      <c r="N467" s="59"/>
      <c r="O467" s="60" t="s">
        <v>256</v>
      </c>
      <c r="P467" s="61"/>
      <c r="Q467" s="61"/>
      <c r="R467" s="62"/>
      <c r="S467" s="21"/>
      <c r="T467" s="63">
        <v>45146</v>
      </c>
      <c r="U467" s="63"/>
      <c r="V467" s="63"/>
      <c r="W467" s="63"/>
      <c r="X467" s="64">
        <v>10</v>
      </c>
      <c r="Y467" s="65"/>
      <c r="Z467" s="22" t="s">
        <v>36</v>
      </c>
      <c r="AA467" s="64">
        <v>0</v>
      </c>
      <c r="AB467" s="65"/>
    </row>
    <row r="468" spans="2:28" x14ac:dyDescent="0.3">
      <c r="B468" s="22" t="s">
        <v>34</v>
      </c>
      <c r="C468" s="22" t="s">
        <v>42</v>
      </c>
      <c r="D468" s="52"/>
      <c r="E468" s="53"/>
      <c r="F468" s="52" t="s">
        <v>43</v>
      </c>
      <c r="G468" s="54"/>
      <c r="H468" s="54"/>
      <c r="I468" s="54"/>
      <c r="J468" s="54"/>
      <c r="K468" s="54"/>
      <c r="L468" s="54"/>
      <c r="M468" s="54"/>
      <c r="N468" s="53"/>
      <c r="O468" s="52" t="s">
        <v>41</v>
      </c>
      <c r="P468" s="54"/>
      <c r="Q468" s="54"/>
      <c r="R468" s="53"/>
      <c r="S468" s="14"/>
      <c r="T468" s="89" t="s">
        <v>35</v>
      </c>
      <c r="U468" s="89"/>
      <c r="V468" s="89"/>
      <c r="W468" s="89"/>
      <c r="X468" s="52" t="s">
        <v>42</v>
      </c>
      <c r="Y468" s="53"/>
      <c r="Z468" s="15"/>
      <c r="AA468" s="52" t="s">
        <v>43</v>
      </c>
      <c r="AB468" s="53"/>
    </row>
    <row r="469" spans="2:28" s="19" customFormat="1" x14ac:dyDescent="0.3">
      <c r="B469" s="16" t="s">
        <v>272</v>
      </c>
      <c r="C469" s="29" t="str">
        <f>C462</f>
        <v>TERRY MICHAEL SAINEA</v>
      </c>
      <c r="D469" s="55" t="s">
        <v>36</v>
      </c>
      <c r="E469" s="56"/>
      <c r="F469" s="57" t="str">
        <f>C460</f>
        <v>JOSE HUMBERTO GIL</v>
      </c>
      <c r="G469" s="58"/>
      <c r="H469" s="58"/>
      <c r="I469" s="58"/>
      <c r="J469" s="58"/>
      <c r="K469" s="58"/>
      <c r="L469" s="58"/>
      <c r="M469" s="58"/>
      <c r="N469" s="59"/>
      <c r="O469" s="60" t="s">
        <v>256</v>
      </c>
      <c r="P469" s="61"/>
      <c r="Q469" s="61"/>
      <c r="R469" s="62"/>
      <c r="S469" s="21"/>
      <c r="T469" s="63">
        <v>45146</v>
      </c>
      <c r="U469" s="63"/>
      <c r="V469" s="63"/>
      <c r="W469" s="63"/>
      <c r="X469" s="64">
        <v>0</v>
      </c>
      <c r="Y469" s="65"/>
      <c r="Z469" s="22" t="s">
        <v>36</v>
      </c>
      <c r="AA469" s="64">
        <v>0</v>
      </c>
      <c r="AB469" s="65"/>
    </row>
    <row r="470" spans="2:28" s="19" customFormat="1" x14ac:dyDescent="0.3">
      <c r="B470" s="16" t="s">
        <v>273</v>
      </c>
      <c r="C470" s="20" t="str">
        <f>C456</f>
        <v>SERGIO MAURICIO MADROÑERO</v>
      </c>
      <c r="D470" s="55" t="s">
        <v>36</v>
      </c>
      <c r="E470" s="56"/>
      <c r="F470" s="57" t="str">
        <f>C458</f>
        <v>SAMUEL ANDRES OCHOA</v>
      </c>
      <c r="G470" s="58"/>
      <c r="H470" s="58"/>
      <c r="I470" s="58"/>
      <c r="J470" s="58"/>
      <c r="K470" s="58"/>
      <c r="L470" s="58"/>
      <c r="M470" s="58"/>
      <c r="N470" s="59"/>
      <c r="O470" s="60" t="s">
        <v>256</v>
      </c>
      <c r="P470" s="61"/>
      <c r="Q470" s="61"/>
      <c r="R470" s="62"/>
      <c r="S470" s="21"/>
      <c r="T470" s="63">
        <v>45146</v>
      </c>
      <c r="U470" s="63"/>
      <c r="V470" s="63"/>
      <c r="W470" s="63"/>
      <c r="X470" s="64">
        <v>54</v>
      </c>
      <c r="Y470" s="65"/>
      <c r="Z470" s="22" t="s">
        <v>36</v>
      </c>
      <c r="AA470" s="64">
        <v>22</v>
      </c>
      <c r="AB470" s="65"/>
    </row>
    <row r="471" spans="2:28" x14ac:dyDescent="0.3">
      <c r="B471" s="22" t="s">
        <v>34</v>
      </c>
      <c r="C471" s="22" t="s">
        <v>42</v>
      </c>
      <c r="D471" s="52"/>
      <c r="E471" s="53"/>
      <c r="F471" s="52" t="s">
        <v>43</v>
      </c>
      <c r="G471" s="54"/>
      <c r="H471" s="54"/>
      <c r="I471" s="54"/>
      <c r="J471" s="54"/>
      <c r="K471" s="54"/>
      <c r="L471" s="54"/>
      <c r="M471" s="54"/>
      <c r="N471" s="53"/>
      <c r="O471" s="52" t="s">
        <v>41</v>
      </c>
      <c r="P471" s="54"/>
      <c r="Q471" s="54"/>
      <c r="R471" s="53"/>
      <c r="S471" s="14"/>
      <c r="T471" s="89" t="s">
        <v>35</v>
      </c>
      <c r="U471" s="89"/>
      <c r="V471" s="89"/>
      <c r="W471" s="89"/>
      <c r="X471" s="52" t="s">
        <v>42</v>
      </c>
      <c r="Y471" s="53"/>
      <c r="Z471" s="15"/>
      <c r="AA471" s="52" t="s">
        <v>43</v>
      </c>
      <c r="AB471" s="53"/>
    </row>
    <row r="472" spans="2:28" s="19" customFormat="1" x14ac:dyDescent="0.3">
      <c r="B472" s="16" t="s">
        <v>260</v>
      </c>
      <c r="C472" s="20" t="str">
        <f>C458</f>
        <v>SAMUEL ANDRES OCHOA</v>
      </c>
      <c r="D472" s="55" t="s">
        <v>36</v>
      </c>
      <c r="E472" s="56"/>
      <c r="F472" s="57" t="str">
        <f>C462</f>
        <v>TERRY MICHAEL SAINEA</v>
      </c>
      <c r="G472" s="58"/>
      <c r="H472" s="58"/>
      <c r="I472" s="58"/>
      <c r="J472" s="58"/>
      <c r="K472" s="58"/>
      <c r="L472" s="58"/>
      <c r="M472" s="58"/>
      <c r="N472" s="59"/>
      <c r="O472" s="60" t="s">
        <v>256</v>
      </c>
      <c r="P472" s="61"/>
      <c r="Q472" s="61"/>
      <c r="R472" s="62"/>
      <c r="S472" s="21"/>
      <c r="T472" s="63">
        <v>45146</v>
      </c>
      <c r="U472" s="63"/>
      <c r="V472" s="63"/>
      <c r="W472" s="63"/>
      <c r="X472" s="64">
        <v>10</v>
      </c>
      <c r="Y472" s="65"/>
      <c r="Z472" s="22" t="s">
        <v>36</v>
      </c>
      <c r="AA472" s="64">
        <v>0</v>
      </c>
      <c r="AB472" s="65"/>
    </row>
    <row r="473" spans="2:28" s="19" customFormat="1" x14ac:dyDescent="0.3">
      <c r="B473" s="16" t="s">
        <v>261</v>
      </c>
      <c r="C473" s="20" t="str">
        <f>C460</f>
        <v>JOSE HUMBERTO GIL</v>
      </c>
      <c r="D473" s="55" t="s">
        <v>36</v>
      </c>
      <c r="E473" s="56"/>
      <c r="F473" s="57" t="str">
        <f>C456</f>
        <v>SERGIO MAURICIO MADROÑERO</v>
      </c>
      <c r="G473" s="58"/>
      <c r="H473" s="58"/>
      <c r="I473" s="58"/>
      <c r="J473" s="58"/>
      <c r="K473" s="58"/>
      <c r="L473" s="58"/>
      <c r="M473" s="58"/>
      <c r="N473" s="59"/>
      <c r="O473" s="60" t="s">
        <v>256</v>
      </c>
      <c r="P473" s="61"/>
      <c r="Q473" s="61"/>
      <c r="R473" s="62"/>
      <c r="S473" s="23"/>
      <c r="T473" s="63">
        <v>45146</v>
      </c>
      <c r="U473" s="63"/>
      <c r="V473" s="63"/>
      <c r="W473" s="63"/>
      <c r="X473" s="64">
        <v>0</v>
      </c>
      <c r="Y473" s="65"/>
      <c r="Z473" s="22" t="s">
        <v>36</v>
      </c>
      <c r="AA473" s="64">
        <v>10</v>
      </c>
      <c r="AB473" s="65"/>
    </row>
    <row r="474" spans="2:28" x14ac:dyDescent="0.3">
      <c r="B474" s="24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4"/>
      <c r="P474" s="24"/>
      <c r="Q474" s="24"/>
      <c r="R474" s="24"/>
      <c r="S474" s="24"/>
      <c r="T474" s="26"/>
      <c r="U474" s="26"/>
      <c r="V474" s="26"/>
      <c r="W474" s="26"/>
      <c r="X474" s="27"/>
      <c r="Y474" s="24"/>
      <c r="Z474" s="28"/>
      <c r="AA474" s="27"/>
      <c r="AB474" s="24"/>
    </row>
    <row r="475" spans="2:28" x14ac:dyDescent="0.3">
      <c r="B475" s="84" t="s">
        <v>87</v>
      </c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</row>
    <row r="476" spans="2:28" x14ac:dyDescent="0.3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9"/>
      <c r="V476" s="8"/>
      <c r="W476" s="8"/>
      <c r="X476" s="10"/>
      <c r="Y476" s="11"/>
      <c r="Z476" s="11"/>
      <c r="AA476" s="10"/>
      <c r="AB476" s="11"/>
    </row>
    <row r="477" spans="2:28" x14ac:dyDescent="0.3">
      <c r="B477" s="85" t="s">
        <v>88</v>
      </c>
      <c r="C477" s="52" t="s">
        <v>44</v>
      </c>
      <c r="D477" s="54"/>
      <c r="E477" s="52">
        <v>1</v>
      </c>
      <c r="F477" s="54"/>
      <c r="G477" s="52">
        <v>2</v>
      </c>
      <c r="H477" s="54"/>
      <c r="I477" s="52">
        <v>3</v>
      </c>
      <c r="J477" s="54"/>
      <c r="K477" s="52">
        <v>4</v>
      </c>
      <c r="L477" s="54"/>
      <c r="M477" s="88"/>
      <c r="N477" s="22" t="s">
        <v>26</v>
      </c>
      <c r="O477" s="22" t="s">
        <v>27</v>
      </c>
      <c r="P477" s="22" t="s">
        <v>28</v>
      </c>
      <c r="Q477" s="22" t="s">
        <v>29</v>
      </c>
      <c r="R477" s="22" t="s">
        <v>30</v>
      </c>
      <c r="S477" s="22" t="s">
        <v>37</v>
      </c>
      <c r="T477" s="22" t="s">
        <v>38</v>
      </c>
      <c r="U477" s="22" t="s">
        <v>31</v>
      </c>
      <c r="V477" s="22" t="s">
        <v>32</v>
      </c>
      <c r="W477" s="22" t="s">
        <v>33</v>
      </c>
      <c r="AA477" s="1"/>
    </row>
    <row r="478" spans="2:28" x14ac:dyDescent="0.3">
      <c r="B478" s="86"/>
      <c r="C478" s="92" t="s">
        <v>250</v>
      </c>
      <c r="D478" s="93" t="s">
        <v>372</v>
      </c>
      <c r="E478" s="74"/>
      <c r="F478" s="75"/>
      <c r="G478" s="72">
        <f>IF(H478&gt;H479,"2")+IF(H478&lt;H479,"1")</f>
        <v>2</v>
      </c>
      <c r="H478" s="12">
        <f>X492</f>
        <v>10</v>
      </c>
      <c r="I478" s="72">
        <f>IF(J478&gt;J479,"2")+IF(J478&lt;J479,"1")</f>
        <v>2</v>
      </c>
      <c r="J478" s="13">
        <f>AA495</f>
        <v>49</v>
      </c>
      <c r="K478" s="72">
        <f>IF(L478&gt;L479,"2")+IF(L478&lt;L479,"1")</f>
        <v>2</v>
      </c>
      <c r="L478" s="13">
        <f>X488</f>
        <v>50</v>
      </c>
      <c r="M478" s="88"/>
      <c r="N478" s="78">
        <f>SUM(O478:R479)</f>
        <v>3</v>
      </c>
      <c r="O478" s="78">
        <f>IF(G478=2,"1")+IF(I478=2,"1")+IF(K478=2,"1")</f>
        <v>3</v>
      </c>
      <c r="P478" s="78">
        <f>IF(G478=1,"1")+IF(I478=1,"1")+IF(K478=1,"1")</f>
        <v>0</v>
      </c>
      <c r="Q478" s="78">
        <v>0</v>
      </c>
      <c r="R478" s="78">
        <v>0</v>
      </c>
      <c r="S478" s="79">
        <f>SUM(H478,J478,L478,E478)</f>
        <v>109</v>
      </c>
      <c r="T478" s="79">
        <f>SUM(H479,J479,L479,E478)</f>
        <v>67</v>
      </c>
      <c r="U478" s="79">
        <f>+S478-T478</f>
        <v>42</v>
      </c>
      <c r="V478" s="80">
        <f>SUM(E478,G478,I478,K478)</f>
        <v>6</v>
      </c>
      <c r="W478" s="82"/>
      <c r="Z478" s="83"/>
      <c r="AA478" s="83"/>
    </row>
    <row r="479" spans="2:28" x14ac:dyDescent="0.3">
      <c r="B479" s="86"/>
      <c r="C479" s="92"/>
      <c r="D479" s="94"/>
      <c r="E479" s="76"/>
      <c r="F479" s="77"/>
      <c r="G479" s="73"/>
      <c r="H479" s="12">
        <f>AA492</f>
        <v>0</v>
      </c>
      <c r="I479" s="73"/>
      <c r="J479" s="13">
        <f>X495</f>
        <v>43</v>
      </c>
      <c r="K479" s="73"/>
      <c r="L479" s="13">
        <f>AA488</f>
        <v>24</v>
      </c>
      <c r="M479" s="88"/>
      <c r="N479" s="78"/>
      <c r="O479" s="78"/>
      <c r="P479" s="78"/>
      <c r="Q479" s="78"/>
      <c r="R479" s="78"/>
      <c r="S479" s="78"/>
      <c r="T479" s="78"/>
      <c r="U479" s="78"/>
      <c r="V479" s="81"/>
      <c r="W479" s="82"/>
      <c r="Z479" s="83"/>
      <c r="AA479" s="83"/>
    </row>
    <row r="480" spans="2:28" x14ac:dyDescent="0.3">
      <c r="B480" s="86"/>
      <c r="C480" s="92" t="s">
        <v>325</v>
      </c>
      <c r="D480" s="93" t="s">
        <v>359</v>
      </c>
      <c r="E480" s="72">
        <f>IF(F480&gt;F481,"2")+IF(F480&lt;F481,"1")</f>
        <v>1</v>
      </c>
      <c r="F480" s="13">
        <f>AA492</f>
        <v>0</v>
      </c>
      <c r="G480" s="74"/>
      <c r="H480" s="75"/>
      <c r="I480" s="72">
        <f>IF(J480&gt;J481,"2")+IF(J480&lt;J481,"1")</f>
        <v>1</v>
      </c>
      <c r="J480" s="13">
        <f>X489</f>
        <v>0</v>
      </c>
      <c r="K480" s="72">
        <f>IF(L480&gt;L481,"2")+IF(L480&lt;L481,"1")</f>
        <v>1</v>
      </c>
      <c r="L480" s="13">
        <f>X494</f>
        <v>0</v>
      </c>
      <c r="M480" s="88"/>
      <c r="N480" s="78">
        <f t="shared" ref="N480" si="117">SUM(O480:R481)</f>
        <v>6</v>
      </c>
      <c r="O480" s="78">
        <f>IF(E480=2,"1")+IF(I480=2,"1")+IF(K480=2,"1")</f>
        <v>0</v>
      </c>
      <c r="P480" s="78">
        <f>IF(E480=1,"1")+IF(I480=1,"1")+IF(K480=1,"1")</f>
        <v>3</v>
      </c>
      <c r="Q480" s="78">
        <v>0</v>
      </c>
      <c r="R480" s="78">
        <v>3</v>
      </c>
      <c r="S480" s="79">
        <f>SUM(H480,J480,L480,F480)</f>
        <v>0</v>
      </c>
      <c r="T480" s="79">
        <f>SUM(H481,J481,L481,F481)</f>
        <v>30</v>
      </c>
      <c r="U480" s="79">
        <f>+S480-T480</f>
        <v>-30</v>
      </c>
      <c r="V480" s="80">
        <f>SUM(E480,G480,I480,K480)-R480</f>
        <v>0</v>
      </c>
      <c r="W480" s="82"/>
      <c r="Z480" s="83"/>
      <c r="AA480" s="83"/>
    </row>
    <row r="481" spans="2:28" x14ac:dyDescent="0.3">
      <c r="B481" s="86"/>
      <c r="C481" s="92"/>
      <c r="D481" s="94"/>
      <c r="E481" s="73"/>
      <c r="F481" s="13">
        <f>X492</f>
        <v>10</v>
      </c>
      <c r="G481" s="76"/>
      <c r="H481" s="77"/>
      <c r="I481" s="73"/>
      <c r="J481" s="13">
        <f>AA489</f>
        <v>10</v>
      </c>
      <c r="K481" s="73"/>
      <c r="L481" s="13">
        <f>AA494</f>
        <v>10</v>
      </c>
      <c r="M481" s="88"/>
      <c r="N481" s="78"/>
      <c r="O481" s="78"/>
      <c r="P481" s="78"/>
      <c r="Q481" s="78"/>
      <c r="R481" s="78"/>
      <c r="S481" s="78"/>
      <c r="T481" s="78"/>
      <c r="U481" s="78"/>
      <c r="V481" s="81"/>
      <c r="W481" s="82"/>
      <c r="Z481" s="83"/>
      <c r="AA481" s="83"/>
    </row>
    <row r="482" spans="2:28" x14ac:dyDescent="0.3">
      <c r="B482" s="86"/>
      <c r="C482" s="92" t="s">
        <v>403</v>
      </c>
      <c r="D482" s="93" t="s">
        <v>360</v>
      </c>
      <c r="E482" s="72">
        <f>IF(F482&gt;F483,"2")+IF(F482&lt;F483,"1")</f>
        <v>1</v>
      </c>
      <c r="F482" s="13">
        <f>X495</f>
        <v>43</v>
      </c>
      <c r="G482" s="72">
        <f>IF(H482&gt;H483,"2")+IF(H482&lt;H483,"1")</f>
        <v>2</v>
      </c>
      <c r="H482" s="13">
        <f>AA489</f>
        <v>10</v>
      </c>
      <c r="I482" s="74"/>
      <c r="J482" s="75"/>
      <c r="K482" s="72">
        <f>IF(L482&gt;L483,"2")+IF(L482&lt;L483,"1")</f>
        <v>2</v>
      </c>
      <c r="L482" s="13">
        <f>AA491</f>
        <v>49</v>
      </c>
      <c r="M482" s="88"/>
      <c r="N482" s="78">
        <f t="shared" ref="N482" si="118">SUM(O482:R483)</f>
        <v>3</v>
      </c>
      <c r="O482" s="78">
        <f>IF(E482=2,"1")+IF(G482=2,"1")+IF(K482=2,"1")</f>
        <v>2</v>
      </c>
      <c r="P482" s="78">
        <f>IF(E482=1,"1")+IF(G482=1,"1")+IF(K482=1,"1")</f>
        <v>1</v>
      </c>
      <c r="Q482" s="78">
        <v>0</v>
      </c>
      <c r="R482" s="78">
        <v>0</v>
      </c>
      <c r="S482" s="79">
        <f>SUM(H482,J482,L482,F482)</f>
        <v>102</v>
      </c>
      <c r="T482" s="79">
        <f>SUM(H483,J483,L483,F483)</f>
        <v>85</v>
      </c>
      <c r="U482" s="79">
        <f t="shared" ref="U482" si="119">+S482-T482</f>
        <v>17</v>
      </c>
      <c r="V482" s="80">
        <f>SUM(E482,G482,I482,K482)</f>
        <v>5</v>
      </c>
      <c r="W482" s="82"/>
      <c r="Z482" s="83"/>
      <c r="AA482" s="83"/>
    </row>
    <row r="483" spans="2:28" x14ac:dyDescent="0.3">
      <c r="B483" s="86"/>
      <c r="C483" s="92"/>
      <c r="D483" s="94"/>
      <c r="E483" s="73"/>
      <c r="F483" s="13">
        <f>AA495</f>
        <v>49</v>
      </c>
      <c r="G483" s="73"/>
      <c r="H483" s="13">
        <f>X489</f>
        <v>0</v>
      </c>
      <c r="I483" s="76"/>
      <c r="J483" s="77"/>
      <c r="K483" s="73"/>
      <c r="L483" s="13">
        <f>X491</f>
        <v>36</v>
      </c>
      <c r="M483" s="88"/>
      <c r="N483" s="78"/>
      <c r="O483" s="78"/>
      <c r="P483" s="78"/>
      <c r="Q483" s="78"/>
      <c r="R483" s="78"/>
      <c r="S483" s="78"/>
      <c r="T483" s="78"/>
      <c r="U483" s="78"/>
      <c r="V483" s="81"/>
      <c r="W483" s="82"/>
      <c r="Z483" s="83"/>
      <c r="AA483" s="83"/>
    </row>
    <row r="484" spans="2:28" x14ac:dyDescent="0.3">
      <c r="B484" s="86"/>
      <c r="C484" s="92" t="s">
        <v>326</v>
      </c>
      <c r="D484" s="93" t="s">
        <v>3</v>
      </c>
      <c r="E484" s="72">
        <f>IF(F484&gt;F485,"2")+IF(F484&lt;F485,"1")</f>
        <v>1</v>
      </c>
      <c r="F484" s="13">
        <f>AA488</f>
        <v>24</v>
      </c>
      <c r="G484" s="72">
        <f>IF(H484&gt;H485,"2")+IF(H484&lt;H485,"1")</f>
        <v>2</v>
      </c>
      <c r="H484" s="13">
        <f>AA494</f>
        <v>10</v>
      </c>
      <c r="I484" s="72">
        <f>IF(J484&gt;J485,"2")+IF(J484&lt;J485,"1")</f>
        <v>1</v>
      </c>
      <c r="J484" s="13">
        <f>X491</f>
        <v>36</v>
      </c>
      <c r="K484" s="74"/>
      <c r="L484" s="75"/>
      <c r="M484" s="88"/>
      <c r="N484" s="78">
        <f t="shared" ref="N484" si="120">SUM(O484:R485)</f>
        <v>3</v>
      </c>
      <c r="O484" s="78">
        <f>IF(E484=2,"1")+IF(G484=2,"1")+IF(I484=2,"1")</f>
        <v>1</v>
      </c>
      <c r="P484" s="78">
        <f>IF(E484=1,"1")+IF(G484=1,"1")+IF(I484=1,"1")</f>
        <v>2</v>
      </c>
      <c r="Q484" s="78">
        <v>0</v>
      </c>
      <c r="R484" s="78">
        <v>0</v>
      </c>
      <c r="S484" s="79">
        <f>SUM(H484,J484,L484,F484)</f>
        <v>70</v>
      </c>
      <c r="T484" s="79">
        <f>SUM(H485,J485,L485,F485)</f>
        <v>99</v>
      </c>
      <c r="U484" s="79">
        <f t="shared" ref="U484" si="121">+S484-T484</f>
        <v>-29</v>
      </c>
      <c r="V484" s="80">
        <f t="shared" ref="V484" si="122">SUM(E484,G484,I484,K484)</f>
        <v>4</v>
      </c>
      <c r="W484" s="82"/>
      <c r="Z484" s="83"/>
      <c r="AA484" s="83"/>
    </row>
    <row r="485" spans="2:28" x14ac:dyDescent="0.3">
      <c r="B485" s="87"/>
      <c r="C485" s="92"/>
      <c r="D485" s="94"/>
      <c r="E485" s="73"/>
      <c r="F485" s="13">
        <f>X488</f>
        <v>50</v>
      </c>
      <c r="G485" s="73"/>
      <c r="H485" s="13">
        <f>X494</f>
        <v>0</v>
      </c>
      <c r="I485" s="73"/>
      <c r="J485" s="13">
        <f>AA491</f>
        <v>49</v>
      </c>
      <c r="K485" s="76"/>
      <c r="L485" s="77"/>
      <c r="M485" s="88"/>
      <c r="N485" s="78"/>
      <c r="O485" s="78"/>
      <c r="P485" s="78"/>
      <c r="Q485" s="78"/>
      <c r="R485" s="78"/>
      <c r="S485" s="78"/>
      <c r="T485" s="78"/>
      <c r="U485" s="78"/>
      <c r="V485" s="81"/>
      <c r="W485" s="82"/>
      <c r="Z485" s="83"/>
      <c r="AA485" s="83"/>
    </row>
    <row r="487" spans="2:28" x14ac:dyDescent="0.3">
      <c r="B487" s="22" t="s">
        <v>34</v>
      </c>
      <c r="C487" s="22" t="s">
        <v>42</v>
      </c>
      <c r="D487" s="69"/>
      <c r="E487" s="70"/>
      <c r="F487" s="52" t="s">
        <v>43</v>
      </c>
      <c r="G487" s="54"/>
      <c r="H487" s="54"/>
      <c r="I487" s="54"/>
      <c r="J487" s="54"/>
      <c r="K487" s="54"/>
      <c r="L487" s="54"/>
      <c r="M487" s="54"/>
      <c r="N487" s="53"/>
      <c r="O487" s="52" t="s">
        <v>41</v>
      </c>
      <c r="P487" s="54"/>
      <c r="Q487" s="54"/>
      <c r="R487" s="53"/>
      <c r="S487" s="14"/>
      <c r="T487" s="52" t="s">
        <v>35</v>
      </c>
      <c r="U487" s="54"/>
      <c r="V487" s="54"/>
      <c r="W487" s="53"/>
      <c r="X487" s="52" t="s">
        <v>42</v>
      </c>
      <c r="Y487" s="53"/>
      <c r="Z487" s="15"/>
      <c r="AA487" s="52" t="s">
        <v>43</v>
      </c>
      <c r="AB487" s="53"/>
    </row>
    <row r="488" spans="2:28" s="19" customFormat="1" x14ac:dyDescent="0.3">
      <c r="B488" s="16" t="s">
        <v>258</v>
      </c>
      <c r="C488" s="17" t="str">
        <f>C478</f>
        <v>CESAR AGUSTO CORNEJO</v>
      </c>
      <c r="D488" s="55" t="s">
        <v>36</v>
      </c>
      <c r="E488" s="56"/>
      <c r="F488" s="55" t="str">
        <f>C484</f>
        <v>FABIO SNEYDER PARDO</v>
      </c>
      <c r="G488" s="71"/>
      <c r="H488" s="71"/>
      <c r="I488" s="71"/>
      <c r="J488" s="71"/>
      <c r="K488" s="71"/>
      <c r="L488" s="71"/>
      <c r="M488" s="71"/>
      <c r="N488" s="56"/>
      <c r="O488" s="60" t="s">
        <v>257</v>
      </c>
      <c r="P488" s="61"/>
      <c r="Q488" s="61"/>
      <c r="R488" s="62"/>
      <c r="S488" s="18"/>
      <c r="T488" s="63">
        <v>45146</v>
      </c>
      <c r="U488" s="63"/>
      <c r="V488" s="63"/>
      <c r="W488" s="63"/>
      <c r="X488" s="64">
        <v>50</v>
      </c>
      <c r="Y488" s="65"/>
      <c r="Z488" s="22" t="s">
        <v>36</v>
      </c>
      <c r="AA488" s="64">
        <v>24</v>
      </c>
      <c r="AB488" s="65"/>
    </row>
    <row r="489" spans="2:28" s="19" customFormat="1" x14ac:dyDescent="0.3">
      <c r="B489" s="16" t="s">
        <v>271</v>
      </c>
      <c r="C489" s="20" t="str">
        <f>C480</f>
        <v>HERNANDO HUGO VARGAS</v>
      </c>
      <c r="D489" s="55" t="s">
        <v>36</v>
      </c>
      <c r="E489" s="56"/>
      <c r="F489" s="57" t="str">
        <f>C482</f>
        <v>JHONATHAN FERNANDO SARMIENTO CASTRO</v>
      </c>
      <c r="G489" s="58"/>
      <c r="H489" s="58"/>
      <c r="I489" s="58"/>
      <c r="J489" s="58"/>
      <c r="K489" s="58"/>
      <c r="L489" s="58"/>
      <c r="M489" s="58"/>
      <c r="N489" s="59"/>
      <c r="O489" s="60" t="s">
        <v>257</v>
      </c>
      <c r="P489" s="61"/>
      <c r="Q489" s="61"/>
      <c r="R489" s="62"/>
      <c r="S489" s="21"/>
      <c r="T489" s="63">
        <v>45146</v>
      </c>
      <c r="U489" s="63"/>
      <c r="V489" s="63"/>
      <c r="W489" s="63"/>
      <c r="X489" s="64">
        <v>0</v>
      </c>
      <c r="Y489" s="65"/>
      <c r="Z489" s="22" t="s">
        <v>36</v>
      </c>
      <c r="AA489" s="64">
        <v>10</v>
      </c>
      <c r="AB489" s="65"/>
    </row>
    <row r="490" spans="2:28" x14ac:dyDescent="0.3">
      <c r="B490" s="22" t="s">
        <v>34</v>
      </c>
      <c r="C490" s="22" t="s">
        <v>42</v>
      </c>
      <c r="D490" s="52"/>
      <c r="E490" s="53"/>
      <c r="F490" s="52" t="s">
        <v>43</v>
      </c>
      <c r="G490" s="54"/>
      <c r="H490" s="54"/>
      <c r="I490" s="54"/>
      <c r="J490" s="54"/>
      <c r="K490" s="54"/>
      <c r="L490" s="54"/>
      <c r="M490" s="54"/>
      <c r="N490" s="53"/>
      <c r="O490" s="52" t="s">
        <v>41</v>
      </c>
      <c r="P490" s="54"/>
      <c r="Q490" s="54"/>
      <c r="R490" s="53"/>
      <c r="S490" s="14"/>
      <c r="T490" s="89" t="s">
        <v>35</v>
      </c>
      <c r="U490" s="89"/>
      <c r="V490" s="89"/>
      <c r="W490" s="89"/>
      <c r="X490" s="52" t="s">
        <v>42</v>
      </c>
      <c r="Y490" s="53"/>
      <c r="Z490" s="15"/>
      <c r="AA490" s="52" t="s">
        <v>43</v>
      </c>
      <c r="AB490" s="53"/>
    </row>
    <row r="491" spans="2:28" s="19" customFormat="1" x14ac:dyDescent="0.3">
      <c r="B491" s="16" t="s">
        <v>272</v>
      </c>
      <c r="C491" s="29" t="str">
        <f>C484</f>
        <v>FABIO SNEYDER PARDO</v>
      </c>
      <c r="D491" s="55" t="s">
        <v>36</v>
      </c>
      <c r="E491" s="56"/>
      <c r="F491" s="57" t="str">
        <f>C482</f>
        <v>JHONATHAN FERNANDO SARMIENTO CASTRO</v>
      </c>
      <c r="G491" s="58"/>
      <c r="H491" s="58"/>
      <c r="I491" s="58"/>
      <c r="J491" s="58"/>
      <c r="K491" s="58"/>
      <c r="L491" s="58"/>
      <c r="M491" s="58"/>
      <c r="N491" s="59"/>
      <c r="O491" s="60" t="s">
        <v>257</v>
      </c>
      <c r="P491" s="61"/>
      <c r="Q491" s="61"/>
      <c r="R491" s="62"/>
      <c r="S491" s="21"/>
      <c r="T491" s="63">
        <v>45146</v>
      </c>
      <c r="U491" s="63"/>
      <c r="V491" s="63"/>
      <c r="W491" s="63"/>
      <c r="X491" s="64">
        <v>36</v>
      </c>
      <c r="Y491" s="65"/>
      <c r="Z491" s="22" t="s">
        <v>36</v>
      </c>
      <c r="AA491" s="64">
        <v>49</v>
      </c>
      <c r="AB491" s="65"/>
    </row>
    <row r="492" spans="2:28" s="19" customFormat="1" x14ac:dyDescent="0.3">
      <c r="B492" s="16" t="s">
        <v>273</v>
      </c>
      <c r="C492" s="20" t="str">
        <f>C478</f>
        <v>CESAR AGUSTO CORNEJO</v>
      </c>
      <c r="D492" s="55" t="s">
        <v>36</v>
      </c>
      <c r="E492" s="56"/>
      <c r="F492" s="57" t="str">
        <f>C480</f>
        <v>HERNANDO HUGO VARGAS</v>
      </c>
      <c r="G492" s="58"/>
      <c r="H492" s="58"/>
      <c r="I492" s="58"/>
      <c r="J492" s="58"/>
      <c r="K492" s="58"/>
      <c r="L492" s="58"/>
      <c r="M492" s="58"/>
      <c r="N492" s="59"/>
      <c r="O492" s="60" t="s">
        <v>257</v>
      </c>
      <c r="P492" s="61"/>
      <c r="Q492" s="61"/>
      <c r="R492" s="62"/>
      <c r="S492" s="21"/>
      <c r="T492" s="63">
        <v>45146</v>
      </c>
      <c r="U492" s="63"/>
      <c r="V492" s="63"/>
      <c r="W492" s="63"/>
      <c r="X492" s="64">
        <v>10</v>
      </c>
      <c r="Y492" s="65"/>
      <c r="Z492" s="22" t="s">
        <v>36</v>
      </c>
      <c r="AA492" s="64">
        <v>0</v>
      </c>
      <c r="AB492" s="65"/>
    </row>
    <row r="493" spans="2:28" x14ac:dyDescent="0.3">
      <c r="B493" s="22" t="s">
        <v>34</v>
      </c>
      <c r="C493" s="22" t="s">
        <v>42</v>
      </c>
      <c r="D493" s="52"/>
      <c r="E493" s="53"/>
      <c r="F493" s="52" t="s">
        <v>43</v>
      </c>
      <c r="G493" s="54"/>
      <c r="H493" s="54"/>
      <c r="I493" s="54"/>
      <c r="J493" s="54"/>
      <c r="K493" s="54"/>
      <c r="L493" s="54"/>
      <c r="M493" s="54"/>
      <c r="N493" s="53"/>
      <c r="O493" s="52" t="s">
        <v>41</v>
      </c>
      <c r="P493" s="54"/>
      <c r="Q493" s="54"/>
      <c r="R493" s="53"/>
      <c r="S493" s="14"/>
      <c r="T493" s="89" t="s">
        <v>35</v>
      </c>
      <c r="U493" s="89"/>
      <c r="V493" s="89"/>
      <c r="W493" s="89"/>
      <c r="X493" s="52" t="s">
        <v>42</v>
      </c>
      <c r="Y493" s="53"/>
      <c r="Z493" s="15"/>
      <c r="AA493" s="52" t="s">
        <v>43</v>
      </c>
      <c r="AB493" s="53"/>
    </row>
    <row r="494" spans="2:28" s="19" customFormat="1" x14ac:dyDescent="0.3">
      <c r="B494" s="16" t="s">
        <v>260</v>
      </c>
      <c r="C494" s="20" t="str">
        <f>C480</f>
        <v>HERNANDO HUGO VARGAS</v>
      </c>
      <c r="D494" s="55" t="s">
        <v>36</v>
      </c>
      <c r="E494" s="56"/>
      <c r="F494" s="57" t="str">
        <f>C484</f>
        <v>FABIO SNEYDER PARDO</v>
      </c>
      <c r="G494" s="58"/>
      <c r="H494" s="58"/>
      <c r="I494" s="58"/>
      <c r="J494" s="58"/>
      <c r="K494" s="58"/>
      <c r="L494" s="58"/>
      <c r="M494" s="58"/>
      <c r="N494" s="59"/>
      <c r="O494" s="60" t="s">
        <v>257</v>
      </c>
      <c r="P494" s="61"/>
      <c r="Q494" s="61"/>
      <c r="R494" s="62"/>
      <c r="S494" s="21"/>
      <c r="T494" s="63">
        <v>45146</v>
      </c>
      <c r="U494" s="63"/>
      <c r="V494" s="63"/>
      <c r="W494" s="63"/>
      <c r="X494" s="64">
        <v>0</v>
      </c>
      <c r="Y494" s="65"/>
      <c r="Z494" s="22" t="s">
        <v>36</v>
      </c>
      <c r="AA494" s="64">
        <v>10</v>
      </c>
      <c r="AB494" s="65"/>
    </row>
    <row r="495" spans="2:28" s="19" customFormat="1" x14ac:dyDescent="0.3">
      <c r="B495" s="16" t="s">
        <v>261</v>
      </c>
      <c r="C495" s="20" t="str">
        <f>C482</f>
        <v>JHONATHAN FERNANDO SARMIENTO CASTRO</v>
      </c>
      <c r="D495" s="55" t="s">
        <v>36</v>
      </c>
      <c r="E495" s="56"/>
      <c r="F495" s="57" t="str">
        <f>C478</f>
        <v>CESAR AGUSTO CORNEJO</v>
      </c>
      <c r="G495" s="58"/>
      <c r="H495" s="58"/>
      <c r="I495" s="58"/>
      <c r="J495" s="58"/>
      <c r="K495" s="58"/>
      <c r="L495" s="58"/>
      <c r="M495" s="58"/>
      <c r="N495" s="59"/>
      <c r="O495" s="60" t="s">
        <v>257</v>
      </c>
      <c r="P495" s="61"/>
      <c r="Q495" s="61"/>
      <c r="R495" s="62"/>
      <c r="S495" s="23"/>
      <c r="T495" s="63">
        <v>45146</v>
      </c>
      <c r="U495" s="63"/>
      <c r="V495" s="63"/>
      <c r="W495" s="63"/>
      <c r="X495" s="64">
        <v>43</v>
      </c>
      <c r="Y495" s="65"/>
      <c r="Z495" s="22" t="s">
        <v>36</v>
      </c>
      <c r="AA495" s="64">
        <v>49</v>
      </c>
      <c r="AB495" s="65"/>
    </row>
    <row r="496" spans="2:28" x14ac:dyDescent="0.3">
      <c r="B496" s="24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4"/>
      <c r="P496" s="24"/>
      <c r="Q496" s="24"/>
      <c r="R496" s="24"/>
      <c r="S496" s="24"/>
      <c r="T496" s="26"/>
      <c r="U496" s="26"/>
      <c r="V496" s="26"/>
      <c r="W496" s="26"/>
      <c r="X496" s="27"/>
      <c r="Y496" s="24"/>
      <c r="Z496" s="28"/>
      <c r="AA496" s="27"/>
      <c r="AB496" s="24"/>
    </row>
    <row r="497" spans="2:28" x14ac:dyDescent="0.3">
      <c r="B497" s="84" t="s">
        <v>89</v>
      </c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</row>
    <row r="498" spans="2:28" x14ac:dyDescent="0.3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9"/>
      <c r="V498" s="8"/>
      <c r="W498" s="8"/>
      <c r="X498" s="10"/>
      <c r="Y498" s="11"/>
      <c r="Z498" s="11"/>
      <c r="AA498" s="10"/>
      <c r="AB498" s="11"/>
    </row>
    <row r="499" spans="2:28" x14ac:dyDescent="0.3">
      <c r="B499" s="85" t="s">
        <v>90</v>
      </c>
      <c r="C499" s="52" t="s">
        <v>44</v>
      </c>
      <c r="D499" s="54"/>
      <c r="E499" s="52">
        <v>1</v>
      </c>
      <c r="F499" s="54"/>
      <c r="G499" s="52">
        <v>2</v>
      </c>
      <c r="H499" s="54"/>
      <c r="I499" s="52">
        <v>3</v>
      </c>
      <c r="J499" s="54"/>
      <c r="K499" s="52">
        <v>4</v>
      </c>
      <c r="L499" s="54"/>
      <c r="M499" s="88"/>
      <c r="N499" s="22" t="s">
        <v>26</v>
      </c>
      <c r="O499" s="22" t="s">
        <v>27</v>
      </c>
      <c r="P499" s="22" t="s">
        <v>28</v>
      </c>
      <c r="Q499" s="22" t="s">
        <v>29</v>
      </c>
      <c r="R499" s="22" t="s">
        <v>30</v>
      </c>
      <c r="S499" s="22" t="s">
        <v>37</v>
      </c>
      <c r="T499" s="22" t="s">
        <v>38</v>
      </c>
      <c r="U499" s="22" t="s">
        <v>31</v>
      </c>
      <c r="V499" s="22" t="s">
        <v>32</v>
      </c>
      <c r="W499" s="22" t="s">
        <v>33</v>
      </c>
      <c r="AA499" s="1"/>
    </row>
    <row r="500" spans="2:28" x14ac:dyDescent="0.3">
      <c r="B500" s="86"/>
      <c r="C500" s="92" t="s">
        <v>235</v>
      </c>
      <c r="D500" s="93" t="s">
        <v>19</v>
      </c>
      <c r="E500" s="74"/>
      <c r="F500" s="75"/>
      <c r="G500" s="72">
        <f>IF(H500&gt;H501,"2")+IF(H500&lt;H501,"1")</f>
        <v>2</v>
      </c>
      <c r="H500" s="12">
        <f>X514</f>
        <v>69</v>
      </c>
      <c r="I500" s="72">
        <f>IF(J500&gt;J501,"2")+IF(J500&lt;J501,"1")</f>
        <v>2</v>
      </c>
      <c r="J500" s="13">
        <f>AA517</f>
        <v>10</v>
      </c>
      <c r="K500" s="72">
        <f>IF(L500&gt;L501,"2")+IF(L500&lt;L501,"1")</f>
        <v>1</v>
      </c>
      <c r="L500" s="13">
        <f>X510</f>
        <v>0</v>
      </c>
      <c r="M500" s="88"/>
      <c r="N500" s="78">
        <f>SUM(O500:R501)</f>
        <v>4</v>
      </c>
      <c r="O500" s="78">
        <f>IF(G500=2,"1")+IF(I500=2,"1")+IF(K500=2,"1")</f>
        <v>2</v>
      </c>
      <c r="P500" s="78">
        <f>IF(G500=1,"1")+IF(I500=1,"1")+IF(K500=1,"1")</f>
        <v>1</v>
      </c>
      <c r="Q500" s="78">
        <v>0</v>
      </c>
      <c r="R500" s="78">
        <v>1</v>
      </c>
      <c r="S500" s="79">
        <f>SUM(H500,J500,L500,E500)</f>
        <v>79</v>
      </c>
      <c r="T500" s="79">
        <f>SUM(H501,J501,L501,E500)</f>
        <v>38</v>
      </c>
      <c r="U500" s="79">
        <f>+S500-T500</f>
        <v>41</v>
      </c>
      <c r="V500" s="80">
        <f>SUM(E500,G500,I500,K500)-R500</f>
        <v>4</v>
      </c>
      <c r="W500" s="82"/>
      <c r="Z500" s="83"/>
      <c r="AA500" s="83"/>
    </row>
    <row r="501" spans="2:28" x14ac:dyDescent="0.3">
      <c r="B501" s="86"/>
      <c r="C501" s="92"/>
      <c r="D501" s="94"/>
      <c r="E501" s="76"/>
      <c r="F501" s="77"/>
      <c r="G501" s="73"/>
      <c r="H501" s="12">
        <f>AA514</f>
        <v>28</v>
      </c>
      <c r="I501" s="73"/>
      <c r="J501" s="13">
        <f>X517</f>
        <v>0</v>
      </c>
      <c r="K501" s="73"/>
      <c r="L501" s="13">
        <f>AA510</f>
        <v>10</v>
      </c>
      <c r="M501" s="88"/>
      <c r="N501" s="78"/>
      <c r="O501" s="78"/>
      <c r="P501" s="78"/>
      <c r="Q501" s="78"/>
      <c r="R501" s="78"/>
      <c r="S501" s="78"/>
      <c r="T501" s="78"/>
      <c r="U501" s="78"/>
      <c r="V501" s="81"/>
      <c r="W501" s="82"/>
      <c r="Z501" s="83"/>
      <c r="AA501" s="83"/>
    </row>
    <row r="502" spans="2:28" x14ac:dyDescent="0.3">
      <c r="B502" s="86"/>
      <c r="C502" s="92" t="s">
        <v>231</v>
      </c>
      <c r="D502" s="93" t="s">
        <v>358</v>
      </c>
      <c r="E502" s="72">
        <f>IF(F502&gt;F503,"2")+IF(F502&lt;F503,"1")</f>
        <v>1</v>
      </c>
      <c r="F502" s="13">
        <f>AA514</f>
        <v>28</v>
      </c>
      <c r="G502" s="74"/>
      <c r="H502" s="75"/>
      <c r="I502" s="72">
        <f>IF(J502&gt;J503,"2")+IF(J502&lt;J503,"1")</f>
        <v>2</v>
      </c>
      <c r="J502" s="13">
        <f>X511</f>
        <v>10</v>
      </c>
      <c r="K502" s="72">
        <f>IF(L502&gt;L503,"2")+IF(L502&lt;L503,"1")</f>
        <v>2</v>
      </c>
      <c r="L502" s="13">
        <f>X516</f>
        <v>44</v>
      </c>
      <c r="M502" s="88"/>
      <c r="N502" s="78">
        <f t="shared" ref="N502" si="123">SUM(O502:R503)</f>
        <v>3</v>
      </c>
      <c r="O502" s="78">
        <f>IF(E502=2,"1")+IF(I502=2,"1")+IF(K502=2,"1")</f>
        <v>2</v>
      </c>
      <c r="P502" s="78">
        <f>IF(E502=1,"1")+IF(I502=1,"1")+IF(K502=1,"1")</f>
        <v>1</v>
      </c>
      <c r="Q502" s="78">
        <v>0</v>
      </c>
      <c r="R502" s="78">
        <v>0</v>
      </c>
      <c r="S502" s="79">
        <f>SUM(H502,J502,L502,F502)</f>
        <v>82</v>
      </c>
      <c r="T502" s="79">
        <f>SUM(H503,J503,L503,F503)</f>
        <v>101</v>
      </c>
      <c r="U502" s="79">
        <f>+S502-T502</f>
        <v>-19</v>
      </c>
      <c r="V502" s="80">
        <f>SUM(E502,G502,I502,K502)</f>
        <v>5</v>
      </c>
      <c r="W502" s="82"/>
      <c r="Z502" s="83"/>
      <c r="AA502" s="83"/>
    </row>
    <row r="503" spans="2:28" x14ac:dyDescent="0.3">
      <c r="B503" s="86"/>
      <c r="C503" s="92"/>
      <c r="D503" s="94"/>
      <c r="E503" s="73"/>
      <c r="F503" s="13">
        <f>X514</f>
        <v>69</v>
      </c>
      <c r="G503" s="76"/>
      <c r="H503" s="77"/>
      <c r="I503" s="73"/>
      <c r="J503" s="13">
        <f>AA511</f>
        <v>0</v>
      </c>
      <c r="K503" s="73"/>
      <c r="L503" s="13">
        <f>AA516</f>
        <v>32</v>
      </c>
      <c r="M503" s="88"/>
      <c r="N503" s="78"/>
      <c r="O503" s="78"/>
      <c r="P503" s="78"/>
      <c r="Q503" s="78"/>
      <c r="R503" s="78"/>
      <c r="S503" s="78"/>
      <c r="T503" s="78"/>
      <c r="U503" s="78"/>
      <c r="V503" s="81"/>
      <c r="W503" s="82"/>
      <c r="Z503" s="83"/>
      <c r="AA503" s="83"/>
    </row>
    <row r="504" spans="2:28" x14ac:dyDescent="0.3">
      <c r="B504" s="86"/>
      <c r="C504" s="92" t="s">
        <v>327</v>
      </c>
      <c r="D504" s="93" t="s">
        <v>328</v>
      </c>
      <c r="E504" s="72">
        <f>IF(F504&gt;F505,"2")+IF(F504&lt;F505,"1")</f>
        <v>1</v>
      </c>
      <c r="F504" s="13">
        <f>X517</f>
        <v>0</v>
      </c>
      <c r="G504" s="72">
        <f>IF(H504&gt;H505,"2")+IF(H504&lt;H505,"1")</f>
        <v>1</v>
      </c>
      <c r="H504" s="13">
        <f>AA511</f>
        <v>0</v>
      </c>
      <c r="I504" s="74"/>
      <c r="J504" s="75"/>
      <c r="K504" s="72">
        <f>IF(L504&gt;L505,"2")+IF(L504&lt;L505,"1")</f>
        <v>1</v>
      </c>
      <c r="L504" s="13">
        <f>AA513</f>
        <v>0</v>
      </c>
      <c r="M504" s="88"/>
      <c r="N504" s="78">
        <f t="shared" ref="N504" si="124">SUM(O504:R505)</f>
        <v>6</v>
      </c>
      <c r="O504" s="78">
        <f>IF(E504=2,"1")+IF(G504=2,"1")+IF(K504=2,"1")</f>
        <v>0</v>
      </c>
      <c r="P504" s="78">
        <f>IF(E504=1,"1")+IF(G504=1,"1")+IF(K504=1,"1")</f>
        <v>3</v>
      </c>
      <c r="Q504" s="78">
        <v>0</v>
      </c>
      <c r="R504" s="78">
        <v>3</v>
      </c>
      <c r="S504" s="79">
        <f>SUM(H504,J504,L504,F504)</f>
        <v>0</v>
      </c>
      <c r="T504" s="79">
        <f>SUM(H505,J505,L505,F505)</f>
        <v>30</v>
      </c>
      <c r="U504" s="79">
        <f t="shared" ref="U504" si="125">+S504-T504</f>
        <v>-30</v>
      </c>
      <c r="V504" s="80">
        <f>SUM(E504,G504,I504,K504)-R504</f>
        <v>0</v>
      </c>
      <c r="W504" s="82"/>
      <c r="Z504" s="83"/>
      <c r="AA504" s="83"/>
    </row>
    <row r="505" spans="2:28" x14ac:dyDescent="0.3">
      <c r="B505" s="86"/>
      <c r="C505" s="92"/>
      <c r="D505" s="94"/>
      <c r="E505" s="73"/>
      <c r="F505" s="13">
        <f>AA517</f>
        <v>10</v>
      </c>
      <c r="G505" s="73"/>
      <c r="H505" s="13">
        <f>X511</f>
        <v>10</v>
      </c>
      <c r="I505" s="76"/>
      <c r="J505" s="77"/>
      <c r="K505" s="73"/>
      <c r="L505" s="13">
        <f>X513</f>
        <v>10</v>
      </c>
      <c r="M505" s="88"/>
      <c r="N505" s="78"/>
      <c r="O505" s="78"/>
      <c r="P505" s="78"/>
      <c r="Q505" s="78"/>
      <c r="R505" s="78"/>
      <c r="S505" s="78"/>
      <c r="T505" s="78"/>
      <c r="U505" s="78"/>
      <c r="V505" s="81"/>
      <c r="W505" s="82"/>
      <c r="Z505" s="83"/>
      <c r="AA505" s="83"/>
    </row>
    <row r="506" spans="2:28" x14ac:dyDescent="0.3">
      <c r="B506" s="86"/>
      <c r="C506" s="92" t="s">
        <v>352</v>
      </c>
      <c r="D506" s="93" t="s">
        <v>283</v>
      </c>
      <c r="E506" s="72">
        <f>IF(F506&gt;F507,"2")+IF(F506&lt;F507,"1")</f>
        <v>2</v>
      </c>
      <c r="F506" s="13">
        <f>AA510</f>
        <v>10</v>
      </c>
      <c r="G506" s="72">
        <f>IF(H506&gt;H507,"2")+IF(H506&lt;H507,"1")</f>
        <v>1</v>
      </c>
      <c r="H506" s="13">
        <f>AA516</f>
        <v>32</v>
      </c>
      <c r="I506" s="72">
        <f>IF(J506&gt;J507,"2")+IF(J506&lt;J507,"1")</f>
        <v>2</v>
      </c>
      <c r="J506" s="13">
        <f>X513</f>
        <v>10</v>
      </c>
      <c r="K506" s="74"/>
      <c r="L506" s="75"/>
      <c r="M506" s="88"/>
      <c r="N506" s="78">
        <f t="shared" ref="N506" si="126">SUM(O506:R507)</f>
        <v>3</v>
      </c>
      <c r="O506" s="78">
        <f>IF(E506=2,"1")+IF(G506=2,"1")+IF(I506=2,"1")</f>
        <v>2</v>
      </c>
      <c r="P506" s="78">
        <f>IF(E506=1,"1")+IF(G506=1,"1")+IF(I506=1,"1")</f>
        <v>1</v>
      </c>
      <c r="Q506" s="78">
        <v>0</v>
      </c>
      <c r="R506" s="78">
        <v>0</v>
      </c>
      <c r="S506" s="79">
        <f>SUM(H506,J506,L506,F506)</f>
        <v>52</v>
      </c>
      <c r="T506" s="79">
        <f>SUM(H507,J507,L507,F507)</f>
        <v>44</v>
      </c>
      <c r="U506" s="79">
        <f t="shared" ref="U506" si="127">+S506-T506</f>
        <v>8</v>
      </c>
      <c r="V506" s="80">
        <f t="shared" ref="V506" si="128">SUM(E506,G506,I506,K506)</f>
        <v>5</v>
      </c>
      <c r="W506" s="82"/>
      <c r="Z506" s="83"/>
      <c r="AA506" s="83"/>
    </row>
    <row r="507" spans="2:28" x14ac:dyDescent="0.3">
      <c r="B507" s="87"/>
      <c r="C507" s="92"/>
      <c r="D507" s="94"/>
      <c r="E507" s="73"/>
      <c r="F507" s="13">
        <f>X510</f>
        <v>0</v>
      </c>
      <c r="G507" s="73"/>
      <c r="H507" s="13">
        <f>X516</f>
        <v>44</v>
      </c>
      <c r="I507" s="73"/>
      <c r="J507" s="13">
        <f>AA513</f>
        <v>0</v>
      </c>
      <c r="K507" s="76"/>
      <c r="L507" s="77"/>
      <c r="M507" s="88"/>
      <c r="N507" s="78"/>
      <c r="O507" s="78"/>
      <c r="P507" s="78"/>
      <c r="Q507" s="78"/>
      <c r="R507" s="78"/>
      <c r="S507" s="78"/>
      <c r="T507" s="78"/>
      <c r="U507" s="78"/>
      <c r="V507" s="81"/>
      <c r="W507" s="82"/>
      <c r="Z507" s="83"/>
      <c r="AA507" s="83"/>
    </row>
    <row r="509" spans="2:28" x14ac:dyDescent="0.3">
      <c r="B509" s="22" t="s">
        <v>34</v>
      </c>
      <c r="C509" s="22" t="s">
        <v>42</v>
      </c>
      <c r="D509" s="69"/>
      <c r="E509" s="70"/>
      <c r="F509" s="52" t="s">
        <v>43</v>
      </c>
      <c r="G509" s="54"/>
      <c r="H509" s="54"/>
      <c r="I509" s="54"/>
      <c r="J509" s="54"/>
      <c r="K509" s="54"/>
      <c r="L509" s="54"/>
      <c r="M509" s="54"/>
      <c r="N509" s="53"/>
      <c r="O509" s="52" t="s">
        <v>41</v>
      </c>
      <c r="P509" s="54"/>
      <c r="Q509" s="54"/>
      <c r="R509" s="53"/>
      <c r="S509" s="14"/>
      <c r="T509" s="52" t="s">
        <v>35</v>
      </c>
      <c r="U509" s="54"/>
      <c r="V509" s="54"/>
      <c r="W509" s="53"/>
      <c r="X509" s="52" t="s">
        <v>42</v>
      </c>
      <c r="Y509" s="53"/>
      <c r="Z509" s="15"/>
      <c r="AA509" s="52" t="s">
        <v>43</v>
      </c>
      <c r="AB509" s="53"/>
    </row>
    <row r="510" spans="2:28" s="19" customFormat="1" x14ac:dyDescent="0.3">
      <c r="B510" s="16" t="s">
        <v>258</v>
      </c>
      <c r="C510" s="17" t="str">
        <f>C500</f>
        <v>OSMAN SOTO</v>
      </c>
      <c r="D510" s="55" t="s">
        <v>36</v>
      </c>
      <c r="E510" s="56"/>
      <c r="F510" s="55" t="str">
        <f>C506</f>
        <v>DIEGO ALEJANDRO SOCHA</v>
      </c>
      <c r="G510" s="71"/>
      <c r="H510" s="71"/>
      <c r="I510" s="71"/>
      <c r="J510" s="71"/>
      <c r="K510" s="71"/>
      <c r="L510" s="71"/>
      <c r="M510" s="71"/>
      <c r="N510" s="56"/>
      <c r="O510" s="60" t="s">
        <v>262</v>
      </c>
      <c r="P510" s="61"/>
      <c r="Q510" s="61"/>
      <c r="R510" s="62"/>
      <c r="S510" s="18"/>
      <c r="T510" s="63">
        <v>45146</v>
      </c>
      <c r="U510" s="63"/>
      <c r="V510" s="63"/>
      <c r="W510" s="63"/>
      <c r="X510" s="64">
        <v>0</v>
      </c>
      <c r="Y510" s="65"/>
      <c r="Z510" s="22" t="s">
        <v>36</v>
      </c>
      <c r="AA510" s="64">
        <v>10</v>
      </c>
      <c r="AB510" s="65"/>
    </row>
    <row r="511" spans="2:28" s="19" customFormat="1" x14ac:dyDescent="0.3">
      <c r="B511" s="16" t="s">
        <v>271</v>
      </c>
      <c r="C511" s="20" t="str">
        <f>C502</f>
        <v>LUIS MARTIN RODRIGUEZ</v>
      </c>
      <c r="D511" s="55" t="s">
        <v>36</v>
      </c>
      <c r="E511" s="56"/>
      <c r="F511" s="57" t="str">
        <f>C504</f>
        <v xml:space="preserve">JUAN CARLOS DIAZ </v>
      </c>
      <c r="G511" s="58"/>
      <c r="H511" s="58"/>
      <c r="I511" s="58"/>
      <c r="J511" s="58"/>
      <c r="K511" s="58"/>
      <c r="L511" s="58"/>
      <c r="M511" s="58"/>
      <c r="N511" s="59"/>
      <c r="O511" s="60" t="s">
        <v>262</v>
      </c>
      <c r="P511" s="61"/>
      <c r="Q511" s="61"/>
      <c r="R511" s="62"/>
      <c r="S511" s="21"/>
      <c r="T511" s="63">
        <v>45146</v>
      </c>
      <c r="U511" s="63"/>
      <c r="V511" s="63"/>
      <c r="W511" s="63"/>
      <c r="X511" s="64">
        <v>10</v>
      </c>
      <c r="Y511" s="65"/>
      <c r="Z511" s="22" t="s">
        <v>36</v>
      </c>
      <c r="AA511" s="64">
        <v>0</v>
      </c>
      <c r="AB511" s="65"/>
    </row>
    <row r="512" spans="2:28" x14ac:dyDescent="0.3">
      <c r="B512" s="22" t="s">
        <v>34</v>
      </c>
      <c r="C512" s="22" t="s">
        <v>42</v>
      </c>
      <c r="D512" s="52"/>
      <c r="E512" s="53"/>
      <c r="F512" s="52" t="s">
        <v>43</v>
      </c>
      <c r="G512" s="54"/>
      <c r="H512" s="54"/>
      <c r="I512" s="54"/>
      <c r="J512" s="54"/>
      <c r="K512" s="54"/>
      <c r="L512" s="54"/>
      <c r="M512" s="54"/>
      <c r="N512" s="53"/>
      <c r="O512" s="52" t="s">
        <v>41</v>
      </c>
      <c r="P512" s="54"/>
      <c r="Q512" s="54"/>
      <c r="R512" s="53"/>
      <c r="S512" s="14"/>
      <c r="T512" s="89" t="s">
        <v>35</v>
      </c>
      <c r="U512" s="89"/>
      <c r="V512" s="89"/>
      <c r="W512" s="89"/>
      <c r="X512" s="52" t="s">
        <v>42</v>
      </c>
      <c r="Y512" s="53"/>
      <c r="Z512" s="15"/>
      <c r="AA512" s="52" t="s">
        <v>43</v>
      </c>
      <c r="AB512" s="53"/>
    </row>
    <row r="513" spans="2:28" s="19" customFormat="1" x14ac:dyDescent="0.3">
      <c r="B513" s="16" t="s">
        <v>272</v>
      </c>
      <c r="C513" s="29" t="str">
        <f>C506</f>
        <v>DIEGO ALEJANDRO SOCHA</v>
      </c>
      <c r="D513" s="55" t="s">
        <v>36</v>
      </c>
      <c r="E513" s="56"/>
      <c r="F513" s="57" t="str">
        <f>C504</f>
        <v xml:space="preserve">JUAN CARLOS DIAZ </v>
      </c>
      <c r="G513" s="58"/>
      <c r="H513" s="58"/>
      <c r="I513" s="58"/>
      <c r="J513" s="58"/>
      <c r="K513" s="58"/>
      <c r="L513" s="58"/>
      <c r="M513" s="58"/>
      <c r="N513" s="59"/>
      <c r="O513" s="60" t="s">
        <v>262</v>
      </c>
      <c r="P513" s="61"/>
      <c r="Q513" s="61"/>
      <c r="R513" s="62"/>
      <c r="S513" s="21"/>
      <c r="T513" s="63">
        <v>45146</v>
      </c>
      <c r="U513" s="63"/>
      <c r="V513" s="63"/>
      <c r="W513" s="63"/>
      <c r="X513" s="64">
        <v>10</v>
      </c>
      <c r="Y513" s="65"/>
      <c r="Z513" s="22" t="s">
        <v>36</v>
      </c>
      <c r="AA513" s="64">
        <v>0</v>
      </c>
      <c r="AB513" s="65"/>
    </row>
    <row r="514" spans="2:28" s="19" customFormat="1" x14ac:dyDescent="0.3">
      <c r="B514" s="16" t="s">
        <v>273</v>
      </c>
      <c r="C514" s="20" t="str">
        <f>C500</f>
        <v>OSMAN SOTO</v>
      </c>
      <c r="D514" s="55" t="s">
        <v>36</v>
      </c>
      <c r="E514" s="56"/>
      <c r="F514" s="57" t="str">
        <f>C502</f>
        <v>LUIS MARTIN RODRIGUEZ</v>
      </c>
      <c r="G514" s="58"/>
      <c r="H514" s="58"/>
      <c r="I514" s="58"/>
      <c r="J514" s="58"/>
      <c r="K514" s="58"/>
      <c r="L514" s="58"/>
      <c r="M514" s="58"/>
      <c r="N514" s="59"/>
      <c r="O514" s="60" t="s">
        <v>262</v>
      </c>
      <c r="P514" s="61"/>
      <c r="Q514" s="61"/>
      <c r="R514" s="62"/>
      <c r="S514" s="21"/>
      <c r="T514" s="63">
        <v>45146</v>
      </c>
      <c r="U514" s="63"/>
      <c r="V514" s="63"/>
      <c r="W514" s="63"/>
      <c r="X514" s="64">
        <v>69</v>
      </c>
      <c r="Y514" s="65"/>
      <c r="Z514" s="22" t="s">
        <v>36</v>
      </c>
      <c r="AA514" s="64">
        <v>28</v>
      </c>
      <c r="AB514" s="65"/>
    </row>
    <row r="515" spans="2:28" x14ac:dyDescent="0.3">
      <c r="B515" s="22" t="s">
        <v>34</v>
      </c>
      <c r="C515" s="22" t="s">
        <v>42</v>
      </c>
      <c r="D515" s="52"/>
      <c r="E515" s="53"/>
      <c r="F515" s="52" t="s">
        <v>43</v>
      </c>
      <c r="G515" s="54"/>
      <c r="H515" s="54"/>
      <c r="I515" s="54"/>
      <c r="J515" s="54"/>
      <c r="K515" s="54"/>
      <c r="L515" s="54"/>
      <c r="M515" s="54"/>
      <c r="N515" s="53"/>
      <c r="O515" s="52" t="s">
        <v>41</v>
      </c>
      <c r="P515" s="54"/>
      <c r="Q515" s="54"/>
      <c r="R515" s="53"/>
      <c r="S515" s="14"/>
      <c r="T515" s="89" t="s">
        <v>35</v>
      </c>
      <c r="U515" s="89"/>
      <c r="V515" s="89"/>
      <c r="W515" s="89"/>
      <c r="X515" s="52" t="s">
        <v>42</v>
      </c>
      <c r="Y515" s="53"/>
      <c r="Z515" s="15"/>
      <c r="AA515" s="52" t="s">
        <v>43</v>
      </c>
      <c r="AB515" s="53"/>
    </row>
    <row r="516" spans="2:28" s="19" customFormat="1" x14ac:dyDescent="0.3">
      <c r="B516" s="16" t="s">
        <v>260</v>
      </c>
      <c r="C516" s="20" t="str">
        <f>C502</f>
        <v>LUIS MARTIN RODRIGUEZ</v>
      </c>
      <c r="D516" s="55" t="s">
        <v>36</v>
      </c>
      <c r="E516" s="56"/>
      <c r="F516" s="57" t="str">
        <f>C506</f>
        <v>DIEGO ALEJANDRO SOCHA</v>
      </c>
      <c r="G516" s="58"/>
      <c r="H516" s="58"/>
      <c r="I516" s="58"/>
      <c r="J516" s="58"/>
      <c r="K516" s="58"/>
      <c r="L516" s="58"/>
      <c r="M516" s="58"/>
      <c r="N516" s="59"/>
      <c r="O516" s="60" t="s">
        <v>262</v>
      </c>
      <c r="P516" s="61"/>
      <c r="Q516" s="61"/>
      <c r="R516" s="62"/>
      <c r="S516" s="21"/>
      <c r="T516" s="63">
        <v>45146</v>
      </c>
      <c r="U516" s="63"/>
      <c r="V516" s="63"/>
      <c r="W516" s="63"/>
      <c r="X516" s="64">
        <v>44</v>
      </c>
      <c r="Y516" s="65"/>
      <c r="Z516" s="22" t="s">
        <v>36</v>
      </c>
      <c r="AA516" s="64">
        <v>32</v>
      </c>
      <c r="AB516" s="65"/>
    </row>
    <row r="517" spans="2:28" s="19" customFormat="1" x14ac:dyDescent="0.3">
      <c r="B517" s="16" t="s">
        <v>261</v>
      </c>
      <c r="C517" s="20" t="str">
        <f>C504</f>
        <v xml:space="preserve">JUAN CARLOS DIAZ </v>
      </c>
      <c r="D517" s="55" t="s">
        <v>36</v>
      </c>
      <c r="E517" s="56"/>
      <c r="F517" s="57" t="str">
        <f>C500</f>
        <v>OSMAN SOTO</v>
      </c>
      <c r="G517" s="58"/>
      <c r="H517" s="58"/>
      <c r="I517" s="58"/>
      <c r="J517" s="58"/>
      <c r="K517" s="58"/>
      <c r="L517" s="58"/>
      <c r="M517" s="58"/>
      <c r="N517" s="59"/>
      <c r="O517" s="60" t="s">
        <v>262</v>
      </c>
      <c r="P517" s="61"/>
      <c r="Q517" s="61"/>
      <c r="R517" s="62"/>
      <c r="S517" s="23"/>
      <c r="T517" s="63">
        <v>45146</v>
      </c>
      <c r="U517" s="63"/>
      <c r="V517" s="63"/>
      <c r="W517" s="63"/>
      <c r="X517" s="64">
        <v>0</v>
      </c>
      <c r="Y517" s="65"/>
      <c r="Z517" s="22" t="s">
        <v>36</v>
      </c>
      <c r="AA517" s="64">
        <v>10</v>
      </c>
      <c r="AB517" s="65"/>
    </row>
    <row r="518" spans="2:28" x14ac:dyDescent="0.3">
      <c r="B518" s="2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4"/>
      <c r="P518" s="24"/>
      <c r="Q518" s="24"/>
      <c r="R518" s="24"/>
      <c r="S518" s="24"/>
      <c r="T518" s="26"/>
      <c r="U518" s="26"/>
      <c r="V518" s="26"/>
      <c r="W518" s="26"/>
      <c r="X518" s="27"/>
      <c r="Y518" s="24"/>
      <c r="Z518" s="28"/>
      <c r="AA518" s="27"/>
      <c r="AB518" s="24"/>
    </row>
    <row r="519" spans="2:28" x14ac:dyDescent="0.3">
      <c r="B519" s="84" t="s">
        <v>91</v>
      </c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</row>
    <row r="520" spans="2:28" x14ac:dyDescent="0.3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9"/>
      <c r="V520" s="8"/>
      <c r="W520" s="8"/>
      <c r="X520" s="10"/>
      <c r="Y520" s="11"/>
      <c r="Z520" s="11"/>
      <c r="AA520" s="10"/>
      <c r="AB520" s="11"/>
    </row>
    <row r="521" spans="2:28" x14ac:dyDescent="0.3">
      <c r="B521" s="85" t="s">
        <v>92</v>
      </c>
      <c r="C521" s="52" t="s">
        <v>44</v>
      </c>
      <c r="D521" s="54"/>
      <c r="E521" s="52">
        <v>1</v>
      </c>
      <c r="F521" s="54"/>
      <c r="G521" s="52">
        <v>2</v>
      </c>
      <c r="H521" s="54"/>
      <c r="I521" s="52">
        <v>3</v>
      </c>
      <c r="J521" s="54"/>
      <c r="K521" s="52">
        <v>4</v>
      </c>
      <c r="L521" s="54"/>
      <c r="M521" s="88"/>
      <c r="N521" s="22" t="s">
        <v>26</v>
      </c>
      <c r="O521" s="22" t="s">
        <v>27</v>
      </c>
      <c r="P521" s="22" t="s">
        <v>28</v>
      </c>
      <c r="Q521" s="22" t="s">
        <v>29</v>
      </c>
      <c r="R521" s="22" t="s">
        <v>30</v>
      </c>
      <c r="S521" s="22" t="s">
        <v>37</v>
      </c>
      <c r="T521" s="22" t="s">
        <v>38</v>
      </c>
      <c r="U521" s="22" t="s">
        <v>31</v>
      </c>
      <c r="V521" s="22" t="s">
        <v>32</v>
      </c>
      <c r="W521" s="22" t="s">
        <v>33</v>
      </c>
      <c r="AA521" s="1"/>
    </row>
    <row r="522" spans="2:28" x14ac:dyDescent="0.3">
      <c r="B522" s="86"/>
      <c r="C522" s="92" t="s">
        <v>149</v>
      </c>
      <c r="D522" s="93" t="s">
        <v>15</v>
      </c>
      <c r="E522" s="74"/>
      <c r="F522" s="75"/>
      <c r="G522" s="72">
        <f>IF(H522&gt;H523,"2")+IF(H522&lt;H523,"1")</f>
        <v>2</v>
      </c>
      <c r="H522" s="12">
        <f>X536</f>
        <v>10</v>
      </c>
      <c r="I522" s="72">
        <f>IF(J522&gt;J523,"2")+IF(J522&lt;J523,"1")</f>
        <v>2</v>
      </c>
      <c r="J522" s="13">
        <f>AA539</f>
        <v>10</v>
      </c>
      <c r="K522" s="72">
        <f>IF(L522&gt;L523,"2")+IF(L522&lt;L523,"1")</f>
        <v>2</v>
      </c>
      <c r="L522" s="13">
        <f>X532</f>
        <v>10</v>
      </c>
      <c r="M522" s="88"/>
      <c r="N522" s="78">
        <f>SUM(O522:R523)</f>
        <v>3</v>
      </c>
      <c r="O522" s="78">
        <f>IF(G522=2,"1")+IF(I522=2,"1")+IF(K522=2,"1")</f>
        <v>3</v>
      </c>
      <c r="P522" s="78">
        <f>IF(G522=1,"1")+IF(I522=1,"1")+IF(K522=1,"1")</f>
        <v>0</v>
      </c>
      <c r="Q522" s="78">
        <v>0</v>
      </c>
      <c r="R522" s="78">
        <v>0</v>
      </c>
      <c r="S522" s="79">
        <f>SUM(H522,J522,L522,E522)</f>
        <v>30</v>
      </c>
      <c r="T522" s="79">
        <f>SUM(H523,J523,L523,E522)</f>
        <v>0</v>
      </c>
      <c r="U522" s="79">
        <f>+S522-T522</f>
        <v>30</v>
      </c>
      <c r="V522" s="80">
        <f>SUM(E522,G522,I522,K522)</f>
        <v>6</v>
      </c>
      <c r="W522" s="82"/>
      <c r="Z522" s="83"/>
      <c r="AA522" s="83"/>
    </row>
    <row r="523" spans="2:28" x14ac:dyDescent="0.3">
      <c r="B523" s="86"/>
      <c r="C523" s="92"/>
      <c r="D523" s="94"/>
      <c r="E523" s="76"/>
      <c r="F523" s="77"/>
      <c r="G523" s="73"/>
      <c r="H523" s="12">
        <f>AA536</f>
        <v>0</v>
      </c>
      <c r="I523" s="73"/>
      <c r="J523" s="13">
        <f>X539</f>
        <v>0</v>
      </c>
      <c r="K523" s="73"/>
      <c r="L523" s="13">
        <f>AA532</f>
        <v>0</v>
      </c>
      <c r="M523" s="88"/>
      <c r="N523" s="78"/>
      <c r="O523" s="78"/>
      <c r="P523" s="78"/>
      <c r="Q523" s="78"/>
      <c r="R523" s="78"/>
      <c r="S523" s="78"/>
      <c r="T523" s="78"/>
      <c r="U523" s="78"/>
      <c r="V523" s="81"/>
      <c r="W523" s="82"/>
      <c r="Z523" s="83"/>
      <c r="AA523" s="83"/>
    </row>
    <row r="524" spans="2:28" x14ac:dyDescent="0.3">
      <c r="B524" s="86"/>
      <c r="C524" s="92" t="s">
        <v>329</v>
      </c>
      <c r="D524" s="93" t="s">
        <v>373</v>
      </c>
      <c r="E524" s="72">
        <f>IF(F524&gt;F525,"2")+IF(F524&lt;F525,"1")</f>
        <v>1</v>
      </c>
      <c r="F524" s="13">
        <f>AA536</f>
        <v>0</v>
      </c>
      <c r="G524" s="74"/>
      <c r="H524" s="75"/>
      <c r="I524" s="72">
        <f>IF(J524&gt;J525,"2")+IF(J524&lt;J525,"1")</f>
        <v>0</v>
      </c>
      <c r="J524" s="13">
        <f>X533</f>
        <v>0</v>
      </c>
      <c r="K524" s="72">
        <f>IF(L524&gt;L525,"2")+IF(L524&lt;L525,"1")</f>
        <v>0</v>
      </c>
      <c r="L524" s="13">
        <f>X538</f>
        <v>0</v>
      </c>
      <c r="M524" s="88"/>
      <c r="N524" s="78">
        <f t="shared" ref="N524" si="129">SUM(O524:R525)</f>
        <v>2</v>
      </c>
      <c r="O524" s="78">
        <f>IF(E524=2,"1")+IF(I524=2,"1")+IF(K524=2,"1")</f>
        <v>0</v>
      </c>
      <c r="P524" s="78">
        <f>IF(E524=1,"1")+IF(I524=1,"1")+IF(K524=1,"1")</f>
        <v>1</v>
      </c>
      <c r="Q524" s="78">
        <v>0</v>
      </c>
      <c r="R524" s="78">
        <v>1</v>
      </c>
      <c r="S524" s="79">
        <f>SUM(H524,J524,L524,F524)</f>
        <v>0</v>
      </c>
      <c r="T524" s="79">
        <f>SUM(H525,J525,L525,F525)</f>
        <v>10</v>
      </c>
      <c r="U524" s="79">
        <f>+S524-T524</f>
        <v>-10</v>
      </c>
      <c r="V524" s="80">
        <f>SUM(E524,G524,I524,K524)-R524</f>
        <v>0</v>
      </c>
      <c r="W524" s="82"/>
      <c r="Z524" s="83"/>
      <c r="AA524" s="83"/>
    </row>
    <row r="525" spans="2:28" x14ac:dyDescent="0.3">
      <c r="B525" s="86"/>
      <c r="C525" s="92"/>
      <c r="D525" s="94"/>
      <c r="E525" s="73"/>
      <c r="F525" s="13">
        <f>X536</f>
        <v>10</v>
      </c>
      <c r="G525" s="76"/>
      <c r="H525" s="77"/>
      <c r="I525" s="73"/>
      <c r="J525" s="13">
        <f>AA533</f>
        <v>0</v>
      </c>
      <c r="K525" s="73"/>
      <c r="L525" s="13">
        <f>AA538</f>
        <v>0</v>
      </c>
      <c r="M525" s="88"/>
      <c r="N525" s="78"/>
      <c r="O525" s="78"/>
      <c r="P525" s="78"/>
      <c r="Q525" s="78"/>
      <c r="R525" s="78"/>
      <c r="S525" s="78"/>
      <c r="T525" s="78"/>
      <c r="U525" s="78"/>
      <c r="V525" s="81"/>
      <c r="W525" s="82"/>
      <c r="Z525" s="83"/>
      <c r="AA525" s="83"/>
    </row>
    <row r="526" spans="2:28" x14ac:dyDescent="0.3">
      <c r="B526" s="86"/>
      <c r="C526" s="92" t="s">
        <v>330</v>
      </c>
      <c r="D526" s="93" t="s">
        <v>376</v>
      </c>
      <c r="E526" s="72">
        <f>IF(F526&gt;F527,"2")+IF(F526&lt;F527,"1")</f>
        <v>1</v>
      </c>
      <c r="F526" s="13">
        <f>X539</f>
        <v>0</v>
      </c>
      <c r="G526" s="72">
        <f>IF(H526&gt;H527,"2")+IF(H526&lt;H527,"1")</f>
        <v>0</v>
      </c>
      <c r="H526" s="13">
        <f>AA533</f>
        <v>0</v>
      </c>
      <c r="I526" s="74"/>
      <c r="J526" s="75"/>
      <c r="K526" s="72">
        <f>IF(L526&gt;L527,"2")+IF(L526&lt;L527,"1")</f>
        <v>0</v>
      </c>
      <c r="L526" s="13">
        <f>AA535</f>
        <v>0</v>
      </c>
      <c r="M526" s="88"/>
      <c r="N526" s="78">
        <f t="shared" ref="N526" si="130">SUM(O526:R527)</f>
        <v>2</v>
      </c>
      <c r="O526" s="78">
        <f>IF(E526=2,"1")+IF(G526=2,"1")+IF(K526=2,"1")</f>
        <v>0</v>
      </c>
      <c r="P526" s="78">
        <f>IF(E526=1,"1")+IF(G526=1,"1")+IF(K526=1,"1")</f>
        <v>1</v>
      </c>
      <c r="Q526" s="78">
        <v>0</v>
      </c>
      <c r="R526" s="78">
        <v>1</v>
      </c>
      <c r="S526" s="79">
        <f>SUM(H526,J526,L526,F526)</f>
        <v>0</v>
      </c>
      <c r="T526" s="79">
        <f>SUM(H527,J527,L527,F527)</f>
        <v>10</v>
      </c>
      <c r="U526" s="79">
        <f t="shared" ref="U526" si="131">+S526-T526</f>
        <v>-10</v>
      </c>
      <c r="V526" s="80">
        <f>SUM(E526,G526,I526,K526)-R526</f>
        <v>0</v>
      </c>
      <c r="W526" s="82"/>
      <c r="Z526" s="83"/>
      <c r="AA526" s="83"/>
    </row>
    <row r="527" spans="2:28" x14ac:dyDescent="0.3">
      <c r="B527" s="86"/>
      <c r="C527" s="92"/>
      <c r="D527" s="94"/>
      <c r="E527" s="73"/>
      <c r="F527" s="13">
        <f>AA539</f>
        <v>10</v>
      </c>
      <c r="G527" s="73"/>
      <c r="H527" s="13">
        <f>X533</f>
        <v>0</v>
      </c>
      <c r="I527" s="76"/>
      <c r="J527" s="77"/>
      <c r="K527" s="73"/>
      <c r="L527" s="13">
        <f>X535</f>
        <v>0</v>
      </c>
      <c r="M527" s="88"/>
      <c r="N527" s="78"/>
      <c r="O527" s="78"/>
      <c r="P527" s="78"/>
      <c r="Q527" s="78"/>
      <c r="R527" s="78"/>
      <c r="S527" s="78"/>
      <c r="T527" s="78"/>
      <c r="U527" s="78"/>
      <c r="V527" s="81"/>
      <c r="W527" s="82"/>
      <c r="Z527" s="83"/>
      <c r="AA527" s="83"/>
    </row>
    <row r="528" spans="2:28" x14ac:dyDescent="0.3">
      <c r="B528" s="86"/>
      <c r="C528" s="92" t="s">
        <v>203</v>
      </c>
      <c r="D528" s="93" t="s">
        <v>353</v>
      </c>
      <c r="E528" s="72">
        <f>IF(F528&gt;F529,"2")+IF(F528&lt;F529,"1")</f>
        <v>1</v>
      </c>
      <c r="F528" s="13">
        <f>AA532</f>
        <v>0</v>
      </c>
      <c r="G528" s="72">
        <f>IF(H528&gt;H529,"2")+IF(H528&lt;H529,"1")</f>
        <v>0</v>
      </c>
      <c r="H528" s="13">
        <f>AA538</f>
        <v>0</v>
      </c>
      <c r="I528" s="72">
        <f>IF(J528&gt;J529,"2")+IF(J528&lt;J529,"1")</f>
        <v>0</v>
      </c>
      <c r="J528" s="13">
        <f>X535</f>
        <v>0</v>
      </c>
      <c r="K528" s="74"/>
      <c r="L528" s="75"/>
      <c r="M528" s="88"/>
      <c r="N528" s="78">
        <f t="shared" ref="N528" si="132">SUM(O528:R529)</f>
        <v>2</v>
      </c>
      <c r="O528" s="78">
        <f>IF(E528=2,"1")+IF(G528=2,"1")+IF(I528=2,"1")</f>
        <v>0</v>
      </c>
      <c r="P528" s="78">
        <f>IF(E528=1,"1")+IF(G528=1,"1")+IF(I528=1,"1")</f>
        <v>1</v>
      </c>
      <c r="Q528" s="78">
        <v>0</v>
      </c>
      <c r="R528" s="78">
        <v>1</v>
      </c>
      <c r="S528" s="79">
        <f>SUM(H528,J528,L528,F528)</f>
        <v>0</v>
      </c>
      <c r="T528" s="79">
        <f>SUM(H529,J529,L529,F529)</f>
        <v>10</v>
      </c>
      <c r="U528" s="79">
        <f t="shared" ref="U528" si="133">+S528-T528</f>
        <v>-10</v>
      </c>
      <c r="V528" s="80">
        <f>SUM(E528,G528,I528,K528)-R528</f>
        <v>0</v>
      </c>
      <c r="W528" s="82"/>
      <c r="Z528" s="83"/>
      <c r="AA528" s="83"/>
    </row>
    <row r="529" spans="2:28" x14ac:dyDescent="0.3">
      <c r="B529" s="87"/>
      <c r="C529" s="92"/>
      <c r="D529" s="94"/>
      <c r="E529" s="73"/>
      <c r="F529" s="13">
        <f>X532</f>
        <v>10</v>
      </c>
      <c r="G529" s="73"/>
      <c r="H529" s="13">
        <f>X538</f>
        <v>0</v>
      </c>
      <c r="I529" s="73"/>
      <c r="J529" s="13">
        <f>AA535</f>
        <v>0</v>
      </c>
      <c r="K529" s="76"/>
      <c r="L529" s="77"/>
      <c r="M529" s="88"/>
      <c r="N529" s="78"/>
      <c r="O529" s="78"/>
      <c r="P529" s="78"/>
      <c r="Q529" s="78"/>
      <c r="R529" s="78"/>
      <c r="S529" s="78"/>
      <c r="T529" s="78"/>
      <c r="U529" s="78"/>
      <c r="V529" s="81"/>
      <c r="W529" s="82"/>
      <c r="Z529" s="83"/>
      <c r="AA529" s="83"/>
    </row>
    <row r="531" spans="2:28" x14ac:dyDescent="0.3">
      <c r="B531" s="22" t="s">
        <v>34</v>
      </c>
      <c r="C531" s="22" t="s">
        <v>42</v>
      </c>
      <c r="D531" s="69"/>
      <c r="E531" s="70"/>
      <c r="F531" s="52" t="s">
        <v>43</v>
      </c>
      <c r="G531" s="54"/>
      <c r="H531" s="54"/>
      <c r="I531" s="54"/>
      <c r="J531" s="54"/>
      <c r="K531" s="54"/>
      <c r="L531" s="54"/>
      <c r="M531" s="54"/>
      <c r="N531" s="53"/>
      <c r="O531" s="52" t="s">
        <v>41</v>
      </c>
      <c r="P531" s="54"/>
      <c r="Q531" s="54"/>
      <c r="R531" s="53"/>
      <c r="S531" s="14"/>
      <c r="T531" s="52" t="s">
        <v>35</v>
      </c>
      <c r="U531" s="54"/>
      <c r="V531" s="54"/>
      <c r="W531" s="53"/>
      <c r="X531" s="52" t="s">
        <v>42</v>
      </c>
      <c r="Y531" s="53"/>
      <c r="Z531" s="15"/>
      <c r="AA531" s="52" t="s">
        <v>43</v>
      </c>
      <c r="AB531" s="53"/>
    </row>
    <row r="532" spans="2:28" s="19" customFormat="1" x14ac:dyDescent="0.3">
      <c r="B532" s="16" t="s">
        <v>258</v>
      </c>
      <c r="C532" s="17" t="str">
        <f>C522</f>
        <v>NESTOR CASTAÑEDA</v>
      </c>
      <c r="D532" s="55" t="s">
        <v>36</v>
      </c>
      <c r="E532" s="56"/>
      <c r="F532" s="55" t="str">
        <f>C528</f>
        <v>JOELMY HERRERA ROJAS</v>
      </c>
      <c r="G532" s="71"/>
      <c r="H532" s="71"/>
      <c r="I532" s="71"/>
      <c r="J532" s="71"/>
      <c r="K532" s="71"/>
      <c r="L532" s="71"/>
      <c r="M532" s="71"/>
      <c r="N532" s="56"/>
      <c r="O532" s="60" t="s">
        <v>263</v>
      </c>
      <c r="P532" s="61"/>
      <c r="Q532" s="61"/>
      <c r="R532" s="62"/>
      <c r="S532" s="18"/>
      <c r="T532" s="63">
        <v>45146</v>
      </c>
      <c r="U532" s="63"/>
      <c r="V532" s="63"/>
      <c r="W532" s="63"/>
      <c r="X532" s="64">
        <v>10</v>
      </c>
      <c r="Y532" s="65"/>
      <c r="Z532" s="22" t="s">
        <v>36</v>
      </c>
      <c r="AA532" s="64">
        <v>0</v>
      </c>
      <c r="AB532" s="65"/>
    </row>
    <row r="533" spans="2:28" s="19" customFormat="1" x14ac:dyDescent="0.3">
      <c r="B533" s="16" t="s">
        <v>271</v>
      </c>
      <c r="C533" s="20" t="str">
        <f>C524</f>
        <v>MAXIMILIANO VARGAS</v>
      </c>
      <c r="D533" s="55" t="s">
        <v>36</v>
      </c>
      <c r="E533" s="56"/>
      <c r="F533" s="57" t="str">
        <f>C526</f>
        <v>JOSE AICARDO RUBIO</v>
      </c>
      <c r="G533" s="58"/>
      <c r="H533" s="58"/>
      <c r="I533" s="58"/>
      <c r="J533" s="58"/>
      <c r="K533" s="58"/>
      <c r="L533" s="58"/>
      <c r="M533" s="58"/>
      <c r="N533" s="59"/>
      <c r="O533" s="60" t="s">
        <v>263</v>
      </c>
      <c r="P533" s="61"/>
      <c r="Q533" s="61"/>
      <c r="R533" s="62"/>
      <c r="S533" s="21"/>
      <c r="T533" s="63">
        <v>45146</v>
      </c>
      <c r="U533" s="63"/>
      <c r="V533" s="63"/>
      <c r="W533" s="63"/>
      <c r="X533" s="64">
        <v>0</v>
      </c>
      <c r="Y533" s="65"/>
      <c r="Z533" s="22" t="s">
        <v>36</v>
      </c>
      <c r="AA533" s="64">
        <v>0</v>
      </c>
      <c r="AB533" s="65"/>
    </row>
    <row r="534" spans="2:28" x14ac:dyDescent="0.3">
      <c r="B534" s="22" t="s">
        <v>34</v>
      </c>
      <c r="C534" s="22" t="s">
        <v>42</v>
      </c>
      <c r="D534" s="52"/>
      <c r="E534" s="53"/>
      <c r="F534" s="52" t="s">
        <v>43</v>
      </c>
      <c r="G534" s="54"/>
      <c r="H534" s="54"/>
      <c r="I534" s="54"/>
      <c r="J534" s="54"/>
      <c r="K534" s="54"/>
      <c r="L534" s="54"/>
      <c r="M534" s="54"/>
      <c r="N534" s="53"/>
      <c r="O534" s="52" t="s">
        <v>41</v>
      </c>
      <c r="P534" s="54"/>
      <c r="Q534" s="54"/>
      <c r="R534" s="53"/>
      <c r="S534" s="14"/>
      <c r="T534" s="89" t="s">
        <v>35</v>
      </c>
      <c r="U534" s="89"/>
      <c r="V534" s="89"/>
      <c r="W534" s="89"/>
      <c r="X534" s="52" t="s">
        <v>42</v>
      </c>
      <c r="Y534" s="53"/>
      <c r="Z534" s="15"/>
      <c r="AA534" s="52" t="s">
        <v>43</v>
      </c>
      <c r="AB534" s="53"/>
    </row>
    <row r="535" spans="2:28" s="19" customFormat="1" x14ac:dyDescent="0.3">
      <c r="B535" s="16" t="s">
        <v>272</v>
      </c>
      <c r="C535" s="29" t="str">
        <f>C528</f>
        <v>JOELMY HERRERA ROJAS</v>
      </c>
      <c r="D535" s="55" t="s">
        <v>36</v>
      </c>
      <c r="E535" s="56"/>
      <c r="F535" s="57" t="str">
        <f>C526</f>
        <v>JOSE AICARDO RUBIO</v>
      </c>
      <c r="G535" s="58"/>
      <c r="H535" s="58"/>
      <c r="I535" s="58"/>
      <c r="J535" s="58"/>
      <c r="K535" s="58"/>
      <c r="L535" s="58"/>
      <c r="M535" s="58"/>
      <c r="N535" s="59"/>
      <c r="O535" s="60" t="s">
        <v>263</v>
      </c>
      <c r="P535" s="61"/>
      <c r="Q535" s="61"/>
      <c r="R535" s="62"/>
      <c r="S535" s="21"/>
      <c r="T535" s="63">
        <v>45146</v>
      </c>
      <c r="U535" s="63"/>
      <c r="V535" s="63"/>
      <c r="W535" s="63"/>
      <c r="X535" s="64">
        <v>0</v>
      </c>
      <c r="Y535" s="65"/>
      <c r="Z535" s="22" t="s">
        <v>36</v>
      </c>
      <c r="AA535" s="64">
        <v>0</v>
      </c>
      <c r="AB535" s="65"/>
    </row>
    <row r="536" spans="2:28" s="19" customFormat="1" x14ac:dyDescent="0.3">
      <c r="B536" s="16" t="s">
        <v>273</v>
      </c>
      <c r="C536" s="20" t="str">
        <f>C522</f>
        <v>NESTOR CASTAÑEDA</v>
      </c>
      <c r="D536" s="55" t="s">
        <v>36</v>
      </c>
      <c r="E536" s="56"/>
      <c r="F536" s="66" t="str">
        <f>C524</f>
        <v>MAXIMILIANO VARGAS</v>
      </c>
      <c r="G536" s="67"/>
      <c r="H536" s="67"/>
      <c r="I536" s="67"/>
      <c r="J536" s="67"/>
      <c r="K536" s="67"/>
      <c r="L536" s="67"/>
      <c r="M536" s="67"/>
      <c r="N536" s="68"/>
      <c r="O536" s="60" t="s">
        <v>263</v>
      </c>
      <c r="P536" s="61"/>
      <c r="Q536" s="61"/>
      <c r="R536" s="62"/>
      <c r="S536" s="21"/>
      <c r="T536" s="63">
        <v>45146</v>
      </c>
      <c r="U536" s="63"/>
      <c r="V536" s="63"/>
      <c r="W536" s="63"/>
      <c r="X536" s="64">
        <v>10</v>
      </c>
      <c r="Y536" s="65"/>
      <c r="Z536" s="22" t="s">
        <v>36</v>
      </c>
      <c r="AA536" s="64">
        <v>0</v>
      </c>
      <c r="AB536" s="65"/>
    </row>
    <row r="537" spans="2:28" x14ac:dyDescent="0.3">
      <c r="B537" s="22" t="s">
        <v>34</v>
      </c>
      <c r="C537" s="22" t="s">
        <v>42</v>
      </c>
      <c r="D537" s="52"/>
      <c r="E537" s="53"/>
      <c r="F537" s="52" t="s">
        <v>43</v>
      </c>
      <c r="G537" s="54"/>
      <c r="H537" s="54"/>
      <c r="I537" s="54"/>
      <c r="J537" s="54"/>
      <c r="K537" s="54"/>
      <c r="L537" s="54"/>
      <c r="M537" s="54"/>
      <c r="N537" s="53"/>
      <c r="O537" s="52" t="s">
        <v>41</v>
      </c>
      <c r="P537" s="54"/>
      <c r="Q537" s="54"/>
      <c r="R537" s="53"/>
      <c r="S537" s="14"/>
      <c r="T537" s="89" t="s">
        <v>35</v>
      </c>
      <c r="U537" s="89"/>
      <c r="V537" s="89"/>
      <c r="W537" s="89"/>
      <c r="X537" s="52" t="s">
        <v>42</v>
      </c>
      <c r="Y537" s="53"/>
      <c r="Z537" s="15"/>
      <c r="AA537" s="52" t="s">
        <v>43</v>
      </c>
      <c r="AB537" s="53"/>
    </row>
    <row r="538" spans="2:28" s="19" customFormat="1" x14ac:dyDescent="0.3">
      <c r="B538" s="16" t="s">
        <v>260</v>
      </c>
      <c r="C538" s="49" t="str">
        <f>C524</f>
        <v>MAXIMILIANO VARGAS</v>
      </c>
      <c r="D538" s="55" t="s">
        <v>36</v>
      </c>
      <c r="E538" s="56"/>
      <c r="F538" s="66" t="str">
        <f>C528</f>
        <v>JOELMY HERRERA ROJAS</v>
      </c>
      <c r="G538" s="67"/>
      <c r="H538" s="67"/>
      <c r="I538" s="67"/>
      <c r="J538" s="67"/>
      <c r="K538" s="67"/>
      <c r="L538" s="67"/>
      <c r="M538" s="67"/>
      <c r="N538" s="68"/>
      <c r="O538" s="60" t="s">
        <v>263</v>
      </c>
      <c r="P538" s="61"/>
      <c r="Q538" s="61"/>
      <c r="R538" s="62"/>
      <c r="S538" s="21"/>
      <c r="T538" s="63">
        <v>45146</v>
      </c>
      <c r="U538" s="63"/>
      <c r="V538" s="63"/>
      <c r="W538" s="63"/>
      <c r="X538" s="64">
        <v>0</v>
      </c>
      <c r="Y538" s="65"/>
      <c r="Z538" s="22" t="s">
        <v>36</v>
      </c>
      <c r="AA538" s="64">
        <v>0</v>
      </c>
      <c r="AB538" s="65"/>
    </row>
    <row r="539" spans="2:28" s="19" customFormat="1" x14ac:dyDescent="0.3">
      <c r="B539" s="16" t="s">
        <v>261</v>
      </c>
      <c r="C539" s="49" t="str">
        <f>C526</f>
        <v>JOSE AICARDO RUBIO</v>
      </c>
      <c r="D539" s="55" t="s">
        <v>36</v>
      </c>
      <c r="E539" s="56"/>
      <c r="F539" s="57" t="str">
        <f>C522</f>
        <v>NESTOR CASTAÑEDA</v>
      </c>
      <c r="G539" s="58"/>
      <c r="H539" s="58"/>
      <c r="I539" s="58"/>
      <c r="J539" s="58"/>
      <c r="K539" s="58"/>
      <c r="L539" s="58"/>
      <c r="M539" s="58"/>
      <c r="N539" s="59"/>
      <c r="O539" s="60" t="s">
        <v>263</v>
      </c>
      <c r="P539" s="61"/>
      <c r="Q539" s="61"/>
      <c r="R539" s="62"/>
      <c r="S539" s="23"/>
      <c r="T539" s="63">
        <v>45146</v>
      </c>
      <c r="U539" s="63"/>
      <c r="V539" s="63"/>
      <c r="W539" s="63"/>
      <c r="X539" s="64">
        <v>0</v>
      </c>
      <c r="Y539" s="65"/>
      <c r="Z539" s="22" t="s">
        <v>36</v>
      </c>
      <c r="AA539" s="64">
        <v>10</v>
      </c>
      <c r="AB539" s="65"/>
    </row>
    <row r="540" spans="2:28" x14ac:dyDescent="0.3">
      <c r="B540" s="24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4"/>
      <c r="P540" s="24"/>
      <c r="Q540" s="24"/>
      <c r="R540" s="24"/>
      <c r="S540" s="24"/>
      <c r="T540" s="26"/>
      <c r="U540" s="26"/>
      <c r="V540" s="26"/>
      <c r="W540" s="26"/>
      <c r="X540" s="27"/>
      <c r="Y540" s="24"/>
      <c r="Z540" s="28"/>
      <c r="AA540" s="27"/>
      <c r="AB540" s="24"/>
    </row>
    <row r="541" spans="2:28" x14ac:dyDescent="0.3">
      <c r="B541" s="84" t="s">
        <v>93</v>
      </c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</row>
    <row r="542" spans="2:28" x14ac:dyDescent="0.3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9"/>
      <c r="V542" s="8"/>
      <c r="W542" s="8"/>
      <c r="X542" s="10"/>
      <c r="Y542" s="11"/>
      <c r="Z542" s="11"/>
      <c r="AA542" s="10"/>
      <c r="AB542" s="11"/>
    </row>
    <row r="543" spans="2:28" x14ac:dyDescent="0.3">
      <c r="B543" s="85" t="s">
        <v>94</v>
      </c>
      <c r="C543" s="52" t="s">
        <v>44</v>
      </c>
      <c r="D543" s="54"/>
      <c r="E543" s="52">
        <v>1</v>
      </c>
      <c r="F543" s="54"/>
      <c r="G543" s="52">
        <v>2</v>
      </c>
      <c r="H543" s="54"/>
      <c r="I543" s="52">
        <v>3</v>
      </c>
      <c r="J543" s="54"/>
      <c r="K543" s="52">
        <v>4</v>
      </c>
      <c r="L543" s="54"/>
      <c r="M543" s="88"/>
      <c r="N543" s="22" t="s">
        <v>26</v>
      </c>
      <c r="O543" s="22" t="s">
        <v>27</v>
      </c>
      <c r="P543" s="22" t="s">
        <v>28</v>
      </c>
      <c r="Q543" s="22" t="s">
        <v>29</v>
      </c>
      <c r="R543" s="22" t="s">
        <v>30</v>
      </c>
      <c r="S543" s="22" t="s">
        <v>37</v>
      </c>
      <c r="T543" s="22" t="s">
        <v>38</v>
      </c>
      <c r="U543" s="22" t="s">
        <v>31</v>
      </c>
      <c r="V543" s="22" t="s">
        <v>32</v>
      </c>
      <c r="W543" s="22" t="s">
        <v>33</v>
      </c>
      <c r="AA543" s="1"/>
    </row>
    <row r="544" spans="2:28" x14ac:dyDescent="0.3">
      <c r="B544" s="86"/>
      <c r="C544" s="92" t="s">
        <v>331</v>
      </c>
      <c r="D544" s="93" t="s">
        <v>16</v>
      </c>
      <c r="E544" s="74"/>
      <c r="F544" s="75"/>
      <c r="G544" s="72">
        <f>IF(H544&gt;H545,"2")+IF(H544&lt;H545,"1")</f>
        <v>2</v>
      </c>
      <c r="H544" s="12">
        <f>X558</f>
        <v>10</v>
      </c>
      <c r="I544" s="72">
        <f>IF(J544&gt;J545,"2")+IF(J544&lt;J545,"1")</f>
        <v>2</v>
      </c>
      <c r="J544" s="13">
        <f>AA561</f>
        <v>10</v>
      </c>
      <c r="K544" s="72">
        <f>IF(L544&gt;L545,"2")+IF(L544&lt;L545,"1")</f>
        <v>2</v>
      </c>
      <c r="L544" s="13">
        <f>X554</f>
        <v>45</v>
      </c>
      <c r="M544" s="88"/>
      <c r="N544" s="78">
        <f>SUM(O544:R545)</f>
        <v>3</v>
      </c>
      <c r="O544" s="78">
        <f>IF(G544=2,"1")+IF(I544=2,"1")+IF(K544=2,"1")</f>
        <v>3</v>
      </c>
      <c r="P544" s="78">
        <f>IF(G544=1,"1")+IF(I544=1,"1")+IF(K544=1,"1")</f>
        <v>0</v>
      </c>
      <c r="Q544" s="78">
        <v>0</v>
      </c>
      <c r="R544" s="78">
        <v>0</v>
      </c>
      <c r="S544" s="79">
        <f>SUM(H544,J544,L544,E544)</f>
        <v>65</v>
      </c>
      <c r="T544" s="79">
        <f>SUM(H545,J545,L545,E544)</f>
        <v>24</v>
      </c>
      <c r="U544" s="79">
        <f>+S544-T544</f>
        <v>41</v>
      </c>
      <c r="V544" s="80">
        <f>SUM(E544,G544,I544,K544)</f>
        <v>6</v>
      </c>
      <c r="W544" s="82"/>
      <c r="Z544" s="83"/>
      <c r="AA544" s="83"/>
    </row>
    <row r="545" spans="2:28" x14ac:dyDescent="0.3">
      <c r="B545" s="86"/>
      <c r="C545" s="92"/>
      <c r="D545" s="94"/>
      <c r="E545" s="76"/>
      <c r="F545" s="77"/>
      <c r="G545" s="73"/>
      <c r="H545" s="12">
        <f>AA558</f>
        <v>0</v>
      </c>
      <c r="I545" s="73"/>
      <c r="J545" s="13">
        <f>X561</f>
        <v>0</v>
      </c>
      <c r="K545" s="73"/>
      <c r="L545" s="13">
        <f>AA554</f>
        <v>24</v>
      </c>
      <c r="M545" s="88"/>
      <c r="N545" s="78"/>
      <c r="O545" s="78"/>
      <c r="P545" s="78"/>
      <c r="Q545" s="78"/>
      <c r="R545" s="78"/>
      <c r="S545" s="78"/>
      <c r="T545" s="78"/>
      <c r="U545" s="78"/>
      <c r="V545" s="81"/>
      <c r="W545" s="82"/>
      <c r="Z545" s="83"/>
      <c r="AA545" s="83"/>
    </row>
    <row r="546" spans="2:28" x14ac:dyDescent="0.3">
      <c r="B546" s="86"/>
      <c r="C546" s="92" t="s">
        <v>332</v>
      </c>
      <c r="D546" s="93" t="s">
        <v>377</v>
      </c>
      <c r="E546" s="72">
        <f>IF(F546&gt;F547,"2")+IF(F546&lt;F547,"1")</f>
        <v>1</v>
      </c>
      <c r="F546" s="13">
        <f>AA558</f>
        <v>0</v>
      </c>
      <c r="G546" s="74"/>
      <c r="H546" s="75"/>
      <c r="I546" s="72">
        <f>IF(J546&gt;J547,"2")+IF(J546&lt;J547,"1")</f>
        <v>0</v>
      </c>
      <c r="J546" s="13">
        <f>X555</f>
        <v>0</v>
      </c>
      <c r="K546" s="72">
        <f>IF(L546&gt;L547,"2")+IF(L546&lt;L547,"1")</f>
        <v>1</v>
      </c>
      <c r="L546" s="13">
        <f>X560</f>
        <v>0</v>
      </c>
      <c r="M546" s="88"/>
      <c r="N546" s="78">
        <f t="shared" ref="N546" si="134">SUM(O546:R547)</f>
        <v>4</v>
      </c>
      <c r="O546" s="78">
        <f>IF(E546=2,"1")+IF(I546=2,"1")+IF(K546=2,"1")</f>
        <v>0</v>
      </c>
      <c r="P546" s="78">
        <f>IF(E546=1,"1")+IF(I546=1,"1")+IF(K546=1,"1")</f>
        <v>2</v>
      </c>
      <c r="Q546" s="78">
        <v>0</v>
      </c>
      <c r="R546" s="78">
        <v>2</v>
      </c>
      <c r="S546" s="79">
        <f>SUM(H546,J546,L546,F546)</f>
        <v>0</v>
      </c>
      <c r="T546" s="79">
        <f>SUM(H547,J547,L547,F547)</f>
        <v>20</v>
      </c>
      <c r="U546" s="79">
        <f>+S546-T546</f>
        <v>-20</v>
      </c>
      <c r="V546" s="80">
        <f>SUM(E546,G546,I546,K546)-R546</f>
        <v>0</v>
      </c>
      <c r="W546" s="82"/>
      <c r="Z546" s="83"/>
      <c r="AA546" s="83"/>
    </row>
    <row r="547" spans="2:28" x14ac:dyDescent="0.3">
      <c r="B547" s="86"/>
      <c r="C547" s="92"/>
      <c r="D547" s="94"/>
      <c r="E547" s="73"/>
      <c r="F547" s="13">
        <f>X558</f>
        <v>10</v>
      </c>
      <c r="G547" s="76"/>
      <c r="H547" s="77"/>
      <c r="I547" s="73"/>
      <c r="J547" s="13">
        <f>AA555</f>
        <v>0</v>
      </c>
      <c r="K547" s="73"/>
      <c r="L547" s="13">
        <f>AA560</f>
        <v>10</v>
      </c>
      <c r="M547" s="88"/>
      <c r="N547" s="78"/>
      <c r="O547" s="78"/>
      <c r="P547" s="78"/>
      <c r="Q547" s="78"/>
      <c r="R547" s="78"/>
      <c r="S547" s="78"/>
      <c r="T547" s="78"/>
      <c r="U547" s="78"/>
      <c r="V547" s="81"/>
      <c r="W547" s="82"/>
      <c r="Z547" s="83"/>
      <c r="AA547" s="83"/>
    </row>
    <row r="548" spans="2:28" x14ac:dyDescent="0.3">
      <c r="B548" s="86"/>
      <c r="C548" s="92" t="s">
        <v>333</v>
      </c>
      <c r="D548" s="93" t="s">
        <v>378</v>
      </c>
      <c r="E548" s="72">
        <f>IF(F548&gt;F549,"2")+IF(F548&lt;F549,"1")</f>
        <v>1</v>
      </c>
      <c r="F548" s="13">
        <f>X561</f>
        <v>0</v>
      </c>
      <c r="G548" s="72">
        <f>IF(H548&gt;H549,"2")+IF(H548&lt;H549,"1")</f>
        <v>0</v>
      </c>
      <c r="H548" s="13">
        <f>AA555</f>
        <v>0</v>
      </c>
      <c r="I548" s="74"/>
      <c r="J548" s="75"/>
      <c r="K548" s="72">
        <f>IF(L548&gt;L549,"2")+IF(L548&lt;L549,"1")</f>
        <v>1</v>
      </c>
      <c r="L548" s="13">
        <f>AA557</f>
        <v>0</v>
      </c>
      <c r="M548" s="88"/>
      <c r="N548" s="78">
        <f t="shared" ref="N548" si="135">SUM(O548:R549)</f>
        <v>4</v>
      </c>
      <c r="O548" s="78">
        <f>IF(E548=2,"1")+IF(G548=2,"1")+IF(K548=2,"1")</f>
        <v>0</v>
      </c>
      <c r="P548" s="78">
        <f>IF(E548=1,"1")+IF(G548=1,"1")+IF(K548=1,"1")</f>
        <v>2</v>
      </c>
      <c r="Q548" s="78">
        <v>0</v>
      </c>
      <c r="R548" s="78">
        <v>2</v>
      </c>
      <c r="S548" s="79">
        <f>SUM(H548,J548,L548,F548)</f>
        <v>0</v>
      </c>
      <c r="T548" s="79">
        <f>SUM(H549,J549,L549,F549)</f>
        <v>20</v>
      </c>
      <c r="U548" s="79">
        <f t="shared" ref="U548" si="136">+S548-T548</f>
        <v>-20</v>
      </c>
      <c r="V548" s="80">
        <f>SUM(E548,G548,I548,K548)-R548</f>
        <v>0</v>
      </c>
      <c r="W548" s="82"/>
      <c r="Z548" s="83"/>
      <c r="AA548" s="83"/>
    </row>
    <row r="549" spans="2:28" x14ac:dyDescent="0.3">
      <c r="B549" s="86"/>
      <c r="C549" s="92"/>
      <c r="D549" s="94"/>
      <c r="E549" s="73"/>
      <c r="F549" s="13">
        <f>AA561</f>
        <v>10</v>
      </c>
      <c r="G549" s="73"/>
      <c r="H549" s="13">
        <f>X555</f>
        <v>0</v>
      </c>
      <c r="I549" s="76"/>
      <c r="J549" s="77"/>
      <c r="K549" s="73"/>
      <c r="L549" s="13">
        <f>X557</f>
        <v>10</v>
      </c>
      <c r="M549" s="88"/>
      <c r="N549" s="78"/>
      <c r="O549" s="78"/>
      <c r="P549" s="78"/>
      <c r="Q549" s="78"/>
      <c r="R549" s="78"/>
      <c r="S549" s="78"/>
      <c r="T549" s="78"/>
      <c r="U549" s="78"/>
      <c r="V549" s="81"/>
      <c r="W549" s="82"/>
      <c r="Z549" s="83"/>
      <c r="AA549" s="83"/>
    </row>
    <row r="550" spans="2:28" x14ac:dyDescent="0.3">
      <c r="B550" s="86"/>
      <c r="C550" s="92" t="s">
        <v>237</v>
      </c>
      <c r="D550" s="93" t="s">
        <v>288</v>
      </c>
      <c r="E550" s="72">
        <f>IF(F550&gt;F551,"2")+IF(F550&lt;F551,"1")</f>
        <v>1</v>
      </c>
      <c r="F550" s="13">
        <f>AA554</f>
        <v>24</v>
      </c>
      <c r="G550" s="72">
        <f>IF(H550&gt;H551,"2")+IF(H550&lt;H551,"1")</f>
        <v>2</v>
      </c>
      <c r="H550" s="13">
        <f>AA560</f>
        <v>10</v>
      </c>
      <c r="I550" s="72">
        <f>IF(J550&gt;J551,"2")+IF(J550&lt;J551,"1")</f>
        <v>2</v>
      </c>
      <c r="J550" s="13">
        <f>X557</f>
        <v>10</v>
      </c>
      <c r="K550" s="74"/>
      <c r="L550" s="75"/>
      <c r="M550" s="88"/>
      <c r="N550" s="78">
        <f t="shared" ref="N550" si="137">SUM(O550:R551)</f>
        <v>3</v>
      </c>
      <c r="O550" s="78">
        <f>IF(E550=2,"1")+IF(G550=2,"1")+IF(I550=2,"1")</f>
        <v>2</v>
      </c>
      <c r="P550" s="78">
        <f>IF(E550=1,"1")+IF(G550=1,"1")+IF(I550=1,"1")</f>
        <v>1</v>
      </c>
      <c r="Q550" s="78">
        <v>0</v>
      </c>
      <c r="R550" s="78">
        <v>0</v>
      </c>
      <c r="S550" s="79">
        <f>SUM(H550,J550,L550,F550)</f>
        <v>44</v>
      </c>
      <c r="T550" s="79">
        <f>SUM(H551,J551,L551,F551)</f>
        <v>45</v>
      </c>
      <c r="U550" s="79">
        <f t="shared" ref="U550" si="138">+S550-T550</f>
        <v>-1</v>
      </c>
      <c r="V550" s="80">
        <f t="shared" ref="V550" si="139">SUM(E550,G550,I550,K550)</f>
        <v>5</v>
      </c>
      <c r="W550" s="82"/>
      <c r="Z550" s="83"/>
      <c r="AA550" s="83"/>
    </row>
    <row r="551" spans="2:28" x14ac:dyDescent="0.3">
      <c r="B551" s="87"/>
      <c r="C551" s="92"/>
      <c r="D551" s="94"/>
      <c r="E551" s="73"/>
      <c r="F551" s="13">
        <f>X554</f>
        <v>45</v>
      </c>
      <c r="G551" s="73"/>
      <c r="H551" s="13">
        <f>X560</f>
        <v>0</v>
      </c>
      <c r="I551" s="73"/>
      <c r="J551" s="13">
        <f>AA557</f>
        <v>0</v>
      </c>
      <c r="K551" s="76"/>
      <c r="L551" s="77"/>
      <c r="M551" s="88"/>
      <c r="N551" s="78"/>
      <c r="O551" s="78"/>
      <c r="P551" s="78"/>
      <c r="Q551" s="78"/>
      <c r="R551" s="78"/>
      <c r="S551" s="78"/>
      <c r="T551" s="78"/>
      <c r="U551" s="78"/>
      <c r="V551" s="81"/>
      <c r="W551" s="82"/>
      <c r="Z551" s="83"/>
      <c r="AA551" s="83"/>
    </row>
    <row r="553" spans="2:28" x14ac:dyDescent="0.3">
      <c r="B553" s="22" t="s">
        <v>34</v>
      </c>
      <c r="C553" s="22" t="s">
        <v>42</v>
      </c>
      <c r="D553" s="69"/>
      <c r="E553" s="70"/>
      <c r="F553" s="52" t="s">
        <v>43</v>
      </c>
      <c r="G553" s="54"/>
      <c r="H553" s="54"/>
      <c r="I553" s="54"/>
      <c r="J553" s="54"/>
      <c r="K553" s="54"/>
      <c r="L553" s="54"/>
      <c r="M553" s="54"/>
      <c r="N553" s="53"/>
      <c r="O553" s="52" t="s">
        <v>41</v>
      </c>
      <c r="P553" s="54"/>
      <c r="Q553" s="54"/>
      <c r="R553" s="53"/>
      <c r="S553" s="14"/>
      <c r="T553" s="52" t="s">
        <v>35</v>
      </c>
      <c r="U553" s="54"/>
      <c r="V553" s="54"/>
      <c r="W553" s="53"/>
      <c r="X553" s="52" t="s">
        <v>42</v>
      </c>
      <c r="Y553" s="53"/>
      <c r="Z553" s="15"/>
      <c r="AA553" s="52" t="s">
        <v>43</v>
      </c>
      <c r="AB553" s="53"/>
    </row>
    <row r="554" spans="2:28" s="19" customFormat="1" x14ac:dyDescent="0.3">
      <c r="B554" s="16" t="s">
        <v>258</v>
      </c>
      <c r="C554" s="17" t="str">
        <f>C544</f>
        <v xml:space="preserve">FREDY ALBEIRO ALDANA LEON </v>
      </c>
      <c r="D554" s="55" t="s">
        <v>36</v>
      </c>
      <c r="E554" s="56"/>
      <c r="F554" s="55" t="str">
        <f>C550</f>
        <v>FREDY ALFONSO CASTAÑO</v>
      </c>
      <c r="G554" s="71"/>
      <c r="H554" s="71"/>
      <c r="I554" s="71"/>
      <c r="J554" s="71"/>
      <c r="K554" s="71"/>
      <c r="L554" s="71"/>
      <c r="M554" s="71"/>
      <c r="N554" s="56"/>
      <c r="O554" s="60" t="s">
        <v>264</v>
      </c>
      <c r="P554" s="61"/>
      <c r="Q554" s="61"/>
      <c r="R554" s="62"/>
      <c r="S554" s="18"/>
      <c r="T554" s="63">
        <v>45146</v>
      </c>
      <c r="U554" s="63"/>
      <c r="V554" s="63"/>
      <c r="W554" s="63"/>
      <c r="X554" s="64">
        <v>45</v>
      </c>
      <c r="Y554" s="65"/>
      <c r="Z554" s="22" t="s">
        <v>36</v>
      </c>
      <c r="AA554" s="64">
        <v>24</v>
      </c>
      <c r="AB554" s="65"/>
    </row>
    <row r="555" spans="2:28" s="19" customFormat="1" x14ac:dyDescent="0.3">
      <c r="B555" s="16" t="s">
        <v>271</v>
      </c>
      <c r="C555" s="49" t="str">
        <f>C546</f>
        <v>LUIS FERNANDO CUASPA</v>
      </c>
      <c r="D555" s="55" t="s">
        <v>36</v>
      </c>
      <c r="E555" s="56"/>
      <c r="F555" s="66" t="str">
        <f>C548</f>
        <v>CESAR ALFREDO CARDÓN</v>
      </c>
      <c r="G555" s="67"/>
      <c r="H555" s="67"/>
      <c r="I555" s="67"/>
      <c r="J555" s="67"/>
      <c r="K555" s="67"/>
      <c r="L555" s="67"/>
      <c r="M555" s="67"/>
      <c r="N555" s="68"/>
      <c r="O555" s="60" t="s">
        <v>264</v>
      </c>
      <c r="P555" s="61"/>
      <c r="Q555" s="61"/>
      <c r="R555" s="62"/>
      <c r="S555" s="21"/>
      <c r="T555" s="63">
        <v>45146</v>
      </c>
      <c r="U555" s="63"/>
      <c r="V555" s="63"/>
      <c r="W555" s="63"/>
      <c r="X555" s="64">
        <v>0</v>
      </c>
      <c r="Y555" s="65"/>
      <c r="Z555" s="22" t="s">
        <v>36</v>
      </c>
      <c r="AA555" s="64">
        <v>0</v>
      </c>
      <c r="AB555" s="65"/>
    </row>
    <row r="556" spans="2:28" x14ac:dyDescent="0.3">
      <c r="B556" s="22" t="s">
        <v>34</v>
      </c>
      <c r="C556" s="22" t="s">
        <v>42</v>
      </c>
      <c r="D556" s="52"/>
      <c r="E556" s="53"/>
      <c r="F556" s="52" t="s">
        <v>43</v>
      </c>
      <c r="G556" s="54"/>
      <c r="H556" s="54"/>
      <c r="I556" s="54"/>
      <c r="J556" s="54"/>
      <c r="K556" s="54"/>
      <c r="L556" s="54"/>
      <c r="M556" s="54"/>
      <c r="N556" s="53"/>
      <c r="O556" s="52" t="s">
        <v>41</v>
      </c>
      <c r="P556" s="54"/>
      <c r="Q556" s="54"/>
      <c r="R556" s="53"/>
      <c r="S556" s="14"/>
      <c r="T556" s="89" t="s">
        <v>35</v>
      </c>
      <c r="U556" s="89"/>
      <c r="V556" s="89"/>
      <c r="W556" s="89"/>
      <c r="X556" s="52" t="s">
        <v>42</v>
      </c>
      <c r="Y556" s="53"/>
      <c r="Z556" s="15"/>
      <c r="AA556" s="52" t="s">
        <v>43</v>
      </c>
      <c r="AB556" s="53"/>
    </row>
    <row r="557" spans="2:28" s="19" customFormat="1" x14ac:dyDescent="0.3">
      <c r="B557" s="16" t="s">
        <v>272</v>
      </c>
      <c r="C557" s="29" t="str">
        <f>C550</f>
        <v>FREDY ALFONSO CASTAÑO</v>
      </c>
      <c r="D557" s="55" t="s">
        <v>36</v>
      </c>
      <c r="E557" s="56"/>
      <c r="F557" s="66" t="str">
        <f>C548</f>
        <v>CESAR ALFREDO CARDÓN</v>
      </c>
      <c r="G557" s="67"/>
      <c r="H557" s="67"/>
      <c r="I557" s="67"/>
      <c r="J557" s="67"/>
      <c r="K557" s="67"/>
      <c r="L557" s="67"/>
      <c r="M557" s="67"/>
      <c r="N557" s="68"/>
      <c r="O557" s="60" t="s">
        <v>264</v>
      </c>
      <c r="P557" s="61"/>
      <c r="Q557" s="61"/>
      <c r="R557" s="62"/>
      <c r="S557" s="21"/>
      <c r="T557" s="63">
        <v>45146</v>
      </c>
      <c r="U557" s="63"/>
      <c r="V557" s="63"/>
      <c r="W557" s="63"/>
      <c r="X557" s="64">
        <v>10</v>
      </c>
      <c r="Y557" s="65"/>
      <c r="Z557" s="22" t="s">
        <v>36</v>
      </c>
      <c r="AA557" s="64">
        <v>0</v>
      </c>
      <c r="AB557" s="65"/>
    </row>
    <row r="558" spans="2:28" s="19" customFormat="1" x14ac:dyDescent="0.3">
      <c r="B558" s="16" t="s">
        <v>273</v>
      </c>
      <c r="C558" s="20" t="str">
        <f>C544</f>
        <v xml:space="preserve">FREDY ALBEIRO ALDANA LEON </v>
      </c>
      <c r="D558" s="55" t="s">
        <v>36</v>
      </c>
      <c r="E558" s="56"/>
      <c r="F558" s="66" t="str">
        <f>C546</f>
        <v>LUIS FERNANDO CUASPA</v>
      </c>
      <c r="G558" s="67"/>
      <c r="H558" s="67"/>
      <c r="I558" s="67"/>
      <c r="J558" s="67"/>
      <c r="K558" s="67"/>
      <c r="L558" s="67"/>
      <c r="M558" s="67"/>
      <c r="N558" s="68"/>
      <c r="O558" s="60" t="s">
        <v>264</v>
      </c>
      <c r="P558" s="61"/>
      <c r="Q558" s="61"/>
      <c r="R558" s="62"/>
      <c r="S558" s="21"/>
      <c r="T558" s="63">
        <v>45146</v>
      </c>
      <c r="U558" s="63"/>
      <c r="V558" s="63"/>
      <c r="W558" s="63"/>
      <c r="X558" s="64">
        <v>10</v>
      </c>
      <c r="Y558" s="65"/>
      <c r="Z558" s="22" t="s">
        <v>36</v>
      </c>
      <c r="AA558" s="64">
        <v>0</v>
      </c>
      <c r="AB558" s="65"/>
    </row>
    <row r="559" spans="2:28" x14ac:dyDescent="0.3">
      <c r="B559" s="22" t="s">
        <v>34</v>
      </c>
      <c r="C559" s="22" t="s">
        <v>42</v>
      </c>
      <c r="D559" s="52"/>
      <c r="E559" s="53"/>
      <c r="F559" s="52" t="s">
        <v>43</v>
      </c>
      <c r="G559" s="54"/>
      <c r="H559" s="54"/>
      <c r="I559" s="54"/>
      <c r="J559" s="54"/>
      <c r="K559" s="54"/>
      <c r="L559" s="54"/>
      <c r="M559" s="54"/>
      <c r="N559" s="53"/>
      <c r="O559" s="52" t="s">
        <v>41</v>
      </c>
      <c r="P559" s="54"/>
      <c r="Q559" s="54"/>
      <c r="R559" s="53"/>
      <c r="S559" s="14"/>
      <c r="T559" s="89" t="s">
        <v>35</v>
      </c>
      <c r="U559" s="89"/>
      <c r="V559" s="89"/>
      <c r="W559" s="89"/>
      <c r="X559" s="52" t="s">
        <v>42</v>
      </c>
      <c r="Y559" s="53"/>
      <c r="Z559" s="15"/>
      <c r="AA559" s="52" t="s">
        <v>43</v>
      </c>
      <c r="AB559" s="53"/>
    </row>
    <row r="560" spans="2:28" s="19" customFormat="1" x14ac:dyDescent="0.3">
      <c r="B560" s="16" t="s">
        <v>260</v>
      </c>
      <c r="C560" s="49" t="str">
        <f>C546</f>
        <v>LUIS FERNANDO CUASPA</v>
      </c>
      <c r="D560" s="55" t="s">
        <v>36</v>
      </c>
      <c r="E560" s="56"/>
      <c r="F560" s="57" t="str">
        <f>C550</f>
        <v>FREDY ALFONSO CASTAÑO</v>
      </c>
      <c r="G560" s="58"/>
      <c r="H560" s="58"/>
      <c r="I560" s="58"/>
      <c r="J560" s="58"/>
      <c r="K560" s="58"/>
      <c r="L560" s="58"/>
      <c r="M560" s="58"/>
      <c r="N560" s="59"/>
      <c r="O560" s="60" t="s">
        <v>264</v>
      </c>
      <c r="P560" s="61"/>
      <c r="Q560" s="61"/>
      <c r="R560" s="62"/>
      <c r="S560" s="21"/>
      <c r="T560" s="63">
        <v>45146</v>
      </c>
      <c r="U560" s="63"/>
      <c r="V560" s="63"/>
      <c r="W560" s="63"/>
      <c r="X560" s="64">
        <v>0</v>
      </c>
      <c r="Y560" s="65"/>
      <c r="Z560" s="22" t="s">
        <v>36</v>
      </c>
      <c r="AA560" s="64">
        <v>10</v>
      </c>
      <c r="AB560" s="65"/>
    </row>
    <row r="561" spans="2:28" s="19" customFormat="1" x14ac:dyDescent="0.3">
      <c r="B561" s="16" t="s">
        <v>261</v>
      </c>
      <c r="C561" s="49" t="str">
        <f>C548</f>
        <v>CESAR ALFREDO CARDÓN</v>
      </c>
      <c r="D561" s="55" t="s">
        <v>36</v>
      </c>
      <c r="E561" s="56"/>
      <c r="F561" s="57" t="str">
        <f>C544</f>
        <v xml:space="preserve">FREDY ALBEIRO ALDANA LEON </v>
      </c>
      <c r="G561" s="58"/>
      <c r="H561" s="58"/>
      <c r="I561" s="58"/>
      <c r="J561" s="58"/>
      <c r="K561" s="58"/>
      <c r="L561" s="58"/>
      <c r="M561" s="58"/>
      <c r="N561" s="59"/>
      <c r="O561" s="60" t="s">
        <v>264</v>
      </c>
      <c r="P561" s="61"/>
      <c r="Q561" s="61"/>
      <c r="R561" s="62"/>
      <c r="S561" s="23"/>
      <c r="T561" s="63">
        <v>45146</v>
      </c>
      <c r="U561" s="63"/>
      <c r="V561" s="63"/>
      <c r="W561" s="63"/>
      <c r="X561" s="64">
        <v>0</v>
      </c>
      <c r="Y561" s="65"/>
      <c r="Z561" s="22" t="s">
        <v>36</v>
      </c>
      <c r="AA561" s="64">
        <v>10</v>
      </c>
      <c r="AB561" s="65"/>
    </row>
    <row r="562" spans="2:28" x14ac:dyDescent="0.3">
      <c r="B562" s="24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4"/>
      <c r="P562" s="24"/>
      <c r="Q562" s="24"/>
      <c r="R562" s="24"/>
      <c r="S562" s="24"/>
      <c r="T562" s="26"/>
      <c r="U562" s="26"/>
      <c r="V562" s="26"/>
      <c r="W562" s="26"/>
      <c r="X562" s="27"/>
      <c r="Y562" s="24"/>
      <c r="Z562" s="28"/>
      <c r="AA562" s="27"/>
      <c r="AB562" s="24"/>
    </row>
    <row r="563" spans="2:28" x14ac:dyDescent="0.3">
      <c r="B563" s="84" t="s">
        <v>96</v>
      </c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</row>
    <row r="564" spans="2:28" x14ac:dyDescent="0.3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9"/>
      <c r="V564" s="8"/>
      <c r="W564" s="8"/>
      <c r="X564" s="10"/>
      <c r="Y564" s="11"/>
      <c r="Z564" s="11"/>
      <c r="AA564" s="10"/>
      <c r="AB564" s="11"/>
    </row>
    <row r="565" spans="2:28" x14ac:dyDescent="0.3">
      <c r="B565" s="85" t="s">
        <v>95</v>
      </c>
      <c r="C565" s="52" t="s">
        <v>44</v>
      </c>
      <c r="D565" s="54"/>
      <c r="E565" s="52">
        <v>1</v>
      </c>
      <c r="F565" s="54"/>
      <c r="G565" s="52">
        <v>2</v>
      </c>
      <c r="H565" s="54"/>
      <c r="I565" s="52">
        <v>3</v>
      </c>
      <c r="J565" s="54"/>
      <c r="K565" s="52">
        <v>4</v>
      </c>
      <c r="L565" s="54"/>
      <c r="M565" s="88"/>
      <c r="N565" s="22" t="s">
        <v>26</v>
      </c>
      <c r="O565" s="22" t="s">
        <v>27</v>
      </c>
      <c r="P565" s="22" t="s">
        <v>28</v>
      </c>
      <c r="Q565" s="22" t="s">
        <v>29</v>
      </c>
      <c r="R565" s="22" t="s">
        <v>30</v>
      </c>
      <c r="S565" s="22" t="s">
        <v>37</v>
      </c>
      <c r="T565" s="22" t="s">
        <v>38</v>
      </c>
      <c r="U565" s="22" t="s">
        <v>31</v>
      </c>
      <c r="V565" s="22" t="s">
        <v>32</v>
      </c>
      <c r="W565" s="22" t="s">
        <v>33</v>
      </c>
      <c r="AA565" s="1"/>
    </row>
    <row r="566" spans="2:28" x14ac:dyDescent="0.3">
      <c r="B566" s="86"/>
      <c r="C566" s="92" t="s">
        <v>335</v>
      </c>
      <c r="D566" s="93" t="s">
        <v>5</v>
      </c>
      <c r="E566" s="74"/>
      <c r="F566" s="75"/>
      <c r="G566" s="72">
        <f>IF(H566&gt;H567,"2")+IF(H566&lt;H567,"1")</f>
        <v>2</v>
      </c>
      <c r="H566" s="12">
        <f>X580</f>
        <v>10</v>
      </c>
      <c r="I566" s="72">
        <f>IF(J566&gt;J567,"2")+IF(J566&lt;J567,"1")</f>
        <v>2</v>
      </c>
      <c r="J566" s="13">
        <f>AA583</f>
        <v>10</v>
      </c>
      <c r="K566" s="72">
        <f>IF(L566&gt;L567,"2")+IF(L566&lt;L567,"1")</f>
        <v>1</v>
      </c>
      <c r="L566" s="13">
        <f>X576</f>
        <v>31</v>
      </c>
      <c r="M566" s="88"/>
      <c r="N566" s="78">
        <f>SUM(O566:R567)</f>
        <v>3</v>
      </c>
      <c r="O566" s="78">
        <f>IF(G566=2,"1")+IF(I566=2,"1")+IF(K566=2,"1")</f>
        <v>2</v>
      </c>
      <c r="P566" s="78">
        <f>IF(G566=1,"1")+IF(I566=1,"1")+IF(K566=1,"1")</f>
        <v>1</v>
      </c>
      <c r="Q566" s="78">
        <v>0</v>
      </c>
      <c r="R566" s="78">
        <v>0</v>
      </c>
      <c r="S566" s="79">
        <f>SUM(H566,J566,L566,E566)</f>
        <v>51</v>
      </c>
      <c r="T566" s="79">
        <f>SUM(H567,J567,L567,E566)</f>
        <v>59</v>
      </c>
      <c r="U566" s="79">
        <f>+S566-T566</f>
        <v>-8</v>
      </c>
      <c r="V566" s="80">
        <f>SUM(E566,G566,I566,K566)</f>
        <v>5</v>
      </c>
      <c r="W566" s="82"/>
      <c r="Z566" s="83"/>
      <c r="AA566" s="83"/>
    </row>
    <row r="567" spans="2:28" x14ac:dyDescent="0.3">
      <c r="B567" s="86"/>
      <c r="C567" s="92"/>
      <c r="D567" s="94"/>
      <c r="E567" s="76"/>
      <c r="F567" s="77"/>
      <c r="G567" s="73"/>
      <c r="H567" s="12">
        <f>AA580</f>
        <v>0</v>
      </c>
      <c r="I567" s="73"/>
      <c r="J567" s="13">
        <f>X583</f>
        <v>0</v>
      </c>
      <c r="K567" s="73"/>
      <c r="L567" s="13">
        <f>AA576</f>
        <v>59</v>
      </c>
      <c r="M567" s="88"/>
      <c r="N567" s="78"/>
      <c r="O567" s="78"/>
      <c r="P567" s="78"/>
      <c r="Q567" s="78"/>
      <c r="R567" s="78"/>
      <c r="S567" s="78"/>
      <c r="T567" s="78"/>
      <c r="U567" s="78"/>
      <c r="V567" s="81"/>
      <c r="W567" s="82"/>
      <c r="Z567" s="83"/>
      <c r="AA567" s="83"/>
    </row>
    <row r="568" spans="2:28" x14ac:dyDescent="0.3">
      <c r="B568" s="86"/>
      <c r="C568" s="92" t="s">
        <v>183</v>
      </c>
      <c r="D568" s="93" t="s">
        <v>374</v>
      </c>
      <c r="E568" s="72">
        <f>IF(F568&gt;F569,"2")+IF(F568&lt;F569,"1")</f>
        <v>1</v>
      </c>
      <c r="F568" s="13">
        <f>AA580</f>
        <v>0</v>
      </c>
      <c r="G568" s="74"/>
      <c r="H568" s="75"/>
      <c r="I568" s="72">
        <f>IF(J568&gt;J569,"2")+IF(J568&lt;J569,"1")</f>
        <v>0</v>
      </c>
      <c r="J568" s="13">
        <f>X577</f>
        <v>0</v>
      </c>
      <c r="K568" s="72">
        <f>IF(L568&gt;L569,"2")+IF(L568&lt;L569,"1")</f>
        <v>1</v>
      </c>
      <c r="L568" s="13">
        <f>X582</f>
        <v>0</v>
      </c>
      <c r="M568" s="88"/>
      <c r="N568" s="78">
        <f t="shared" ref="N568" si="140">SUM(O568:R569)</f>
        <v>4</v>
      </c>
      <c r="O568" s="78">
        <f>IF(E568=2,"1")+IF(I568=2,"1")+IF(K568=2,"1")</f>
        <v>0</v>
      </c>
      <c r="P568" s="78">
        <f>IF(E568=1,"1")+IF(I568=1,"1")+IF(K568=1,"1")</f>
        <v>2</v>
      </c>
      <c r="Q568" s="78">
        <v>0</v>
      </c>
      <c r="R568" s="78">
        <v>2</v>
      </c>
      <c r="S568" s="79">
        <f>SUM(H568,J568,L568,F568)</f>
        <v>0</v>
      </c>
      <c r="T568" s="79">
        <f>SUM(H569,J569,L569,F569)</f>
        <v>20</v>
      </c>
      <c r="U568" s="79">
        <f>+S568-T568</f>
        <v>-20</v>
      </c>
      <c r="V568" s="80">
        <f>SUM(E568,G568,I568,K568)-R568</f>
        <v>0</v>
      </c>
      <c r="W568" s="82"/>
      <c r="Z568" s="83"/>
      <c r="AA568" s="83"/>
    </row>
    <row r="569" spans="2:28" x14ac:dyDescent="0.3">
      <c r="B569" s="86"/>
      <c r="C569" s="92"/>
      <c r="D569" s="94"/>
      <c r="E569" s="73"/>
      <c r="F569" s="13">
        <f>X580</f>
        <v>10</v>
      </c>
      <c r="G569" s="76"/>
      <c r="H569" s="77"/>
      <c r="I569" s="73"/>
      <c r="J569" s="13">
        <f>AA577</f>
        <v>0</v>
      </c>
      <c r="K569" s="73"/>
      <c r="L569" s="13">
        <f>AA582</f>
        <v>10</v>
      </c>
      <c r="M569" s="88"/>
      <c r="N569" s="78"/>
      <c r="O569" s="78"/>
      <c r="P569" s="78"/>
      <c r="Q569" s="78"/>
      <c r="R569" s="78"/>
      <c r="S569" s="78"/>
      <c r="T569" s="78"/>
      <c r="U569" s="78"/>
      <c r="V569" s="81"/>
      <c r="W569" s="82"/>
      <c r="Z569" s="83"/>
      <c r="AA569" s="83"/>
    </row>
    <row r="570" spans="2:28" x14ac:dyDescent="0.3">
      <c r="B570" s="86"/>
      <c r="C570" s="92" t="s">
        <v>334</v>
      </c>
      <c r="D570" s="93" t="s">
        <v>373</v>
      </c>
      <c r="E570" s="72">
        <f>IF(F570&gt;F571,"2")+IF(F570&lt;F571,"1")</f>
        <v>1</v>
      </c>
      <c r="F570" s="13">
        <f>X583</f>
        <v>0</v>
      </c>
      <c r="G570" s="72">
        <f>IF(H570&gt;H571,"2")+IF(H570&lt;H571,"1")</f>
        <v>0</v>
      </c>
      <c r="H570" s="13">
        <f>AA577</f>
        <v>0</v>
      </c>
      <c r="I570" s="74"/>
      <c r="J570" s="75"/>
      <c r="K570" s="72">
        <f>IF(L570&gt;L571,"2")+IF(L570&lt;L571,"1")</f>
        <v>1</v>
      </c>
      <c r="L570" s="13">
        <f>AA579</f>
        <v>0</v>
      </c>
      <c r="M570" s="88"/>
      <c r="N570" s="78">
        <f t="shared" ref="N570" si="141">SUM(O570:R571)</f>
        <v>4</v>
      </c>
      <c r="O570" s="78">
        <f>IF(E570=2,"1")+IF(G570=2,"1")+IF(K570=2,"1")</f>
        <v>0</v>
      </c>
      <c r="P570" s="78">
        <f>IF(E570=1,"1")+IF(G570=1,"1")+IF(K570=1,"1")</f>
        <v>2</v>
      </c>
      <c r="Q570" s="78">
        <v>0</v>
      </c>
      <c r="R570" s="78">
        <v>2</v>
      </c>
      <c r="S570" s="79">
        <f>SUM(H570,J570,L570,F570)</f>
        <v>0</v>
      </c>
      <c r="T570" s="79">
        <f>SUM(H571,J571,L571,F571)</f>
        <v>20</v>
      </c>
      <c r="U570" s="79">
        <f t="shared" ref="U570" si="142">+S570-T570</f>
        <v>-20</v>
      </c>
      <c r="V570" s="80">
        <f>SUM(E570,G570,I570,K570)-R570</f>
        <v>0</v>
      </c>
      <c r="W570" s="82"/>
      <c r="Z570" s="83"/>
      <c r="AA570" s="83"/>
    </row>
    <row r="571" spans="2:28" x14ac:dyDescent="0.3">
      <c r="B571" s="86"/>
      <c r="C571" s="92"/>
      <c r="D571" s="94"/>
      <c r="E571" s="73"/>
      <c r="F571" s="13">
        <f>AA583</f>
        <v>10</v>
      </c>
      <c r="G571" s="73"/>
      <c r="H571" s="13">
        <f>X577</f>
        <v>0</v>
      </c>
      <c r="I571" s="76"/>
      <c r="J571" s="77"/>
      <c r="K571" s="73"/>
      <c r="L571" s="13">
        <f>X579</f>
        <v>10</v>
      </c>
      <c r="M571" s="88"/>
      <c r="N571" s="78"/>
      <c r="O571" s="78"/>
      <c r="P571" s="78"/>
      <c r="Q571" s="78"/>
      <c r="R571" s="78"/>
      <c r="S571" s="78"/>
      <c r="T571" s="78"/>
      <c r="U571" s="78"/>
      <c r="V571" s="81"/>
      <c r="W571" s="82"/>
      <c r="Z571" s="83"/>
      <c r="AA571" s="83"/>
    </row>
    <row r="572" spans="2:28" x14ac:dyDescent="0.3">
      <c r="B572" s="86"/>
      <c r="C572" s="92" t="s">
        <v>336</v>
      </c>
      <c r="D572" s="93" t="s">
        <v>359</v>
      </c>
      <c r="E572" s="72">
        <f>IF(F572&gt;F573,"2")+IF(F572&lt;F573,"1")</f>
        <v>2</v>
      </c>
      <c r="F572" s="13">
        <f>AA576</f>
        <v>59</v>
      </c>
      <c r="G572" s="72">
        <f>IF(H572&gt;H573,"2")+IF(H572&lt;H573,"1")</f>
        <v>2</v>
      </c>
      <c r="H572" s="13">
        <f>AA582</f>
        <v>10</v>
      </c>
      <c r="I572" s="72">
        <f>IF(J572&gt;J573,"2")+IF(J572&lt;J573,"1")</f>
        <v>2</v>
      </c>
      <c r="J572" s="13">
        <f>X579</f>
        <v>10</v>
      </c>
      <c r="K572" s="74"/>
      <c r="L572" s="75"/>
      <c r="M572" s="88"/>
      <c r="N572" s="78">
        <f t="shared" ref="N572" si="143">SUM(O572:R573)</f>
        <v>3</v>
      </c>
      <c r="O572" s="78">
        <f>IF(E572=2,"1")+IF(G572=2,"1")+IF(I572=2,"1")</f>
        <v>3</v>
      </c>
      <c r="P572" s="78">
        <f>IF(E572=1,"1")+IF(G572=1,"1")+IF(I572=1,"1")</f>
        <v>0</v>
      </c>
      <c r="Q572" s="78">
        <v>0</v>
      </c>
      <c r="R572" s="78">
        <v>0</v>
      </c>
      <c r="S572" s="79">
        <f>SUM(H572,J572,L572,F572)</f>
        <v>79</v>
      </c>
      <c r="T572" s="79">
        <f>SUM(H573,J573,L573,F573)</f>
        <v>31</v>
      </c>
      <c r="U572" s="79">
        <f t="shared" ref="U572" si="144">+S572-T572</f>
        <v>48</v>
      </c>
      <c r="V572" s="80">
        <f t="shared" ref="V572" si="145">SUM(E572,G572,I572,K572)</f>
        <v>6</v>
      </c>
      <c r="W572" s="82"/>
      <c r="Z572" s="83"/>
      <c r="AA572" s="83"/>
    </row>
    <row r="573" spans="2:28" x14ac:dyDescent="0.3">
      <c r="B573" s="87"/>
      <c r="C573" s="92"/>
      <c r="D573" s="94"/>
      <c r="E573" s="73"/>
      <c r="F573" s="13">
        <f>X576</f>
        <v>31</v>
      </c>
      <c r="G573" s="73"/>
      <c r="H573" s="13">
        <f>X582</f>
        <v>0</v>
      </c>
      <c r="I573" s="73"/>
      <c r="J573" s="13">
        <f>AA579</f>
        <v>0</v>
      </c>
      <c r="K573" s="76"/>
      <c r="L573" s="77"/>
      <c r="M573" s="88"/>
      <c r="N573" s="78"/>
      <c r="O573" s="78"/>
      <c r="P573" s="78"/>
      <c r="Q573" s="78"/>
      <c r="R573" s="78"/>
      <c r="S573" s="78"/>
      <c r="T573" s="78"/>
      <c r="U573" s="78"/>
      <c r="V573" s="81"/>
      <c r="W573" s="82"/>
      <c r="Z573" s="83"/>
      <c r="AA573" s="83"/>
    </row>
    <row r="575" spans="2:28" x14ac:dyDescent="0.3">
      <c r="B575" s="22" t="s">
        <v>34</v>
      </c>
      <c r="C575" s="22" t="s">
        <v>42</v>
      </c>
      <c r="D575" s="69"/>
      <c r="E575" s="70"/>
      <c r="F575" s="52" t="s">
        <v>43</v>
      </c>
      <c r="G575" s="54"/>
      <c r="H575" s="54"/>
      <c r="I575" s="54"/>
      <c r="J575" s="54"/>
      <c r="K575" s="54"/>
      <c r="L575" s="54"/>
      <c r="M575" s="54"/>
      <c r="N575" s="53"/>
      <c r="O575" s="52" t="s">
        <v>41</v>
      </c>
      <c r="P575" s="54"/>
      <c r="Q575" s="54"/>
      <c r="R575" s="53"/>
      <c r="S575" s="14"/>
      <c r="T575" s="52" t="s">
        <v>35</v>
      </c>
      <c r="U575" s="54"/>
      <c r="V575" s="54"/>
      <c r="W575" s="53"/>
      <c r="X575" s="52" t="s">
        <v>42</v>
      </c>
      <c r="Y575" s="53"/>
      <c r="Z575" s="15"/>
      <c r="AA575" s="52" t="s">
        <v>43</v>
      </c>
      <c r="AB575" s="53"/>
    </row>
    <row r="576" spans="2:28" s="19" customFormat="1" x14ac:dyDescent="0.3">
      <c r="B576" s="16" t="s">
        <v>266</v>
      </c>
      <c r="C576" s="17" t="str">
        <f>C566</f>
        <v>ANDRES FELIPE BALLESTEROS</v>
      </c>
      <c r="D576" s="55" t="s">
        <v>36</v>
      </c>
      <c r="E576" s="56"/>
      <c r="F576" s="55" t="str">
        <f>C572</f>
        <v>EDWIN ENRIQUE GÓMEZ</v>
      </c>
      <c r="G576" s="71"/>
      <c r="H576" s="71"/>
      <c r="I576" s="71"/>
      <c r="J576" s="71"/>
      <c r="K576" s="71"/>
      <c r="L576" s="71"/>
      <c r="M576" s="71"/>
      <c r="N576" s="56"/>
      <c r="O576" s="60" t="s">
        <v>256</v>
      </c>
      <c r="P576" s="61"/>
      <c r="Q576" s="61"/>
      <c r="R576" s="62"/>
      <c r="S576" s="18"/>
      <c r="T576" s="63">
        <v>45146</v>
      </c>
      <c r="U576" s="63"/>
      <c r="V576" s="63"/>
      <c r="W576" s="63"/>
      <c r="X576" s="64">
        <v>31</v>
      </c>
      <c r="Y576" s="65"/>
      <c r="Z576" s="22" t="s">
        <v>36</v>
      </c>
      <c r="AA576" s="64">
        <v>59</v>
      </c>
      <c r="AB576" s="65"/>
    </row>
    <row r="577" spans="2:28" s="19" customFormat="1" x14ac:dyDescent="0.3">
      <c r="B577" s="16" t="s">
        <v>265</v>
      </c>
      <c r="C577" s="49" t="str">
        <f>C568</f>
        <v>LUIS BOLAGAY ZAMBRANO</v>
      </c>
      <c r="D577" s="55" t="s">
        <v>36</v>
      </c>
      <c r="E577" s="56"/>
      <c r="F577" s="66" t="str">
        <f>C570</f>
        <v>CRISTIAN BENAVIDES</v>
      </c>
      <c r="G577" s="67"/>
      <c r="H577" s="67"/>
      <c r="I577" s="67"/>
      <c r="J577" s="67"/>
      <c r="K577" s="67"/>
      <c r="L577" s="67"/>
      <c r="M577" s="67"/>
      <c r="N577" s="68"/>
      <c r="O577" s="60" t="s">
        <v>256</v>
      </c>
      <c r="P577" s="61"/>
      <c r="Q577" s="61"/>
      <c r="R577" s="62"/>
      <c r="S577" s="21"/>
      <c r="T577" s="63">
        <v>45146</v>
      </c>
      <c r="U577" s="63"/>
      <c r="V577" s="63"/>
      <c r="W577" s="63"/>
      <c r="X577" s="64">
        <v>0</v>
      </c>
      <c r="Y577" s="65"/>
      <c r="Z577" s="22" t="s">
        <v>36</v>
      </c>
      <c r="AA577" s="64">
        <v>0</v>
      </c>
      <c r="AB577" s="65"/>
    </row>
    <row r="578" spans="2:28" x14ac:dyDescent="0.3">
      <c r="B578" s="22" t="s">
        <v>34</v>
      </c>
      <c r="C578" s="22" t="s">
        <v>42</v>
      </c>
      <c r="D578" s="52"/>
      <c r="E578" s="53"/>
      <c r="F578" s="52" t="s">
        <v>43</v>
      </c>
      <c r="G578" s="54"/>
      <c r="H578" s="54"/>
      <c r="I578" s="54"/>
      <c r="J578" s="54"/>
      <c r="K578" s="54"/>
      <c r="L578" s="54"/>
      <c r="M578" s="54"/>
      <c r="N578" s="53"/>
      <c r="O578" s="52" t="s">
        <v>41</v>
      </c>
      <c r="P578" s="54"/>
      <c r="Q578" s="54"/>
      <c r="R578" s="53"/>
      <c r="S578" s="14"/>
      <c r="T578" s="89" t="s">
        <v>35</v>
      </c>
      <c r="U578" s="89"/>
      <c r="V578" s="89"/>
      <c r="W578" s="89"/>
      <c r="X578" s="52" t="s">
        <v>42</v>
      </c>
      <c r="Y578" s="53"/>
      <c r="Z578" s="15"/>
      <c r="AA578" s="52" t="s">
        <v>43</v>
      </c>
      <c r="AB578" s="53"/>
    </row>
    <row r="579" spans="2:28" s="19" customFormat="1" x14ac:dyDescent="0.3">
      <c r="B579" s="16" t="s">
        <v>267</v>
      </c>
      <c r="C579" s="29" t="str">
        <f>C572</f>
        <v>EDWIN ENRIQUE GÓMEZ</v>
      </c>
      <c r="D579" s="55" t="s">
        <v>36</v>
      </c>
      <c r="E579" s="56"/>
      <c r="F579" s="66" t="str">
        <f>C570</f>
        <v>CRISTIAN BENAVIDES</v>
      </c>
      <c r="G579" s="67"/>
      <c r="H579" s="67"/>
      <c r="I579" s="67"/>
      <c r="J579" s="67"/>
      <c r="K579" s="67"/>
      <c r="L579" s="67"/>
      <c r="M579" s="67"/>
      <c r="N579" s="68"/>
      <c r="O579" s="60" t="s">
        <v>256</v>
      </c>
      <c r="P579" s="61"/>
      <c r="Q579" s="61"/>
      <c r="R579" s="62"/>
      <c r="S579" s="21"/>
      <c r="T579" s="63">
        <v>45146</v>
      </c>
      <c r="U579" s="63"/>
      <c r="V579" s="63"/>
      <c r="W579" s="63"/>
      <c r="X579" s="64">
        <v>10</v>
      </c>
      <c r="Y579" s="65"/>
      <c r="Z579" s="22" t="s">
        <v>36</v>
      </c>
      <c r="AA579" s="64">
        <v>0</v>
      </c>
      <c r="AB579" s="65"/>
    </row>
    <row r="580" spans="2:28" s="19" customFormat="1" x14ac:dyDescent="0.3">
      <c r="B580" s="16" t="s">
        <v>268</v>
      </c>
      <c r="C580" s="20" t="str">
        <f>C566</f>
        <v>ANDRES FELIPE BALLESTEROS</v>
      </c>
      <c r="D580" s="55" t="s">
        <v>36</v>
      </c>
      <c r="E580" s="56"/>
      <c r="F580" s="66" t="str">
        <f>C568</f>
        <v>LUIS BOLAGAY ZAMBRANO</v>
      </c>
      <c r="G580" s="67"/>
      <c r="H580" s="67"/>
      <c r="I580" s="67"/>
      <c r="J580" s="67"/>
      <c r="K580" s="67"/>
      <c r="L580" s="67"/>
      <c r="M580" s="67"/>
      <c r="N580" s="68"/>
      <c r="O580" s="60" t="s">
        <v>256</v>
      </c>
      <c r="P580" s="61"/>
      <c r="Q580" s="61"/>
      <c r="R580" s="62"/>
      <c r="S580" s="21"/>
      <c r="T580" s="63">
        <v>45146</v>
      </c>
      <c r="U580" s="63"/>
      <c r="V580" s="63"/>
      <c r="W580" s="63"/>
      <c r="X580" s="64">
        <v>10</v>
      </c>
      <c r="Y580" s="65"/>
      <c r="Z580" s="22" t="s">
        <v>36</v>
      </c>
      <c r="AA580" s="64">
        <v>0</v>
      </c>
      <c r="AB580" s="65"/>
    </row>
    <row r="581" spans="2:28" x14ac:dyDescent="0.3">
      <c r="B581" s="22" t="s">
        <v>34</v>
      </c>
      <c r="C581" s="22" t="s">
        <v>42</v>
      </c>
      <c r="D581" s="52"/>
      <c r="E581" s="53"/>
      <c r="F581" s="52" t="s">
        <v>43</v>
      </c>
      <c r="G581" s="54"/>
      <c r="H581" s="54"/>
      <c r="I581" s="54"/>
      <c r="J581" s="54"/>
      <c r="K581" s="54"/>
      <c r="L581" s="54"/>
      <c r="M581" s="54"/>
      <c r="N581" s="53"/>
      <c r="O581" s="52" t="s">
        <v>41</v>
      </c>
      <c r="P581" s="54"/>
      <c r="Q581" s="54"/>
      <c r="R581" s="53"/>
      <c r="S581" s="14"/>
      <c r="T581" s="89" t="s">
        <v>35</v>
      </c>
      <c r="U581" s="89"/>
      <c r="V581" s="89"/>
      <c r="W581" s="89"/>
      <c r="X581" s="52" t="s">
        <v>42</v>
      </c>
      <c r="Y581" s="53"/>
      <c r="Z581" s="15"/>
      <c r="AA581" s="52" t="s">
        <v>43</v>
      </c>
      <c r="AB581" s="53"/>
    </row>
    <row r="582" spans="2:28" s="19" customFormat="1" x14ac:dyDescent="0.3">
      <c r="B582" s="16" t="s">
        <v>269</v>
      </c>
      <c r="C582" s="49" t="str">
        <f>C568</f>
        <v>LUIS BOLAGAY ZAMBRANO</v>
      </c>
      <c r="D582" s="55" t="s">
        <v>36</v>
      </c>
      <c r="E582" s="56"/>
      <c r="F582" s="57" t="str">
        <f>C572</f>
        <v>EDWIN ENRIQUE GÓMEZ</v>
      </c>
      <c r="G582" s="58"/>
      <c r="H582" s="58"/>
      <c r="I582" s="58"/>
      <c r="J582" s="58"/>
      <c r="K582" s="58"/>
      <c r="L582" s="58"/>
      <c r="M582" s="58"/>
      <c r="N582" s="59"/>
      <c r="O582" s="60" t="s">
        <v>256</v>
      </c>
      <c r="P582" s="61"/>
      <c r="Q582" s="61"/>
      <c r="R582" s="62"/>
      <c r="S582" s="21"/>
      <c r="T582" s="63">
        <v>45146</v>
      </c>
      <c r="U582" s="63"/>
      <c r="V582" s="63"/>
      <c r="W582" s="63"/>
      <c r="X582" s="64">
        <v>0</v>
      </c>
      <c r="Y582" s="65"/>
      <c r="Z582" s="22" t="s">
        <v>36</v>
      </c>
      <c r="AA582" s="64">
        <v>10</v>
      </c>
      <c r="AB582" s="65"/>
    </row>
    <row r="583" spans="2:28" s="19" customFormat="1" x14ac:dyDescent="0.3">
      <c r="B583" s="16" t="s">
        <v>270</v>
      </c>
      <c r="C583" s="49" t="str">
        <f>C570</f>
        <v>CRISTIAN BENAVIDES</v>
      </c>
      <c r="D583" s="55" t="s">
        <v>36</v>
      </c>
      <c r="E583" s="56"/>
      <c r="F583" s="57" t="str">
        <f>C566</f>
        <v>ANDRES FELIPE BALLESTEROS</v>
      </c>
      <c r="G583" s="58"/>
      <c r="H583" s="58"/>
      <c r="I583" s="58"/>
      <c r="J583" s="58"/>
      <c r="K583" s="58"/>
      <c r="L583" s="58"/>
      <c r="M583" s="58"/>
      <c r="N583" s="59"/>
      <c r="O583" s="60" t="s">
        <v>256</v>
      </c>
      <c r="P583" s="61"/>
      <c r="Q583" s="61"/>
      <c r="R583" s="62"/>
      <c r="S583" s="23"/>
      <c r="T583" s="63">
        <v>45146</v>
      </c>
      <c r="U583" s="63"/>
      <c r="V583" s="63"/>
      <c r="W583" s="63"/>
      <c r="X583" s="64">
        <v>0</v>
      </c>
      <c r="Y583" s="65"/>
      <c r="Z583" s="22" t="s">
        <v>36</v>
      </c>
      <c r="AA583" s="64">
        <v>10</v>
      </c>
      <c r="AB583" s="65"/>
    </row>
    <row r="584" spans="2:28" x14ac:dyDescent="0.3">
      <c r="B584" s="24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4"/>
      <c r="P584" s="24"/>
      <c r="Q584" s="24"/>
      <c r="R584" s="24"/>
      <c r="S584" s="24"/>
      <c r="T584" s="26"/>
      <c r="U584" s="26"/>
      <c r="V584" s="26"/>
      <c r="W584" s="26"/>
      <c r="X584" s="27"/>
      <c r="Y584" s="24"/>
      <c r="Z584" s="28"/>
      <c r="AA584" s="27"/>
      <c r="AB584" s="24"/>
    </row>
    <row r="585" spans="2:28" x14ac:dyDescent="0.3">
      <c r="B585" s="84" t="s">
        <v>97</v>
      </c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</row>
    <row r="586" spans="2:28" x14ac:dyDescent="0.3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9"/>
      <c r="V586" s="8"/>
      <c r="W586" s="8"/>
      <c r="X586" s="10"/>
      <c r="Y586" s="11"/>
      <c r="Z586" s="11"/>
      <c r="AA586" s="10"/>
      <c r="AB586" s="11"/>
    </row>
    <row r="587" spans="2:28" x14ac:dyDescent="0.3">
      <c r="B587" s="85" t="s">
        <v>98</v>
      </c>
      <c r="C587" s="52" t="s">
        <v>44</v>
      </c>
      <c r="D587" s="54"/>
      <c r="E587" s="52">
        <v>1</v>
      </c>
      <c r="F587" s="54"/>
      <c r="G587" s="52">
        <v>2</v>
      </c>
      <c r="H587" s="54"/>
      <c r="I587" s="52">
        <v>3</v>
      </c>
      <c r="J587" s="54"/>
      <c r="K587" s="52">
        <v>4</v>
      </c>
      <c r="L587" s="54"/>
      <c r="M587" s="88"/>
      <c r="N587" s="22" t="s">
        <v>26</v>
      </c>
      <c r="O587" s="22" t="s">
        <v>27</v>
      </c>
      <c r="P587" s="22" t="s">
        <v>28</v>
      </c>
      <c r="Q587" s="22" t="s">
        <v>29</v>
      </c>
      <c r="R587" s="22" t="s">
        <v>30</v>
      </c>
      <c r="S587" s="22" t="s">
        <v>37</v>
      </c>
      <c r="T587" s="22" t="s">
        <v>38</v>
      </c>
      <c r="U587" s="22" t="s">
        <v>31</v>
      </c>
      <c r="V587" s="22" t="s">
        <v>32</v>
      </c>
      <c r="W587" s="22" t="s">
        <v>33</v>
      </c>
      <c r="AA587" s="1"/>
    </row>
    <row r="588" spans="2:28" x14ac:dyDescent="0.3">
      <c r="B588" s="86"/>
      <c r="C588" s="92" t="s">
        <v>337</v>
      </c>
      <c r="D588" s="93" t="s">
        <v>383</v>
      </c>
      <c r="E588" s="74"/>
      <c r="F588" s="75"/>
      <c r="G588" s="72">
        <f>IF(H588&gt;H589,"2")+IF(H588&lt;H589,"1")</f>
        <v>0</v>
      </c>
      <c r="H588" s="12">
        <f>X602</f>
        <v>0</v>
      </c>
      <c r="I588" s="72">
        <f>IF(J588&gt;J589,"2")+IF(J588&lt;J589,"1")</f>
        <v>1</v>
      </c>
      <c r="J588" s="13">
        <f>AA605</f>
        <v>0</v>
      </c>
      <c r="K588" s="72">
        <f>IF(L588&gt;L589,"2")+IF(L588&lt;L589,"1")</f>
        <v>1</v>
      </c>
      <c r="L588" s="13">
        <f>X598</f>
        <v>0</v>
      </c>
      <c r="M588" s="88"/>
      <c r="N588" s="78">
        <f>SUM(O588:R589)</f>
        <v>4</v>
      </c>
      <c r="O588" s="78">
        <f>IF(G588=2,"1")+IF(I588=2,"1")+IF(K588=2,"1")</f>
        <v>0</v>
      </c>
      <c r="P588" s="78">
        <f>IF(G588=1,"1")+IF(I588=1,"1")+IF(K588=1,"1")</f>
        <v>2</v>
      </c>
      <c r="Q588" s="78">
        <v>0</v>
      </c>
      <c r="R588" s="78">
        <v>2</v>
      </c>
      <c r="S588" s="79">
        <f>SUM(H588,J588,L588,E588)</f>
        <v>0</v>
      </c>
      <c r="T588" s="79">
        <f>SUM(H589,J589,L589,E588)</f>
        <v>20</v>
      </c>
      <c r="U588" s="79">
        <f>+S588-T588</f>
        <v>-20</v>
      </c>
      <c r="V588" s="80">
        <f>SUM(E588,G588,I588,K588)-R588</f>
        <v>0</v>
      </c>
      <c r="W588" s="82"/>
      <c r="Z588" s="83"/>
      <c r="AA588" s="83"/>
    </row>
    <row r="589" spans="2:28" x14ac:dyDescent="0.3">
      <c r="B589" s="86"/>
      <c r="C589" s="92"/>
      <c r="D589" s="94"/>
      <c r="E589" s="76"/>
      <c r="F589" s="77"/>
      <c r="G589" s="73"/>
      <c r="H589" s="12">
        <f>AA602</f>
        <v>0</v>
      </c>
      <c r="I589" s="73"/>
      <c r="J589" s="13">
        <f>X605</f>
        <v>10</v>
      </c>
      <c r="K589" s="73"/>
      <c r="L589" s="13">
        <f>AA598</f>
        <v>10</v>
      </c>
      <c r="M589" s="88"/>
      <c r="N589" s="78"/>
      <c r="O589" s="78"/>
      <c r="P589" s="78"/>
      <c r="Q589" s="78"/>
      <c r="R589" s="78"/>
      <c r="S589" s="78"/>
      <c r="T589" s="78"/>
      <c r="U589" s="78"/>
      <c r="V589" s="81"/>
      <c r="W589" s="82"/>
      <c r="Z589" s="83"/>
      <c r="AA589" s="83"/>
    </row>
    <row r="590" spans="2:28" x14ac:dyDescent="0.3">
      <c r="B590" s="86"/>
      <c r="C590" s="92" t="s">
        <v>338</v>
      </c>
      <c r="D590" s="93" t="s">
        <v>13</v>
      </c>
      <c r="E590" s="72">
        <f>IF(F590&gt;F591,"2")+IF(F590&lt;F591,"1")</f>
        <v>0</v>
      </c>
      <c r="F590" s="13">
        <f>AA602</f>
        <v>0</v>
      </c>
      <c r="G590" s="74"/>
      <c r="H590" s="75"/>
      <c r="I590" s="72">
        <f>IF(J590&gt;J591,"2")+IF(J590&lt;J591,"1")</f>
        <v>1</v>
      </c>
      <c r="J590" s="13">
        <f>X599</f>
        <v>0</v>
      </c>
      <c r="K590" s="72">
        <f>IF(L590&gt;L591,"2")+IF(L590&lt;L591,"1")</f>
        <v>1</v>
      </c>
      <c r="L590" s="13">
        <f>X604</f>
        <v>0</v>
      </c>
      <c r="M590" s="88"/>
      <c r="N590" s="78">
        <f t="shared" ref="N590" si="146">SUM(O590:R591)</f>
        <v>4</v>
      </c>
      <c r="O590" s="78">
        <f>IF(E590=2,"1")+IF(I590=2,"1")+IF(K590=2,"1")</f>
        <v>0</v>
      </c>
      <c r="P590" s="78">
        <f>IF(E590=1,"1")+IF(I590=1,"1")+IF(K590=1,"1")</f>
        <v>2</v>
      </c>
      <c r="Q590" s="78">
        <v>0</v>
      </c>
      <c r="R590" s="78">
        <v>2</v>
      </c>
      <c r="S590" s="79">
        <f>SUM(H590,J590,L590,F590)</f>
        <v>0</v>
      </c>
      <c r="T590" s="79">
        <f>SUM(H591,J591,L591,F591)</f>
        <v>20</v>
      </c>
      <c r="U590" s="79">
        <f>+S590-T590</f>
        <v>-20</v>
      </c>
      <c r="V590" s="80">
        <f>SUM(E590,G590,I590,K590)-R590</f>
        <v>0</v>
      </c>
      <c r="W590" s="82"/>
      <c r="Z590" s="83"/>
      <c r="AA590" s="83"/>
    </row>
    <row r="591" spans="2:28" x14ac:dyDescent="0.3">
      <c r="B591" s="86"/>
      <c r="C591" s="92"/>
      <c r="D591" s="94"/>
      <c r="E591" s="73"/>
      <c r="F591" s="13">
        <f>X602</f>
        <v>0</v>
      </c>
      <c r="G591" s="76"/>
      <c r="H591" s="77"/>
      <c r="I591" s="73"/>
      <c r="J591" s="13">
        <f>AA599</f>
        <v>10</v>
      </c>
      <c r="K591" s="73"/>
      <c r="L591" s="13">
        <f>AA604</f>
        <v>10</v>
      </c>
      <c r="M591" s="88"/>
      <c r="N591" s="78"/>
      <c r="O591" s="78"/>
      <c r="P591" s="78"/>
      <c r="Q591" s="78"/>
      <c r="R591" s="78"/>
      <c r="S591" s="78"/>
      <c r="T591" s="78"/>
      <c r="U591" s="78"/>
      <c r="V591" s="81"/>
      <c r="W591" s="82"/>
      <c r="Z591" s="83"/>
      <c r="AA591" s="83"/>
    </row>
    <row r="592" spans="2:28" x14ac:dyDescent="0.3">
      <c r="B592" s="86"/>
      <c r="C592" s="92" t="s">
        <v>404</v>
      </c>
      <c r="D592" s="93" t="s">
        <v>15</v>
      </c>
      <c r="E592" s="72">
        <f>IF(F592&gt;F593,"2")+IF(F592&lt;F593,"1")</f>
        <v>2</v>
      </c>
      <c r="F592" s="13">
        <f>X605</f>
        <v>10</v>
      </c>
      <c r="G592" s="72">
        <f>IF(H592&gt;H593,"2")+IF(H592&lt;H593,"1")</f>
        <v>2</v>
      </c>
      <c r="H592" s="13">
        <f>AA599</f>
        <v>10</v>
      </c>
      <c r="I592" s="74"/>
      <c r="J592" s="75"/>
      <c r="K592" s="72">
        <f>IF(L592&gt;L593,"2")+IF(L592&lt;L593,"1")</f>
        <v>1</v>
      </c>
      <c r="L592" s="13">
        <f>AA601</f>
        <v>39</v>
      </c>
      <c r="M592" s="88"/>
      <c r="N592" s="78">
        <f t="shared" ref="N592" si="147">SUM(O592:R593)</f>
        <v>3</v>
      </c>
      <c r="O592" s="78">
        <f>IF(E592=2,"1")+IF(G592=2,"1")+IF(K592=2,"1")</f>
        <v>2</v>
      </c>
      <c r="P592" s="78">
        <f>IF(E592=1,"1")+IF(G592=1,"1")+IF(K592=1,"1")</f>
        <v>1</v>
      </c>
      <c r="Q592" s="78">
        <v>0</v>
      </c>
      <c r="R592" s="78">
        <v>0</v>
      </c>
      <c r="S592" s="79">
        <f>SUM(H592,J592,L592,F592)</f>
        <v>59</v>
      </c>
      <c r="T592" s="79">
        <f>SUM(H593,J593,L593,F593)</f>
        <v>40</v>
      </c>
      <c r="U592" s="79">
        <f t="shared" ref="U592" si="148">+S592-T592</f>
        <v>19</v>
      </c>
      <c r="V592" s="80">
        <f>SUM(E592,G592,I592,K592)</f>
        <v>5</v>
      </c>
      <c r="W592" s="82"/>
      <c r="Z592" s="83"/>
      <c r="AA592" s="83"/>
    </row>
    <row r="593" spans="2:28" x14ac:dyDescent="0.3">
      <c r="B593" s="86"/>
      <c r="C593" s="92"/>
      <c r="D593" s="94"/>
      <c r="E593" s="73"/>
      <c r="F593" s="13">
        <f>AA605</f>
        <v>0</v>
      </c>
      <c r="G593" s="73"/>
      <c r="H593" s="13">
        <f>X599</f>
        <v>0</v>
      </c>
      <c r="I593" s="76"/>
      <c r="J593" s="77"/>
      <c r="K593" s="73"/>
      <c r="L593" s="13">
        <f>X601</f>
        <v>40</v>
      </c>
      <c r="M593" s="88"/>
      <c r="N593" s="78"/>
      <c r="O593" s="78"/>
      <c r="P593" s="78"/>
      <c r="Q593" s="78"/>
      <c r="R593" s="78"/>
      <c r="S593" s="78"/>
      <c r="T593" s="78"/>
      <c r="U593" s="78"/>
      <c r="V593" s="81"/>
      <c r="W593" s="82"/>
      <c r="Z593" s="83"/>
      <c r="AA593" s="83"/>
    </row>
    <row r="594" spans="2:28" x14ac:dyDescent="0.3">
      <c r="B594" s="86"/>
      <c r="C594" s="92" t="s">
        <v>240</v>
      </c>
      <c r="D594" s="93" t="s">
        <v>276</v>
      </c>
      <c r="E594" s="72">
        <f>IF(F594&gt;F595,"2")+IF(F594&lt;F595,"1")</f>
        <v>2</v>
      </c>
      <c r="F594" s="13">
        <f>AA598</f>
        <v>10</v>
      </c>
      <c r="G594" s="72">
        <f>IF(H594&gt;H595,"2")+IF(H594&lt;H595,"1")</f>
        <v>2</v>
      </c>
      <c r="H594" s="13">
        <f>AA604</f>
        <v>10</v>
      </c>
      <c r="I594" s="72">
        <f>IF(J594&gt;J595,"2")+IF(J594&lt;J595,"1")</f>
        <v>2</v>
      </c>
      <c r="J594" s="13">
        <f>X601</f>
        <v>40</v>
      </c>
      <c r="K594" s="74"/>
      <c r="L594" s="75"/>
      <c r="M594" s="88"/>
      <c r="N594" s="78">
        <f t="shared" ref="N594" si="149">SUM(O594:R595)</f>
        <v>3</v>
      </c>
      <c r="O594" s="78">
        <f>IF(E594=2,"1")+IF(G594=2,"1")+IF(I594=2,"1")</f>
        <v>3</v>
      </c>
      <c r="P594" s="78">
        <f>IF(E594=1,"1")+IF(G594=1,"1")+IF(I594=1,"1")</f>
        <v>0</v>
      </c>
      <c r="Q594" s="78">
        <v>0</v>
      </c>
      <c r="R594" s="78">
        <v>0</v>
      </c>
      <c r="S594" s="79">
        <f>SUM(H594,J594,L594,F594)</f>
        <v>60</v>
      </c>
      <c r="T594" s="79">
        <f>SUM(H595,J595,L595,F595)</f>
        <v>39</v>
      </c>
      <c r="U594" s="79">
        <f t="shared" ref="U594" si="150">+S594-T594</f>
        <v>21</v>
      </c>
      <c r="V594" s="80">
        <f t="shared" ref="V594" si="151">SUM(E594,G594,I594,K594)</f>
        <v>6</v>
      </c>
      <c r="W594" s="82"/>
      <c r="Z594" s="83"/>
      <c r="AA594" s="83"/>
    </row>
    <row r="595" spans="2:28" x14ac:dyDescent="0.3">
      <c r="B595" s="87"/>
      <c r="C595" s="92"/>
      <c r="D595" s="94"/>
      <c r="E595" s="73"/>
      <c r="F595" s="13">
        <f>X598</f>
        <v>0</v>
      </c>
      <c r="G595" s="73"/>
      <c r="H595" s="13">
        <f>X604</f>
        <v>0</v>
      </c>
      <c r="I595" s="73"/>
      <c r="J595" s="13">
        <f>AA601</f>
        <v>39</v>
      </c>
      <c r="K595" s="76"/>
      <c r="L595" s="77"/>
      <c r="M595" s="88"/>
      <c r="N595" s="78"/>
      <c r="O595" s="78"/>
      <c r="P595" s="78"/>
      <c r="Q595" s="78"/>
      <c r="R595" s="78"/>
      <c r="S595" s="78"/>
      <c r="T595" s="78"/>
      <c r="U595" s="78"/>
      <c r="V595" s="81"/>
      <c r="W595" s="82"/>
      <c r="Z595" s="83"/>
      <c r="AA595" s="83"/>
    </row>
    <row r="597" spans="2:28" x14ac:dyDescent="0.3">
      <c r="B597" s="22" t="s">
        <v>34</v>
      </c>
      <c r="C597" s="22" t="s">
        <v>42</v>
      </c>
      <c r="D597" s="69"/>
      <c r="E597" s="70"/>
      <c r="F597" s="52" t="s">
        <v>43</v>
      </c>
      <c r="G597" s="54"/>
      <c r="H597" s="54"/>
      <c r="I597" s="54"/>
      <c r="J597" s="54"/>
      <c r="K597" s="54"/>
      <c r="L597" s="54"/>
      <c r="M597" s="54"/>
      <c r="N597" s="53"/>
      <c r="O597" s="52" t="s">
        <v>41</v>
      </c>
      <c r="P597" s="54"/>
      <c r="Q597" s="54"/>
      <c r="R597" s="53"/>
      <c r="S597" s="14"/>
      <c r="T597" s="52" t="s">
        <v>35</v>
      </c>
      <c r="U597" s="54"/>
      <c r="V597" s="54"/>
      <c r="W597" s="53"/>
      <c r="X597" s="52" t="s">
        <v>42</v>
      </c>
      <c r="Y597" s="53"/>
      <c r="Z597" s="15"/>
      <c r="AA597" s="52" t="s">
        <v>43</v>
      </c>
      <c r="AB597" s="53"/>
    </row>
    <row r="598" spans="2:28" s="19" customFormat="1" x14ac:dyDescent="0.3">
      <c r="B598" s="16" t="s">
        <v>266</v>
      </c>
      <c r="C598" s="49" t="str">
        <f>C588</f>
        <v>JORGUE ARTURO CONTRERAS</v>
      </c>
      <c r="D598" s="55" t="s">
        <v>36</v>
      </c>
      <c r="E598" s="56"/>
      <c r="F598" s="55" t="str">
        <f>C594</f>
        <v>DUBAN ORLANDO QUEVEDO</v>
      </c>
      <c r="G598" s="71"/>
      <c r="H598" s="71"/>
      <c r="I598" s="71"/>
      <c r="J598" s="71"/>
      <c r="K598" s="71"/>
      <c r="L598" s="71"/>
      <c r="M598" s="71"/>
      <c r="N598" s="56"/>
      <c r="O598" s="60" t="s">
        <v>257</v>
      </c>
      <c r="P598" s="61"/>
      <c r="Q598" s="61"/>
      <c r="R598" s="62"/>
      <c r="S598" s="18"/>
      <c r="T598" s="63">
        <v>45146</v>
      </c>
      <c r="U598" s="63"/>
      <c r="V598" s="63"/>
      <c r="W598" s="63"/>
      <c r="X598" s="64">
        <v>0</v>
      </c>
      <c r="Y598" s="65"/>
      <c r="Z598" s="22" t="s">
        <v>36</v>
      </c>
      <c r="AA598" s="64">
        <v>10</v>
      </c>
      <c r="AB598" s="65"/>
    </row>
    <row r="599" spans="2:28" s="19" customFormat="1" x14ac:dyDescent="0.3">
      <c r="B599" s="16" t="s">
        <v>265</v>
      </c>
      <c r="C599" s="49" t="str">
        <f>C590</f>
        <v>DIEGO ALEJANDRO ÁLVAREZ</v>
      </c>
      <c r="D599" s="55" t="s">
        <v>36</v>
      </c>
      <c r="E599" s="56"/>
      <c r="F599" s="57" t="str">
        <f>C592</f>
        <v>FREDY RODRIGUEZ MARTINEZ</v>
      </c>
      <c r="G599" s="58"/>
      <c r="H599" s="58"/>
      <c r="I599" s="58"/>
      <c r="J599" s="58"/>
      <c r="K599" s="58"/>
      <c r="L599" s="58"/>
      <c r="M599" s="58"/>
      <c r="N599" s="59"/>
      <c r="O599" s="60" t="s">
        <v>257</v>
      </c>
      <c r="P599" s="61"/>
      <c r="Q599" s="61"/>
      <c r="R599" s="62"/>
      <c r="S599" s="21"/>
      <c r="T599" s="63">
        <v>45146</v>
      </c>
      <c r="U599" s="63"/>
      <c r="V599" s="63"/>
      <c r="W599" s="63"/>
      <c r="X599" s="64">
        <v>0</v>
      </c>
      <c r="Y599" s="65"/>
      <c r="Z599" s="22" t="s">
        <v>36</v>
      </c>
      <c r="AA599" s="64">
        <v>10</v>
      </c>
      <c r="AB599" s="65"/>
    </row>
    <row r="600" spans="2:28" x14ac:dyDescent="0.3">
      <c r="B600" s="22" t="s">
        <v>34</v>
      </c>
      <c r="C600" s="22" t="s">
        <v>42</v>
      </c>
      <c r="D600" s="52"/>
      <c r="E600" s="53"/>
      <c r="F600" s="52" t="s">
        <v>43</v>
      </c>
      <c r="G600" s="54"/>
      <c r="H600" s="54"/>
      <c r="I600" s="54"/>
      <c r="J600" s="54"/>
      <c r="K600" s="54"/>
      <c r="L600" s="54"/>
      <c r="M600" s="54"/>
      <c r="N600" s="53"/>
      <c r="O600" s="52" t="s">
        <v>41</v>
      </c>
      <c r="P600" s="54"/>
      <c r="Q600" s="54"/>
      <c r="R600" s="53"/>
      <c r="S600" s="14"/>
      <c r="T600" s="89" t="s">
        <v>35</v>
      </c>
      <c r="U600" s="89"/>
      <c r="V600" s="89"/>
      <c r="W600" s="89"/>
      <c r="X600" s="52" t="s">
        <v>42</v>
      </c>
      <c r="Y600" s="53"/>
      <c r="Z600" s="15"/>
      <c r="AA600" s="52" t="s">
        <v>43</v>
      </c>
      <c r="AB600" s="53"/>
    </row>
    <row r="601" spans="2:28" s="19" customFormat="1" x14ac:dyDescent="0.3">
      <c r="B601" s="16" t="s">
        <v>267</v>
      </c>
      <c r="C601" s="29" t="str">
        <f>C594</f>
        <v>DUBAN ORLANDO QUEVEDO</v>
      </c>
      <c r="D601" s="55" t="s">
        <v>36</v>
      </c>
      <c r="E601" s="56"/>
      <c r="F601" s="57" t="str">
        <f>C592</f>
        <v>FREDY RODRIGUEZ MARTINEZ</v>
      </c>
      <c r="G601" s="58"/>
      <c r="H601" s="58"/>
      <c r="I601" s="58"/>
      <c r="J601" s="58"/>
      <c r="K601" s="58"/>
      <c r="L601" s="58"/>
      <c r="M601" s="58"/>
      <c r="N601" s="59"/>
      <c r="O601" s="60" t="s">
        <v>257</v>
      </c>
      <c r="P601" s="61"/>
      <c r="Q601" s="61"/>
      <c r="R601" s="62"/>
      <c r="S601" s="21"/>
      <c r="T601" s="63">
        <v>45146</v>
      </c>
      <c r="U601" s="63"/>
      <c r="V601" s="63"/>
      <c r="W601" s="63"/>
      <c r="X601" s="64">
        <v>40</v>
      </c>
      <c r="Y601" s="65"/>
      <c r="Z601" s="22" t="s">
        <v>36</v>
      </c>
      <c r="AA601" s="64">
        <v>39</v>
      </c>
      <c r="AB601" s="65"/>
    </row>
    <row r="602" spans="2:28" s="19" customFormat="1" x14ac:dyDescent="0.3">
      <c r="B602" s="16" t="s">
        <v>268</v>
      </c>
      <c r="C602" s="49" t="str">
        <f>C588</f>
        <v>JORGUE ARTURO CONTRERAS</v>
      </c>
      <c r="D602" s="55" t="s">
        <v>36</v>
      </c>
      <c r="E602" s="56"/>
      <c r="F602" s="66" t="str">
        <f>C590</f>
        <v>DIEGO ALEJANDRO ÁLVAREZ</v>
      </c>
      <c r="G602" s="67"/>
      <c r="H602" s="67"/>
      <c r="I602" s="67"/>
      <c r="J602" s="67"/>
      <c r="K602" s="67"/>
      <c r="L602" s="67"/>
      <c r="M602" s="67"/>
      <c r="N602" s="68"/>
      <c r="O602" s="60" t="s">
        <v>257</v>
      </c>
      <c r="P602" s="61"/>
      <c r="Q602" s="61"/>
      <c r="R602" s="62"/>
      <c r="S602" s="21"/>
      <c r="T602" s="63">
        <v>45146</v>
      </c>
      <c r="U602" s="63"/>
      <c r="V602" s="63"/>
      <c r="W602" s="63"/>
      <c r="X602" s="64">
        <v>0</v>
      </c>
      <c r="Y602" s="65"/>
      <c r="Z602" s="22" t="s">
        <v>36</v>
      </c>
      <c r="AA602" s="64">
        <v>0</v>
      </c>
      <c r="AB602" s="65"/>
    </row>
    <row r="603" spans="2:28" x14ac:dyDescent="0.3">
      <c r="B603" s="22" t="s">
        <v>34</v>
      </c>
      <c r="C603" s="22" t="s">
        <v>42</v>
      </c>
      <c r="D603" s="52"/>
      <c r="E603" s="53"/>
      <c r="F603" s="52" t="s">
        <v>43</v>
      </c>
      <c r="G603" s="54"/>
      <c r="H603" s="54"/>
      <c r="I603" s="54"/>
      <c r="J603" s="54"/>
      <c r="K603" s="54"/>
      <c r="L603" s="54"/>
      <c r="M603" s="54"/>
      <c r="N603" s="53"/>
      <c r="O603" s="52" t="s">
        <v>41</v>
      </c>
      <c r="P603" s="54"/>
      <c r="Q603" s="54"/>
      <c r="R603" s="53"/>
      <c r="S603" s="14"/>
      <c r="T603" s="89" t="s">
        <v>35</v>
      </c>
      <c r="U603" s="89"/>
      <c r="V603" s="89"/>
      <c r="W603" s="89"/>
      <c r="X603" s="52" t="s">
        <v>42</v>
      </c>
      <c r="Y603" s="53"/>
      <c r="Z603" s="15"/>
      <c r="AA603" s="52" t="s">
        <v>43</v>
      </c>
      <c r="AB603" s="53"/>
    </row>
    <row r="604" spans="2:28" s="19" customFormat="1" x14ac:dyDescent="0.3">
      <c r="B604" s="16" t="s">
        <v>269</v>
      </c>
      <c r="C604" s="49" t="str">
        <f>C590</f>
        <v>DIEGO ALEJANDRO ÁLVAREZ</v>
      </c>
      <c r="D604" s="55" t="s">
        <v>36</v>
      </c>
      <c r="E604" s="56"/>
      <c r="F604" s="57" t="str">
        <f>C594</f>
        <v>DUBAN ORLANDO QUEVEDO</v>
      </c>
      <c r="G604" s="58"/>
      <c r="H604" s="58"/>
      <c r="I604" s="58"/>
      <c r="J604" s="58"/>
      <c r="K604" s="58"/>
      <c r="L604" s="58"/>
      <c r="M604" s="58"/>
      <c r="N604" s="59"/>
      <c r="O604" s="60" t="s">
        <v>257</v>
      </c>
      <c r="P604" s="61"/>
      <c r="Q604" s="61"/>
      <c r="R604" s="62"/>
      <c r="S604" s="21"/>
      <c r="T604" s="63">
        <v>45146</v>
      </c>
      <c r="U604" s="63"/>
      <c r="V604" s="63"/>
      <c r="W604" s="63"/>
      <c r="X604" s="64">
        <v>0</v>
      </c>
      <c r="Y604" s="65"/>
      <c r="Z604" s="22" t="s">
        <v>36</v>
      </c>
      <c r="AA604" s="64">
        <v>10</v>
      </c>
      <c r="AB604" s="65"/>
    </row>
    <row r="605" spans="2:28" s="19" customFormat="1" x14ac:dyDescent="0.3">
      <c r="B605" s="16" t="s">
        <v>270</v>
      </c>
      <c r="C605" s="20" t="str">
        <f>C592</f>
        <v>FREDY RODRIGUEZ MARTINEZ</v>
      </c>
      <c r="D605" s="55" t="s">
        <v>36</v>
      </c>
      <c r="E605" s="56"/>
      <c r="F605" s="66" t="str">
        <f>C588</f>
        <v>JORGUE ARTURO CONTRERAS</v>
      </c>
      <c r="G605" s="67"/>
      <c r="H605" s="67"/>
      <c r="I605" s="67"/>
      <c r="J605" s="67"/>
      <c r="K605" s="67"/>
      <c r="L605" s="67"/>
      <c r="M605" s="67"/>
      <c r="N605" s="68"/>
      <c r="O605" s="60" t="s">
        <v>257</v>
      </c>
      <c r="P605" s="61"/>
      <c r="Q605" s="61"/>
      <c r="R605" s="62"/>
      <c r="S605" s="23"/>
      <c r="T605" s="63">
        <v>45146</v>
      </c>
      <c r="U605" s="63"/>
      <c r="V605" s="63"/>
      <c r="W605" s="63"/>
      <c r="X605" s="64">
        <v>10</v>
      </c>
      <c r="Y605" s="65"/>
      <c r="Z605" s="22" t="s">
        <v>36</v>
      </c>
      <c r="AA605" s="64">
        <v>0</v>
      </c>
      <c r="AB605" s="65"/>
    </row>
    <row r="606" spans="2:28" x14ac:dyDescent="0.3">
      <c r="B606" s="24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4"/>
      <c r="P606" s="24"/>
      <c r="Q606" s="24"/>
      <c r="R606" s="24"/>
      <c r="S606" s="24"/>
      <c r="T606" s="26"/>
      <c r="U606" s="26"/>
      <c r="V606" s="26"/>
      <c r="W606" s="26"/>
      <c r="X606" s="27"/>
      <c r="Y606" s="24"/>
      <c r="Z606" s="28"/>
      <c r="AA606" s="27"/>
      <c r="AB606" s="24"/>
    </row>
    <row r="607" spans="2:28" ht="15" customHeight="1" x14ac:dyDescent="0.3">
      <c r="B607" s="84" t="s">
        <v>99</v>
      </c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</row>
    <row r="608" spans="2:28" ht="15" customHeight="1" x14ac:dyDescent="0.3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9"/>
      <c r="V608" s="8"/>
      <c r="W608" s="8"/>
      <c r="X608" s="10"/>
      <c r="Y608" s="11"/>
      <c r="Z608" s="11"/>
      <c r="AA608" s="10"/>
      <c r="AB608" s="11"/>
    </row>
    <row r="609" spans="2:28" ht="15" customHeight="1" x14ac:dyDescent="0.3">
      <c r="B609" s="85" t="s">
        <v>100</v>
      </c>
      <c r="C609" s="52" t="s">
        <v>44</v>
      </c>
      <c r="D609" s="54"/>
      <c r="E609" s="52">
        <v>1</v>
      </c>
      <c r="F609" s="54"/>
      <c r="G609" s="52">
        <v>2</v>
      </c>
      <c r="H609" s="54"/>
      <c r="I609" s="52">
        <v>3</v>
      </c>
      <c r="J609" s="54"/>
      <c r="K609" s="52">
        <v>4</v>
      </c>
      <c r="L609" s="54"/>
      <c r="M609" s="88"/>
      <c r="N609" s="22" t="s">
        <v>26</v>
      </c>
      <c r="O609" s="22" t="s">
        <v>27</v>
      </c>
      <c r="P609" s="22" t="s">
        <v>28</v>
      </c>
      <c r="Q609" s="22" t="s">
        <v>29</v>
      </c>
      <c r="R609" s="22" t="s">
        <v>30</v>
      </c>
      <c r="S609" s="22" t="s">
        <v>37</v>
      </c>
      <c r="T609" s="22" t="s">
        <v>38</v>
      </c>
      <c r="U609" s="22" t="s">
        <v>31</v>
      </c>
      <c r="V609" s="22" t="s">
        <v>32</v>
      </c>
      <c r="W609" s="22" t="s">
        <v>33</v>
      </c>
      <c r="Y609" s="19"/>
      <c r="AA609" s="1"/>
    </row>
    <row r="610" spans="2:28" ht="15" customHeight="1" x14ac:dyDescent="0.3">
      <c r="B610" s="86"/>
      <c r="C610" s="120" t="s">
        <v>340</v>
      </c>
      <c r="D610" s="93" t="s">
        <v>370</v>
      </c>
      <c r="E610" s="74"/>
      <c r="F610" s="75"/>
      <c r="G610" s="72">
        <f>IF(H610&gt;H611,"2")+IF(H610&lt;H611,"1")</f>
        <v>1</v>
      </c>
      <c r="H610" s="12">
        <f>X620</f>
        <v>10</v>
      </c>
      <c r="I610" s="72" t="e">
        <f>IF(J610&gt;J611,"2")+IF(J610&lt;J611,"1")</f>
        <v>#REF!</v>
      </c>
      <c r="J610" s="13" t="e">
        <f>#REF!</f>
        <v>#REF!</v>
      </c>
      <c r="K610" s="72">
        <f>IF(L610&gt;L611,"2")+IF(L610&lt;L611,"1")</f>
        <v>1</v>
      </c>
      <c r="L610" s="13">
        <f>X618</f>
        <v>0</v>
      </c>
      <c r="M610" s="88"/>
      <c r="N610" s="78" t="e">
        <f>SUM(O610:R611)</f>
        <v>#REF!</v>
      </c>
      <c r="O610" s="78" t="e">
        <f>IF(G610=2,"1")+IF(I610=2,"1")+IF(K610=2,"1")</f>
        <v>#REF!</v>
      </c>
      <c r="P610" s="78" t="e">
        <f>IF(G610=1,"1")+IF(I610=1,"1")+IF(K610=1,"1")</f>
        <v>#REF!</v>
      </c>
      <c r="Q610" s="78">
        <v>0</v>
      </c>
      <c r="R610" s="78">
        <v>0</v>
      </c>
      <c r="S610" s="79" t="e">
        <f>SUM(H610,J610,L610,E610)</f>
        <v>#REF!</v>
      </c>
      <c r="T610" s="79" t="e">
        <f>SUM(H611,J611,L611,E610)</f>
        <v>#REF!</v>
      </c>
      <c r="U610" s="79" t="e">
        <f>+S610-T610</f>
        <v>#REF!</v>
      </c>
      <c r="V610" s="80" t="e">
        <f>SUM(E610,G610,I610,K610)</f>
        <v>#REF!</v>
      </c>
      <c r="W610" s="82"/>
      <c r="X610" s="90">
        <v>3</v>
      </c>
      <c r="Y610" s="19"/>
      <c r="Z610" s="83"/>
      <c r="AA610" s="83"/>
    </row>
    <row r="611" spans="2:28" ht="15" customHeight="1" x14ac:dyDescent="0.3">
      <c r="B611" s="86"/>
      <c r="C611" s="120"/>
      <c r="D611" s="94"/>
      <c r="E611" s="76"/>
      <c r="F611" s="77"/>
      <c r="G611" s="73"/>
      <c r="H611" s="12">
        <f>AA622</f>
        <v>28</v>
      </c>
      <c r="I611" s="73"/>
      <c r="J611" s="13" t="e">
        <f>#REF!</f>
        <v>#REF!</v>
      </c>
      <c r="K611" s="73"/>
      <c r="L611" s="13">
        <f>AA618</f>
        <v>10</v>
      </c>
      <c r="M611" s="88"/>
      <c r="N611" s="78"/>
      <c r="O611" s="78"/>
      <c r="P611" s="78"/>
      <c r="Q611" s="78"/>
      <c r="R611" s="78"/>
      <c r="S611" s="78"/>
      <c r="T611" s="78"/>
      <c r="U611" s="78"/>
      <c r="V611" s="81"/>
      <c r="W611" s="82"/>
      <c r="X611" s="90"/>
      <c r="Y611" s="19"/>
      <c r="Z611" s="83"/>
      <c r="AA611" s="83"/>
    </row>
    <row r="612" spans="2:28" ht="15" customHeight="1" x14ac:dyDescent="0.3">
      <c r="B612" s="86"/>
      <c r="C612" s="120" t="s">
        <v>214</v>
      </c>
      <c r="D612" s="93" t="s">
        <v>368</v>
      </c>
      <c r="E612" s="72">
        <f>IF(F612&gt;F613,"2")+IF(F612&lt;F613,"1")</f>
        <v>1</v>
      </c>
      <c r="F612" s="13">
        <f>AA622</f>
        <v>28</v>
      </c>
      <c r="G612" s="74"/>
      <c r="H612" s="75"/>
      <c r="I612" s="72">
        <f>IF(J612&gt;J613,"2")+IF(J612&lt;J613,"1")</f>
        <v>1</v>
      </c>
      <c r="J612" s="13">
        <f>X618</f>
        <v>0</v>
      </c>
      <c r="K612" s="72" t="e">
        <f>IF(L612&gt;L613,"2")+IF(L612&lt;L613,"1")</f>
        <v>#REF!</v>
      </c>
      <c r="L612" s="13" t="e">
        <f>#REF!</f>
        <v>#REF!</v>
      </c>
      <c r="M612" s="88"/>
      <c r="N612" s="78" t="e">
        <f t="shared" ref="N612" si="152">SUM(O612:R613)</f>
        <v>#REF!</v>
      </c>
      <c r="O612" s="78" t="e">
        <f>IF(E612=2,"1")+IF(I612=2,"1")+IF(K612=2,"1")</f>
        <v>#REF!</v>
      </c>
      <c r="P612" s="78" t="e">
        <f>IF(E612=1,"1")+IF(I612=1,"1")+IF(K612=1,"1")</f>
        <v>#REF!</v>
      </c>
      <c r="Q612" s="78">
        <v>0</v>
      </c>
      <c r="R612" s="78">
        <v>0</v>
      </c>
      <c r="S612" s="79" t="e">
        <f>SUM(H612,J612,L612,F612)</f>
        <v>#REF!</v>
      </c>
      <c r="T612" s="79" t="e">
        <f>SUM(H613,J613,L613,F613)</f>
        <v>#REF!</v>
      </c>
      <c r="U612" s="79" t="e">
        <f>+S612-T612</f>
        <v>#REF!</v>
      </c>
      <c r="V612" s="80" t="e">
        <f>SUM(E612,G612,I612,K612)</f>
        <v>#REF!</v>
      </c>
      <c r="W612" s="82"/>
      <c r="X612" s="91">
        <v>0</v>
      </c>
      <c r="Y612" s="19"/>
      <c r="Z612" s="83"/>
      <c r="AA612" s="83"/>
    </row>
    <row r="613" spans="2:28" ht="15" customHeight="1" x14ac:dyDescent="0.3">
      <c r="B613" s="86"/>
      <c r="C613" s="120"/>
      <c r="D613" s="94"/>
      <c r="E613" s="73"/>
      <c r="F613" s="13">
        <f>X622</f>
        <v>33</v>
      </c>
      <c r="G613" s="76"/>
      <c r="H613" s="77"/>
      <c r="I613" s="73"/>
      <c r="J613" s="13">
        <f>AA618</f>
        <v>10</v>
      </c>
      <c r="K613" s="73"/>
      <c r="L613" s="13" t="e">
        <f>#REF!</f>
        <v>#REF!</v>
      </c>
      <c r="M613" s="88"/>
      <c r="N613" s="78"/>
      <c r="O613" s="78"/>
      <c r="P613" s="78"/>
      <c r="Q613" s="78"/>
      <c r="R613" s="78"/>
      <c r="S613" s="78"/>
      <c r="T613" s="78"/>
      <c r="U613" s="78"/>
      <c r="V613" s="81"/>
      <c r="W613" s="82"/>
      <c r="X613" s="91"/>
      <c r="Y613" s="19"/>
      <c r="Z613" s="83"/>
      <c r="AA613" s="83"/>
    </row>
    <row r="614" spans="2:28" ht="15" customHeight="1" x14ac:dyDescent="0.3">
      <c r="B614" s="86"/>
      <c r="C614" s="120" t="s">
        <v>339</v>
      </c>
      <c r="D614" s="93" t="s">
        <v>1</v>
      </c>
      <c r="E614" s="72">
        <f>IF(F614&gt;F615,"2")+IF(F614&lt;F615,"1")</f>
        <v>2</v>
      </c>
      <c r="F614" s="13">
        <f>AA618</f>
        <v>10</v>
      </c>
      <c r="G614" s="72">
        <f>IF(H614&gt;H615,"2")+IF(H614&lt;H615,"1")</f>
        <v>1</v>
      </c>
      <c r="H614" s="13">
        <f>AA620</f>
        <v>0</v>
      </c>
      <c r="I614" s="74"/>
      <c r="J614" s="75"/>
      <c r="K614" s="72" t="e">
        <f>IF(L614&gt;L615,"2")+IF(L614&lt;L615,"1")</f>
        <v>#REF!</v>
      </c>
      <c r="L614" s="13" t="e">
        <f>#REF!</f>
        <v>#REF!</v>
      </c>
      <c r="M614" s="88"/>
      <c r="N614" s="78" t="e">
        <f t="shared" ref="N614" si="153">SUM(O614:R615)</f>
        <v>#REF!</v>
      </c>
      <c r="O614" s="78" t="e">
        <f>IF(E614=2,"1")+IF(G614=2,"1")+IF(K614=2,"1")</f>
        <v>#REF!</v>
      </c>
      <c r="P614" s="78" t="e">
        <f>IF(E614=1,"1")+IF(G614=1,"1")+IF(K614=1,"1")</f>
        <v>#REF!</v>
      </c>
      <c r="Q614" s="78">
        <v>0</v>
      </c>
      <c r="R614" s="78">
        <v>0</v>
      </c>
      <c r="S614" s="79" t="e">
        <f>SUM(H614,J614,L614,F614)</f>
        <v>#REF!</v>
      </c>
      <c r="T614" s="79" t="e">
        <f>SUM(H615,J615,L615,F615)</f>
        <v>#REF!</v>
      </c>
      <c r="U614" s="79" t="e">
        <f t="shared" ref="U614" si="154">+S614-T614</f>
        <v>#REF!</v>
      </c>
      <c r="V614" s="80" t="e">
        <f>SUM(E614,G614,I614,K614)</f>
        <v>#REF!</v>
      </c>
      <c r="W614" s="82"/>
      <c r="X614" s="90">
        <v>4</v>
      </c>
      <c r="Y614" s="19"/>
      <c r="Z614" s="83"/>
      <c r="AA614" s="83"/>
    </row>
    <row r="615" spans="2:28" ht="15" customHeight="1" x14ac:dyDescent="0.3">
      <c r="B615" s="86"/>
      <c r="C615" s="120"/>
      <c r="D615" s="94"/>
      <c r="E615" s="73"/>
      <c r="F615" s="13">
        <f>X618</f>
        <v>0</v>
      </c>
      <c r="G615" s="73"/>
      <c r="H615" s="13">
        <f>X620</f>
        <v>10</v>
      </c>
      <c r="I615" s="76"/>
      <c r="J615" s="77"/>
      <c r="K615" s="73"/>
      <c r="L615" s="13" t="e">
        <f>#REF!</f>
        <v>#REF!</v>
      </c>
      <c r="M615" s="88"/>
      <c r="N615" s="78"/>
      <c r="O615" s="78"/>
      <c r="P615" s="78"/>
      <c r="Q615" s="78"/>
      <c r="R615" s="78"/>
      <c r="S615" s="78"/>
      <c r="T615" s="78"/>
      <c r="U615" s="78"/>
      <c r="V615" s="81"/>
      <c r="W615" s="82"/>
      <c r="X615" s="90"/>
      <c r="Y615" s="19"/>
      <c r="Z615" s="83"/>
      <c r="AA615" s="83"/>
    </row>
    <row r="616" spans="2:28" ht="14.25" customHeight="1" x14ac:dyDescent="0.3"/>
    <row r="617" spans="2:28" x14ac:dyDescent="0.3">
      <c r="B617" s="22" t="s">
        <v>34</v>
      </c>
      <c r="C617" s="22" t="s">
        <v>42</v>
      </c>
      <c r="D617" s="69"/>
      <c r="E617" s="70"/>
      <c r="F617" s="52" t="s">
        <v>43</v>
      </c>
      <c r="G617" s="54"/>
      <c r="H617" s="54"/>
      <c r="I617" s="54"/>
      <c r="J617" s="54"/>
      <c r="K617" s="54"/>
      <c r="L617" s="54"/>
      <c r="M617" s="54"/>
      <c r="N617" s="53"/>
      <c r="O617" s="52" t="s">
        <v>41</v>
      </c>
      <c r="P617" s="54"/>
      <c r="Q617" s="54"/>
      <c r="R617" s="53"/>
      <c r="S617" s="14"/>
      <c r="T617" s="52" t="s">
        <v>35</v>
      </c>
      <c r="U617" s="54"/>
      <c r="V617" s="54"/>
      <c r="W617" s="53"/>
      <c r="X617" s="52" t="s">
        <v>42</v>
      </c>
      <c r="Y617" s="53"/>
      <c r="Z617" s="15"/>
      <c r="AA617" s="52" t="s">
        <v>43</v>
      </c>
      <c r="AB617" s="53"/>
    </row>
    <row r="618" spans="2:28" s="19" customFormat="1" x14ac:dyDescent="0.3">
      <c r="B618" s="16" t="s">
        <v>266</v>
      </c>
      <c r="C618" s="17" t="str">
        <f>C612</f>
        <v>HOLMAN FAJARDO RAMIREZ</v>
      </c>
      <c r="D618" s="55" t="s">
        <v>36</v>
      </c>
      <c r="E618" s="56"/>
      <c r="F618" s="55" t="str">
        <f>C614</f>
        <v>JOHAN NICOLAS CASTIBLANCO</v>
      </c>
      <c r="G618" s="71"/>
      <c r="H618" s="71"/>
      <c r="I618" s="71"/>
      <c r="J618" s="71"/>
      <c r="K618" s="71"/>
      <c r="L618" s="71"/>
      <c r="M618" s="71"/>
      <c r="N618" s="56"/>
      <c r="O618" s="60" t="s">
        <v>385</v>
      </c>
      <c r="P618" s="60"/>
      <c r="Q618" s="60"/>
      <c r="R618" s="60"/>
      <c r="S618" s="18"/>
      <c r="T618" s="63">
        <v>45147</v>
      </c>
      <c r="U618" s="63"/>
      <c r="V618" s="63"/>
      <c r="W618" s="63"/>
      <c r="X618" s="64">
        <v>0</v>
      </c>
      <c r="Y618" s="65"/>
      <c r="Z618" s="22" t="s">
        <v>36</v>
      </c>
      <c r="AA618" s="64">
        <v>10</v>
      </c>
      <c r="AB618" s="65"/>
    </row>
    <row r="619" spans="2:28" s="19" customFormat="1" x14ac:dyDescent="0.3">
      <c r="B619" s="22" t="s">
        <v>34</v>
      </c>
      <c r="C619" s="22" t="s">
        <v>42</v>
      </c>
      <c r="D619" s="52"/>
      <c r="E619" s="53"/>
      <c r="F619" s="52" t="s">
        <v>43</v>
      </c>
      <c r="G619" s="54"/>
      <c r="H619" s="54"/>
      <c r="I619" s="54"/>
      <c r="J619" s="54"/>
      <c r="K619" s="54"/>
      <c r="L619" s="54"/>
      <c r="M619" s="54"/>
      <c r="N619" s="53"/>
      <c r="O619" s="52" t="s">
        <v>41</v>
      </c>
      <c r="P619" s="54"/>
      <c r="Q619" s="54"/>
      <c r="R619" s="53"/>
      <c r="S619" s="14"/>
      <c r="T619" s="89" t="s">
        <v>35</v>
      </c>
      <c r="U619" s="89"/>
      <c r="V619" s="89"/>
      <c r="W619" s="89"/>
      <c r="X619" s="52" t="s">
        <v>42</v>
      </c>
      <c r="Y619" s="53"/>
      <c r="Z619" s="15"/>
      <c r="AA619" s="52" t="s">
        <v>43</v>
      </c>
      <c r="AB619" s="53"/>
    </row>
    <row r="620" spans="2:28" s="19" customFormat="1" ht="15" customHeight="1" x14ac:dyDescent="0.3">
      <c r="B620" s="16" t="s">
        <v>265</v>
      </c>
      <c r="C620" s="20" t="str">
        <f>C610</f>
        <v>EDWIN ANDRES MARTIN</v>
      </c>
      <c r="D620" s="55" t="s">
        <v>36</v>
      </c>
      <c r="E620" s="56"/>
      <c r="F620" s="57" t="str">
        <f>C612</f>
        <v>HOLMAN FAJARDO RAMIREZ</v>
      </c>
      <c r="G620" s="58"/>
      <c r="H620" s="58"/>
      <c r="I620" s="58"/>
      <c r="J620" s="58"/>
      <c r="K620" s="58"/>
      <c r="L620" s="58"/>
      <c r="M620" s="58"/>
      <c r="N620" s="59"/>
      <c r="O620" s="60" t="s">
        <v>385</v>
      </c>
      <c r="P620" s="60"/>
      <c r="Q620" s="60"/>
      <c r="R620" s="60"/>
      <c r="S620" s="21"/>
      <c r="T620" s="63">
        <v>45147</v>
      </c>
      <c r="U620" s="63"/>
      <c r="V620" s="63"/>
      <c r="W620" s="63"/>
      <c r="X620" s="64">
        <v>10</v>
      </c>
      <c r="Y620" s="65"/>
      <c r="Z620" s="22" t="s">
        <v>36</v>
      </c>
      <c r="AA620" s="64">
        <v>0</v>
      </c>
      <c r="AB620" s="65"/>
    </row>
    <row r="621" spans="2:28" ht="15" customHeight="1" x14ac:dyDescent="0.3">
      <c r="B621" s="22" t="s">
        <v>34</v>
      </c>
      <c r="C621" s="22" t="s">
        <v>42</v>
      </c>
      <c r="D621" s="52"/>
      <c r="E621" s="53"/>
      <c r="F621" s="52" t="s">
        <v>43</v>
      </c>
      <c r="G621" s="54"/>
      <c r="H621" s="54"/>
      <c r="I621" s="54"/>
      <c r="J621" s="54"/>
      <c r="K621" s="54"/>
      <c r="L621" s="54"/>
      <c r="M621" s="54"/>
      <c r="N621" s="53"/>
      <c r="O621" s="52" t="s">
        <v>41</v>
      </c>
      <c r="P621" s="54"/>
      <c r="Q621" s="54"/>
      <c r="R621" s="53"/>
      <c r="S621" s="14"/>
      <c r="T621" s="89" t="s">
        <v>35</v>
      </c>
      <c r="U621" s="89"/>
      <c r="V621" s="89"/>
      <c r="W621" s="89"/>
      <c r="X621" s="52" t="s">
        <v>42</v>
      </c>
      <c r="Y621" s="53"/>
      <c r="Z621" s="15"/>
      <c r="AA621" s="52" t="s">
        <v>43</v>
      </c>
      <c r="AB621" s="53"/>
    </row>
    <row r="622" spans="2:28" s="19" customFormat="1" ht="15" customHeight="1" x14ac:dyDescent="0.3">
      <c r="B622" s="16" t="s">
        <v>267</v>
      </c>
      <c r="C622" s="20" t="str">
        <f>C614</f>
        <v>JOHAN NICOLAS CASTIBLANCO</v>
      </c>
      <c r="D622" s="55" t="s">
        <v>36</v>
      </c>
      <c r="E622" s="56"/>
      <c r="F622" s="57" t="str">
        <f>C610</f>
        <v>EDWIN ANDRES MARTIN</v>
      </c>
      <c r="G622" s="58"/>
      <c r="H622" s="58"/>
      <c r="I622" s="58"/>
      <c r="J622" s="58"/>
      <c r="K622" s="58"/>
      <c r="L622" s="58"/>
      <c r="M622" s="58"/>
      <c r="N622" s="59"/>
      <c r="O622" s="60" t="s">
        <v>385</v>
      </c>
      <c r="P622" s="60"/>
      <c r="Q622" s="60"/>
      <c r="R622" s="60"/>
      <c r="S622" s="18"/>
      <c r="T622" s="63">
        <v>45147</v>
      </c>
      <c r="U622" s="63"/>
      <c r="V622" s="63"/>
      <c r="W622" s="63"/>
      <c r="X622" s="64">
        <v>33</v>
      </c>
      <c r="Y622" s="65"/>
      <c r="Z622" s="22" t="s">
        <v>36</v>
      </c>
      <c r="AA622" s="64">
        <v>28</v>
      </c>
      <c r="AB622" s="65"/>
    </row>
    <row r="623" spans="2:28" x14ac:dyDescent="0.3">
      <c r="B623" s="24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4"/>
      <c r="P623" s="24"/>
      <c r="Q623" s="24"/>
      <c r="R623" s="24"/>
      <c r="S623" s="24"/>
      <c r="T623" s="26"/>
      <c r="U623" s="26"/>
      <c r="V623" s="26"/>
      <c r="W623" s="26"/>
      <c r="X623" s="27"/>
      <c r="Y623" s="24"/>
      <c r="Z623" s="28"/>
      <c r="AA623" s="27"/>
      <c r="AB623" s="24"/>
    </row>
    <row r="624" spans="2:28" x14ac:dyDescent="0.3">
      <c r="B624" s="84" t="s">
        <v>101</v>
      </c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</row>
    <row r="625" spans="2:28" x14ac:dyDescent="0.3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9"/>
      <c r="V625" s="8"/>
      <c r="W625" s="8"/>
      <c r="X625" s="10"/>
      <c r="Y625" s="11"/>
      <c r="Z625" s="11"/>
      <c r="AA625" s="10"/>
      <c r="AB625" s="11"/>
    </row>
    <row r="626" spans="2:28" x14ac:dyDescent="0.3">
      <c r="B626" s="85" t="s">
        <v>102</v>
      </c>
      <c r="C626" s="52" t="s">
        <v>44</v>
      </c>
      <c r="D626" s="54"/>
      <c r="E626" s="52">
        <v>1</v>
      </c>
      <c r="F626" s="54"/>
      <c r="G626" s="52">
        <v>2</v>
      </c>
      <c r="H626" s="54"/>
      <c r="I626" s="52">
        <v>3</v>
      </c>
      <c r="J626" s="54"/>
      <c r="K626" s="52">
        <v>4</v>
      </c>
      <c r="L626" s="54"/>
      <c r="M626" s="88"/>
      <c r="N626" s="22" t="s">
        <v>26</v>
      </c>
      <c r="O626" s="22" t="s">
        <v>27</v>
      </c>
      <c r="P626" s="22" t="s">
        <v>28</v>
      </c>
      <c r="Q626" s="22" t="s">
        <v>29</v>
      </c>
      <c r="R626" s="22" t="s">
        <v>30</v>
      </c>
      <c r="S626" s="22" t="s">
        <v>37</v>
      </c>
      <c r="T626" s="22" t="s">
        <v>38</v>
      </c>
      <c r="U626" s="22" t="s">
        <v>31</v>
      </c>
      <c r="V626" s="22" t="s">
        <v>32</v>
      </c>
      <c r="W626" s="22" t="s">
        <v>33</v>
      </c>
      <c r="AA626" s="1"/>
    </row>
    <row r="627" spans="2:28" x14ac:dyDescent="0.3">
      <c r="B627" s="86"/>
      <c r="C627" s="92" t="s">
        <v>341</v>
      </c>
      <c r="D627" s="93" t="s">
        <v>283</v>
      </c>
      <c r="E627" s="74"/>
      <c r="F627" s="75"/>
      <c r="G627" s="72">
        <f>IF(H627&gt;H628,"2")+IF(H627&lt;H628,"1")</f>
        <v>1</v>
      </c>
      <c r="H627" s="12">
        <f>X641</f>
        <v>25</v>
      </c>
      <c r="I627" s="72">
        <f>IF(J627&gt;J628,"2")+IF(J627&lt;J628,"1")</f>
        <v>1</v>
      </c>
      <c r="J627" s="13">
        <f>AA644</f>
        <v>35</v>
      </c>
      <c r="K627" s="72">
        <f>IF(L627&gt;L628,"2")+IF(L627&lt;L628,"1")</f>
        <v>2</v>
      </c>
      <c r="L627" s="13">
        <f>X637</f>
        <v>40</v>
      </c>
      <c r="M627" s="88"/>
      <c r="N627" s="78">
        <f>SUM(O627:R628)</f>
        <v>3</v>
      </c>
      <c r="O627" s="78">
        <f>IF(G627=2,"1")+IF(I627=2,"1")+IF(K627=2,"1")</f>
        <v>1</v>
      </c>
      <c r="P627" s="78">
        <f>IF(G627=1,"1")+IF(I627=1,"1")+IF(K627=1,"1")</f>
        <v>2</v>
      </c>
      <c r="Q627" s="78">
        <v>0</v>
      </c>
      <c r="R627" s="78">
        <v>0</v>
      </c>
      <c r="S627" s="79">
        <f>SUM(H627,J627,L627,E627)</f>
        <v>100</v>
      </c>
      <c r="T627" s="79">
        <f>SUM(H628,J628,L628,E627)</f>
        <v>128</v>
      </c>
      <c r="U627" s="79">
        <f>+S627-T627</f>
        <v>-28</v>
      </c>
      <c r="V627" s="80">
        <f>SUM(E627,G627,I627,K627)</f>
        <v>4</v>
      </c>
      <c r="W627" s="82"/>
      <c r="Z627" s="83"/>
      <c r="AA627" s="83"/>
    </row>
    <row r="628" spans="2:28" x14ac:dyDescent="0.3">
      <c r="B628" s="86"/>
      <c r="C628" s="92"/>
      <c r="D628" s="94"/>
      <c r="E628" s="76"/>
      <c r="F628" s="77"/>
      <c r="G628" s="73"/>
      <c r="H628" s="12">
        <f>AA641</f>
        <v>53</v>
      </c>
      <c r="I628" s="73"/>
      <c r="J628" s="13">
        <f>X644</f>
        <v>57</v>
      </c>
      <c r="K628" s="73"/>
      <c r="L628" s="13">
        <f>AA637</f>
        <v>18</v>
      </c>
      <c r="M628" s="88"/>
      <c r="N628" s="78"/>
      <c r="O628" s="78"/>
      <c r="P628" s="78"/>
      <c r="Q628" s="78"/>
      <c r="R628" s="78"/>
      <c r="S628" s="78"/>
      <c r="T628" s="78"/>
      <c r="U628" s="78"/>
      <c r="V628" s="81"/>
      <c r="W628" s="82"/>
      <c r="Z628" s="83"/>
      <c r="AA628" s="83"/>
    </row>
    <row r="629" spans="2:28" x14ac:dyDescent="0.3">
      <c r="B629" s="86"/>
      <c r="C629" s="92" t="s">
        <v>196</v>
      </c>
      <c r="D629" s="93" t="s">
        <v>7</v>
      </c>
      <c r="E629" s="72">
        <f>IF(F629&gt;F630,"2")+IF(F629&lt;F630,"1")</f>
        <v>2</v>
      </c>
      <c r="F629" s="13">
        <f>AA641</f>
        <v>53</v>
      </c>
      <c r="G629" s="74"/>
      <c r="H629" s="75"/>
      <c r="I629" s="72">
        <f>IF(J629&gt;J630,"2")+IF(J629&lt;J630,"1")</f>
        <v>2</v>
      </c>
      <c r="J629" s="13">
        <f>X638</f>
        <v>69</v>
      </c>
      <c r="K629" s="72">
        <f>IF(L629&gt;L630,"2")+IF(L629&lt;L630,"1")</f>
        <v>2</v>
      </c>
      <c r="L629" s="13">
        <f>X643</f>
        <v>71</v>
      </c>
      <c r="M629" s="88"/>
      <c r="N629" s="78">
        <f t="shared" ref="N629" si="155">SUM(O629:R630)</f>
        <v>3</v>
      </c>
      <c r="O629" s="78">
        <f>IF(E629=2,"1")+IF(I629=2,"1")+IF(K629=2,"1")</f>
        <v>3</v>
      </c>
      <c r="P629" s="78">
        <f>IF(E629=1,"1")+IF(I629=1,"1")+IF(K629=1,"1")</f>
        <v>0</v>
      </c>
      <c r="Q629" s="78">
        <v>0</v>
      </c>
      <c r="R629" s="78">
        <v>0</v>
      </c>
      <c r="S629" s="79">
        <f>SUM(H629,J629,L629,F629)</f>
        <v>193</v>
      </c>
      <c r="T629" s="79">
        <f>SUM(H630,J630,L630,F630)</f>
        <v>77</v>
      </c>
      <c r="U629" s="79">
        <f>+S629-T629</f>
        <v>116</v>
      </c>
      <c r="V629" s="80">
        <f>SUM(E629,G629,I629,K629)</f>
        <v>6</v>
      </c>
      <c r="W629" s="82"/>
      <c r="Z629" s="83"/>
      <c r="AA629" s="83"/>
    </row>
    <row r="630" spans="2:28" x14ac:dyDescent="0.3">
      <c r="B630" s="86"/>
      <c r="C630" s="92"/>
      <c r="D630" s="94"/>
      <c r="E630" s="73"/>
      <c r="F630" s="13">
        <f>X641</f>
        <v>25</v>
      </c>
      <c r="G630" s="76"/>
      <c r="H630" s="77"/>
      <c r="I630" s="73"/>
      <c r="J630" s="13">
        <f>AA638</f>
        <v>31</v>
      </c>
      <c r="K630" s="73"/>
      <c r="L630" s="13">
        <f>AA643</f>
        <v>21</v>
      </c>
      <c r="M630" s="88"/>
      <c r="N630" s="78"/>
      <c r="O630" s="78"/>
      <c r="P630" s="78"/>
      <c r="Q630" s="78"/>
      <c r="R630" s="78"/>
      <c r="S630" s="78"/>
      <c r="T630" s="78"/>
      <c r="U630" s="78"/>
      <c r="V630" s="81"/>
      <c r="W630" s="82"/>
      <c r="Z630" s="83"/>
      <c r="AA630" s="83"/>
    </row>
    <row r="631" spans="2:28" x14ac:dyDescent="0.3">
      <c r="B631" s="86"/>
      <c r="C631" s="92" t="s">
        <v>405</v>
      </c>
      <c r="D631" s="93" t="s">
        <v>19</v>
      </c>
      <c r="E631" s="72">
        <f>IF(F631&gt;F632,"2")+IF(F631&lt;F632,"1")</f>
        <v>2</v>
      </c>
      <c r="F631" s="13">
        <f>X644</f>
        <v>57</v>
      </c>
      <c r="G631" s="72">
        <f>IF(H631&gt;H632,"2")+IF(H631&lt;H632,"1")</f>
        <v>1</v>
      </c>
      <c r="H631" s="13">
        <f>AA638</f>
        <v>31</v>
      </c>
      <c r="I631" s="74"/>
      <c r="J631" s="75"/>
      <c r="K631" s="72">
        <f>IF(L631&gt;L632,"2")+IF(L631&lt;L632,"1")</f>
        <v>2</v>
      </c>
      <c r="L631" s="13">
        <f>AA640</f>
        <v>71</v>
      </c>
      <c r="M631" s="88"/>
      <c r="N631" s="78">
        <f t="shared" ref="N631" si="156">SUM(O631:R632)</f>
        <v>3</v>
      </c>
      <c r="O631" s="78">
        <f>IF(E631=2,"1")+IF(G631=2,"1")+IF(K631=2,"1")</f>
        <v>2</v>
      </c>
      <c r="P631" s="78">
        <f>IF(E631=1,"1")+IF(G631=1,"1")+IF(K631=1,"1")</f>
        <v>1</v>
      </c>
      <c r="Q631" s="78">
        <v>0</v>
      </c>
      <c r="R631" s="78">
        <v>0</v>
      </c>
      <c r="S631" s="79">
        <f>SUM(H631,J631,L631,F631)</f>
        <v>159</v>
      </c>
      <c r="T631" s="79">
        <f>SUM(H632,J632,L632,F632)</f>
        <v>128</v>
      </c>
      <c r="U631" s="79">
        <f t="shared" ref="U631" si="157">+S631-T631</f>
        <v>31</v>
      </c>
      <c r="V631" s="80">
        <f>SUM(E631,G631,I631,K631)</f>
        <v>5</v>
      </c>
      <c r="W631" s="82"/>
      <c r="Z631" s="83"/>
      <c r="AA631" s="83"/>
    </row>
    <row r="632" spans="2:28" x14ac:dyDescent="0.3">
      <c r="B632" s="86"/>
      <c r="C632" s="92"/>
      <c r="D632" s="94"/>
      <c r="E632" s="73"/>
      <c r="F632" s="13">
        <f>AA644</f>
        <v>35</v>
      </c>
      <c r="G632" s="73"/>
      <c r="H632" s="13">
        <f>X638</f>
        <v>69</v>
      </c>
      <c r="I632" s="76"/>
      <c r="J632" s="77"/>
      <c r="K632" s="73"/>
      <c r="L632" s="13">
        <f>X640</f>
        <v>24</v>
      </c>
      <c r="M632" s="88"/>
      <c r="N632" s="78"/>
      <c r="O632" s="78"/>
      <c r="P632" s="78"/>
      <c r="Q632" s="78"/>
      <c r="R632" s="78"/>
      <c r="S632" s="78"/>
      <c r="T632" s="78"/>
      <c r="U632" s="78"/>
      <c r="V632" s="81"/>
      <c r="W632" s="82"/>
      <c r="Z632" s="83"/>
      <c r="AA632" s="83"/>
    </row>
    <row r="633" spans="2:28" x14ac:dyDescent="0.3">
      <c r="B633" s="86"/>
      <c r="C633" s="92" t="s">
        <v>342</v>
      </c>
      <c r="D633" s="93" t="s">
        <v>373</v>
      </c>
      <c r="E633" s="72">
        <f>IF(F633&gt;F634,"2")+IF(F633&lt;F634,"1")</f>
        <v>1</v>
      </c>
      <c r="F633" s="13">
        <f>AA637</f>
        <v>18</v>
      </c>
      <c r="G633" s="72">
        <f>IF(H633&gt;H634,"2")+IF(H633&lt;H634,"1")</f>
        <v>1</v>
      </c>
      <c r="H633" s="13">
        <f>AA643</f>
        <v>21</v>
      </c>
      <c r="I633" s="72">
        <f>IF(J633&gt;J634,"2")+IF(J633&lt;J634,"1")</f>
        <v>1</v>
      </c>
      <c r="J633" s="13">
        <f>X640</f>
        <v>24</v>
      </c>
      <c r="K633" s="74"/>
      <c r="L633" s="75"/>
      <c r="M633" s="88"/>
      <c r="N633" s="78">
        <f t="shared" ref="N633" si="158">SUM(O633:R634)</f>
        <v>3</v>
      </c>
      <c r="O633" s="78">
        <f>IF(E633=2,"1")+IF(G633=2,"1")+IF(I633=2,"1")</f>
        <v>0</v>
      </c>
      <c r="P633" s="78">
        <f>IF(E633=1,"1")+IF(G633=1,"1")+IF(I633=1,"1")</f>
        <v>3</v>
      </c>
      <c r="Q633" s="78">
        <v>0</v>
      </c>
      <c r="R633" s="78">
        <v>0</v>
      </c>
      <c r="S633" s="79">
        <f>SUM(H633,J633,L633,F633)</f>
        <v>63</v>
      </c>
      <c r="T633" s="79">
        <f>SUM(H634,J634,L634,F634)</f>
        <v>182</v>
      </c>
      <c r="U633" s="79">
        <f t="shared" ref="U633" si="159">+S633-T633</f>
        <v>-119</v>
      </c>
      <c r="V633" s="80">
        <f t="shared" ref="V633" si="160">SUM(E633,G633,I633,K633)</f>
        <v>3</v>
      </c>
      <c r="W633" s="82"/>
      <c r="Z633" s="83"/>
      <c r="AA633" s="83"/>
    </row>
    <row r="634" spans="2:28" x14ac:dyDescent="0.3">
      <c r="B634" s="87"/>
      <c r="C634" s="92"/>
      <c r="D634" s="94"/>
      <c r="E634" s="73"/>
      <c r="F634" s="13">
        <f>X637</f>
        <v>40</v>
      </c>
      <c r="G634" s="73"/>
      <c r="H634" s="13">
        <f>X643</f>
        <v>71</v>
      </c>
      <c r="I634" s="73"/>
      <c r="J634" s="13">
        <f>AA640</f>
        <v>71</v>
      </c>
      <c r="K634" s="76"/>
      <c r="L634" s="77"/>
      <c r="M634" s="88"/>
      <c r="N634" s="78"/>
      <c r="O634" s="78"/>
      <c r="P634" s="78"/>
      <c r="Q634" s="78"/>
      <c r="R634" s="78"/>
      <c r="S634" s="78"/>
      <c r="T634" s="78"/>
      <c r="U634" s="78"/>
      <c r="V634" s="81"/>
      <c r="W634" s="82"/>
      <c r="Z634" s="83"/>
      <c r="AA634" s="83"/>
    </row>
    <row r="636" spans="2:28" x14ac:dyDescent="0.3">
      <c r="B636" s="22" t="s">
        <v>34</v>
      </c>
      <c r="C636" s="22" t="s">
        <v>42</v>
      </c>
      <c r="D636" s="69"/>
      <c r="E636" s="70"/>
      <c r="F636" s="52" t="s">
        <v>43</v>
      </c>
      <c r="G636" s="54"/>
      <c r="H636" s="54"/>
      <c r="I636" s="54"/>
      <c r="J636" s="54"/>
      <c r="K636" s="54"/>
      <c r="L636" s="54"/>
      <c r="M636" s="54"/>
      <c r="N636" s="53"/>
      <c r="O636" s="52" t="s">
        <v>41</v>
      </c>
      <c r="P636" s="54"/>
      <c r="Q636" s="54"/>
      <c r="R636" s="53"/>
      <c r="S636" s="14"/>
      <c r="T636" s="52" t="s">
        <v>35</v>
      </c>
      <c r="U636" s="54"/>
      <c r="V636" s="54"/>
      <c r="W636" s="53"/>
      <c r="X636" s="52" t="s">
        <v>42</v>
      </c>
      <c r="Y636" s="53"/>
      <c r="Z636" s="15"/>
      <c r="AA636" s="52" t="s">
        <v>43</v>
      </c>
      <c r="AB636" s="53"/>
    </row>
    <row r="637" spans="2:28" s="19" customFormat="1" x14ac:dyDescent="0.3">
      <c r="B637" s="16" t="s">
        <v>266</v>
      </c>
      <c r="C637" s="17" t="str">
        <f>C627</f>
        <v>VICTOR ALEJANDRO ACOSTA</v>
      </c>
      <c r="D637" s="55" t="s">
        <v>36</v>
      </c>
      <c r="E637" s="56"/>
      <c r="F637" s="55" t="str">
        <f>C633</f>
        <v>JUAN DIEGO COLORADO</v>
      </c>
      <c r="G637" s="71"/>
      <c r="H637" s="71"/>
      <c r="I637" s="71"/>
      <c r="J637" s="71"/>
      <c r="K637" s="71"/>
      <c r="L637" s="71"/>
      <c r="M637" s="71"/>
      <c r="N637" s="56"/>
      <c r="O637" s="60" t="s">
        <v>262</v>
      </c>
      <c r="P637" s="61"/>
      <c r="Q637" s="61"/>
      <c r="R637" s="62"/>
      <c r="S637" s="18"/>
      <c r="T637" s="63">
        <v>45146</v>
      </c>
      <c r="U637" s="63"/>
      <c r="V637" s="63"/>
      <c r="W637" s="63"/>
      <c r="X637" s="64">
        <v>40</v>
      </c>
      <c r="Y637" s="65"/>
      <c r="Z637" s="22" t="s">
        <v>36</v>
      </c>
      <c r="AA637" s="64">
        <v>18</v>
      </c>
      <c r="AB637" s="65"/>
    </row>
    <row r="638" spans="2:28" s="19" customFormat="1" x14ac:dyDescent="0.3">
      <c r="B638" s="16" t="s">
        <v>265</v>
      </c>
      <c r="C638" s="20" t="str">
        <f>C629</f>
        <v>SERGIO YAMID REY SEGURA</v>
      </c>
      <c r="D638" s="55" t="s">
        <v>36</v>
      </c>
      <c r="E638" s="56"/>
      <c r="F638" s="57" t="str">
        <f>C631</f>
        <v>CRISTIAN HUMBERTO RUBIANO</v>
      </c>
      <c r="G638" s="58"/>
      <c r="H638" s="58"/>
      <c r="I638" s="58"/>
      <c r="J638" s="58"/>
      <c r="K638" s="58"/>
      <c r="L638" s="58"/>
      <c r="M638" s="58"/>
      <c r="N638" s="59"/>
      <c r="O638" s="60" t="s">
        <v>262</v>
      </c>
      <c r="P638" s="61"/>
      <c r="Q638" s="61"/>
      <c r="R638" s="62"/>
      <c r="S638" s="21"/>
      <c r="T638" s="63">
        <v>45146</v>
      </c>
      <c r="U638" s="63"/>
      <c r="V638" s="63"/>
      <c r="W638" s="63"/>
      <c r="X638" s="64">
        <v>69</v>
      </c>
      <c r="Y638" s="65"/>
      <c r="Z638" s="22" t="s">
        <v>36</v>
      </c>
      <c r="AA638" s="64">
        <v>31</v>
      </c>
      <c r="AB638" s="65"/>
    </row>
    <row r="639" spans="2:28" x14ac:dyDescent="0.3">
      <c r="B639" s="22" t="s">
        <v>34</v>
      </c>
      <c r="C639" s="22" t="s">
        <v>42</v>
      </c>
      <c r="D639" s="52"/>
      <c r="E639" s="53"/>
      <c r="F639" s="52" t="s">
        <v>43</v>
      </c>
      <c r="G639" s="54"/>
      <c r="H639" s="54"/>
      <c r="I639" s="54"/>
      <c r="J639" s="54"/>
      <c r="K639" s="54"/>
      <c r="L639" s="54"/>
      <c r="M639" s="54"/>
      <c r="N639" s="53"/>
      <c r="O639" s="52" t="s">
        <v>41</v>
      </c>
      <c r="P639" s="54"/>
      <c r="Q639" s="54"/>
      <c r="R639" s="53"/>
      <c r="S639" s="14"/>
      <c r="T639" s="89" t="s">
        <v>35</v>
      </c>
      <c r="U639" s="89"/>
      <c r="V639" s="89"/>
      <c r="W639" s="89"/>
      <c r="X639" s="52" t="s">
        <v>42</v>
      </c>
      <c r="Y639" s="53"/>
      <c r="Z639" s="15"/>
      <c r="AA639" s="52" t="s">
        <v>43</v>
      </c>
      <c r="AB639" s="53"/>
    </row>
    <row r="640" spans="2:28" s="19" customFormat="1" x14ac:dyDescent="0.3">
      <c r="B640" s="16" t="s">
        <v>267</v>
      </c>
      <c r="C640" s="29" t="str">
        <f>C633</f>
        <v>JUAN DIEGO COLORADO</v>
      </c>
      <c r="D640" s="55" t="s">
        <v>36</v>
      </c>
      <c r="E640" s="56"/>
      <c r="F640" s="57" t="str">
        <f>C631</f>
        <v>CRISTIAN HUMBERTO RUBIANO</v>
      </c>
      <c r="G640" s="58"/>
      <c r="H640" s="58"/>
      <c r="I640" s="58"/>
      <c r="J640" s="58"/>
      <c r="K640" s="58"/>
      <c r="L640" s="58"/>
      <c r="M640" s="58"/>
      <c r="N640" s="59"/>
      <c r="O640" s="60" t="s">
        <v>262</v>
      </c>
      <c r="P640" s="61"/>
      <c r="Q640" s="61"/>
      <c r="R640" s="62"/>
      <c r="S640" s="21"/>
      <c r="T640" s="63">
        <v>45146</v>
      </c>
      <c r="U640" s="63"/>
      <c r="V640" s="63"/>
      <c r="W640" s="63"/>
      <c r="X640" s="64">
        <v>24</v>
      </c>
      <c r="Y640" s="65"/>
      <c r="Z640" s="22" t="s">
        <v>36</v>
      </c>
      <c r="AA640" s="64">
        <v>71</v>
      </c>
      <c r="AB640" s="65"/>
    </row>
    <row r="641" spans="2:28" s="19" customFormat="1" x14ac:dyDescent="0.3">
      <c r="B641" s="16" t="s">
        <v>268</v>
      </c>
      <c r="C641" s="20" t="str">
        <f>C627</f>
        <v>VICTOR ALEJANDRO ACOSTA</v>
      </c>
      <c r="D641" s="55" t="s">
        <v>36</v>
      </c>
      <c r="E641" s="56"/>
      <c r="F641" s="57" t="str">
        <f>C629</f>
        <v>SERGIO YAMID REY SEGURA</v>
      </c>
      <c r="G641" s="58"/>
      <c r="H641" s="58"/>
      <c r="I641" s="58"/>
      <c r="J641" s="58"/>
      <c r="K641" s="58"/>
      <c r="L641" s="58"/>
      <c r="M641" s="58"/>
      <c r="N641" s="59"/>
      <c r="O641" s="60" t="s">
        <v>262</v>
      </c>
      <c r="P641" s="61"/>
      <c r="Q641" s="61"/>
      <c r="R641" s="62"/>
      <c r="S641" s="21"/>
      <c r="T641" s="63">
        <v>45146</v>
      </c>
      <c r="U641" s="63"/>
      <c r="V641" s="63"/>
      <c r="W641" s="63"/>
      <c r="X641" s="64">
        <v>25</v>
      </c>
      <c r="Y641" s="65"/>
      <c r="Z641" s="22" t="s">
        <v>36</v>
      </c>
      <c r="AA641" s="64">
        <v>53</v>
      </c>
      <c r="AB641" s="65"/>
    </row>
    <row r="642" spans="2:28" x14ac:dyDescent="0.3">
      <c r="B642" s="22" t="s">
        <v>34</v>
      </c>
      <c r="C642" s="22" t="s">
        <v>42</v>
      </c>
      <c r="D642" s="52"/>
      <c r="E642" s="53"/>
      <c r="F642" s="52" t="s">
        <v>43</v>
      </c>
      <c r="G642" s="54"/>
      <c r="H642" s="54"/>
      <c r="I642" s="54"/>
      <c r="J642" s="54"/>
      <c r="K642" s="54"/>
      <c r="L642" s="54"/>
      <c r="M642" s="54"/>
      <c r="N642" s="53"/>
      <c r="O642" s="52" t="s">
        <v>41</v>
      </c>
      <c r="P642" s="54"/>
      <c r="Q642" s="54"/>
      <c r="R642" s="53"/>
      <c r="S642" s="14"/>
      <c r="T642" s="89" t="s">
        <v>35</v>
      </c>
      <c r="U642" s="89"/>
      <c r="V642" s="89"/>
      <c r="W642" s="89"/>
      <c r="X642" s="52" t="s">
        <v>42</v>
      </c>
      <c r="Y642" s="53"/>
      <c r="Z642" s="15"/>
      <c r="AA642" s="52" t="s">
        <v>43</v>
      </c>
      <c r="AB642" s="53"/>
    </row>
    <row r="643" spans="2:28" s="19" customFormat="1" x14ac:dyDescent="0.3">
      <c r="B643" s="16" t="s">
        <v>269</v>
      </c>
      <c r="C643" s="20" t="str">
        <f>C629</f>
        <v>SERGIO YAMID REY SEGURA</v>
      </c>
      <c r="D643" s="55" t="s">
        <v>36</v>
      </c>
      <c r="E643" s="56"/>
      <c r="F643" s="57" t="str">
        <f>C633</f>
        <v>JUAN DIEGO COLORADO</v>
      </c>
      <c r="G643" s="58"/>
      <c r="H643" s="58"/>
      <c r="I643" s="58"/>
      <c r="J643" s="58"/>
      <c r="K643" s="58"/>
      <c r="L643" s="58"/>
      <c r="M643" s="58"/>
      <c r="N643" s="59"/>
      <c r="O643" s="60" t="s">
        <v>262</v>
      </c>
      <c r="P643" s="61"/>
      <c r="Q643" s="61"/>
      <c r="R643" s="62"/>
      <c r="S643" s="21"/>
      <c r="T643" s="63">
        <v>45146</v>
      </c>
      <c r="U643" s="63"/>
      <c r="V643" s="63"/>
      <c r="W643" s="63"/>
      <c r="X643" s="64">
        <v>71</v>
      </c>
      <c r="Y643" s="65"/>
      <c r="Z643" s="22" t="s">
        <v>36</v>
      </c>
      <c r="AA643" s="64">
        <v>21</v>
      </c>
      <c r="AB643" s="65"/>
    </row>
    <row r="644" spans="2:28" s="19" customFormat="1" x14ac:dyDescent="0.3">
      <c r="B644" s="16" t="s">
        <v>270</v>
      </c>
      <c r="C644" s="20" t="str">
        <f>C631</f>
        <v>CRISTIAN HUMBERTO RUBIANO</v>
      </c>
      <c r="D644" s="55" t="s">
        <v>36</v>
      </c>
      <c r="E644" s="56"/>
      <c r="F644" s="57" t="str">
        <f>C627</f>
        <v>VICTOR ALEJANDRO ACOSTA</v>
      </c>
      <c r="G644" s="58"/>
      <c r="H644" s="58"/>
      <c r="I644" s="58"/>
      <c r="J644" s="58"/>
      <c r="K644" s="58"/>
      <c r="L644" s="58"/>
      <c r="M644" s="58"/>
      <c r="N644" s="59"/>
      <c r="O644" s="60" t="s">
        <v>262</v>
      </c>
      <c r="P644" s="61"/>
      <c r="Q644" s="61"/>
      <c r="R644" s="62"/>
      <c r="S644" s="23"/>
      <c r="T644" s="63">
        <v>45146</v>
      </c>
      <c r="U644" s="63"/>
      <c r="V644" s="63"/>
      <c r="W644" s="63"/>
      <c r="X644" s="64">
        <v>57</v>
      </c>
      <c r="Y644" s="65"/>
      <c r="Z644" s="22" t="s">
        <v>36</v>
      </c>
      <c r="AA644" s="64">
        <v>35</v>
      </c>
      <c r="AB644" s="65"/>
    </row>
    <row r="645" spans="2:28" x14ac:dyDescent="0.3">
      <c r="B645" s="24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4"/>
      <c r="P645" s="24"/>
      <c r="Q645" s="24"/>
      <c r="R645" s="24"/>
      <c r="S645" s="24"/>
      <c r="T645" s="26"/>
      <c r="U645" s="26"/>
      <c r="V645" s="26"/>
      <c r="W645" s="26"/>
      <c r="X645" s="27"/>
      <c r="Y645" s="24"/>
      <c r="Z645" s="28"/>
      <c r="AA645" s="27"/>
      <c r="AB645" s="24"/>
    </row>
    <row r="646" spans="2:28" x14ac:dyDescent="0.3">
      <c r="B646" s="84" t="s">
        <v>103</v>
      </c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</row>
    <row r="647" spans="2:28" x14ac:dyDescent="0.3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9"/>
      <c r="V647" s="8"/>
      <c r="W647" s="8"/>
      <c r="X647" s="10"/>
      <c r="Y647" s="11"/>
      <c r="Z647" s="11"/>
      <c r="AA647" s="10"/>
      <c r="AB647" s="11"/>
    </row>
    <row r="648" spans="2:28" x14ac:dyDescent="0.3">
      <c r="B648" s="85" t="s">
        <v>104</v>
      </c>
      <c r="C648" s="52" t="s">
        <v>44</v>
      </c>
      <c r="D648" s="54"/>
      <c r="E648" s="52">
        <v>1</v>
      </c>
      <c r="F648" s="54"/>
      <c r="G648" s="52">
        <v>2</v>
      </c>
      <c r="H648" s="54"/>
      <c r="I648" s="52">
        <v>3</v>
      </c>
      <c r="J648" s="54"/>
      <c r="K648" s="52">
        <v>4</v>
      </c>
      <c r="L648" s="54"/>
      <c r="M648" s="88"/>
      <c r="N648" s="22" t="s">
        <v>26</v>
      </c>
      <c r="O648" s="22" t="s">
        <v>27</v>
      </c>
      <c r="P648" s="22" t="s">
        <v>28</v>
      </c>
      <c r="Q648" s="22" t="s">
        <v>29</v>
      </c>
      <c r="R648" s="22" t="s">
        <v>30</v>
      </c>
      <c r="S648" s="22" t="s">
        <v>37</v>
      </c>
      <c r="T648" s="22" t="s">
        <v>38</v>
      </c>
      <c r="U648" s="22" t="s">
        <v>31</v>
      </c>
      <c r="V648" s="22" t="s">
        <v>32</v>
      </c>
      <c r="W648" s="22" t="s">
        <v>33</v>
      </c>
      <c r="AA648" s="1"/>
    </row>
    <row r="649" spans="2:28" x14ac:dyDescent="0.3">
      <c r="B649" s="86"/>
      <c r="C649" s="92" t="s">
        <v>205</v>
      </c>
      <c r="D649" s="93" t="s">
        <v>11</v>
      </c>
      <c r="E649" s="74"/>
      <c r="F649" s="75"/>
      <c r="G649" s="72">
        <f>IF(H649&gt;H650,"2")+IF(H649&lt;H650,"1")</f>
        <v>2</v>
      </c>
      <c r="H649" s="12">
        <f>X663</f>
        <v>41</v>
      </c>
      <c r="I649" s="72">
        <f>IF(J649&gt;J650,"2")+IF(J649&lt;J650,"1")</f>
        <v>1</v>
      </c>
      <c r="J649" s="13">
        <f>AA666</f>
        <v>30</v>
      </c>
      <c r="K649" s="72">
        <f>IF(L649&gt;L650,"2")+IF(L649&lt;L650,"1")</f>
        <v>1</v>
      </c>
      <c r="L649" s="13">
        <f>X659</f>
        <v>28</v>
      </c>
      <c r="M649" s="88"/>
      <c r="N649" s="78">
        <f>SUM(O649:R650)</f>
        <v>3</v>
      </c>
      <c r="O649" s="78">
        <f>IF(G649=2,"1")+IF(I649=2,"1")+IF(K649=2,"1")</f>
        <v>1</v>
      </c>
      <c r="P649" s="78">
        <f>IF(G649=1,"1")+IF(I649=1,"1")+IF(K649=1,"1")</f>
        <v>2</v>
      </c>
      <c r="Q649" s="78">
        <v>0</v>
      </c>
      <c r="R649" s="78">
        <v>0</v>
      </c>
      <c r="S649" s="79">
        <f>SUM(H649,J649,L649,E649)</f>
        <v>99</v>
      </c>
      <c r="T649" s="79">
        <f>SUM(H650,J650,L650,E649)</f>
        <v>133</v>
      </c>
      <c r="U649" s="79">
        <f>+S649-T649</f>
        <v>-34</v>
      </c>
      <c r="V649" s="80">
        <f>SUM(E649,G649,I649,K649)</f>
        <v>4</v>
      </c>
      <c r="W649" s="82"/>
      <c r="Z649" s="83"/>
      <c r="AA649" s="83"/>
    </row>
    <row r="650" spans="2:28" x14ac:dyDescent="0.3">
      <c r="B650" s="86"/>
      <c r="C650" s="92"/>
      <c r="D650" s="94"/>
      <c r="E650" s="76"/>
      <c r="F650" s="77"/>
      <c r="G650" s="73"/>
      <c r="H650" s="12">
        <f>AA663</f>
        <v>34</v>
      </c>
      <c r="I650" s="73"/>
      <c r="J650" s="13">
        <f>X666</f>
        <v>36</v>
      </c>
      <c r="K650" s="73"/>
      <c r="L650" s="13">
        <f>AA659</f>
        <v>63</v>
      </c>
      <c r="M650" s="88"/>
      <c r="N650" s="78"/>
      <c r="O650" s="78"/>
      <c r="P650" s="78"/>
      <c r="Q650" s="78"/>
      <c r="R650" s="78"/>
      <c r="S650" s="78"/>
      <c r="T650" s="78"/>
      <c r="U650" s="78"/>
      <c r="V650" s="81"/>
      <c r="W650" s="82"/>
      <c r="Z650" s="83"/>
      <c r="AA650" s="83"/>
    </row>
    <row r="651" spans="2:28" x14ac:dyDescent="0.3">
      <c r="B651" s="86"/>
      <c r="C651" s="92" t="s">
        <v>344</v>
      </c>
      <c r="D651" s="93" t="s">
        <v>1</v>
      </c>
      <c r="E651" s="72">
        <f>IF(F651&gt;F652,"2")+IF(F651&lt;F652,"1")</f>
        <v>1</v>
      </c>
      <c r="F651" s="13">
        <f>AA663</f>
        <v>34</v>
      </c>
      <c r="G651" s="74"/>
      <c r="H651" s="75"/>
      <c r="I651" s="72">
        <f>IF(J651&gt;J652,"2")+IF(J651&lt;J652,"1")</f>
        <v>1</v>
      </c>
      <c r="J651" s="13">
        <f>X660</f>
        <v>26</v>
      </c>
      <c r="K651" s="72">
        <f>IF(L651&gt;L652,"2")+IF(L651&lt;L652,"1")</f>
        <v>0</v>
      </c>
      <c r="L651" s="13">
        <f>X665</f>
        <v>0</v>
      </c>
      <c r="M651" s="88"/>
      <c r="N651" s="78">
        <f t="shared" ref="N651" si="161">SUM(O651:R652)</f>
        <v>2</v>
      </c>
      <c r="O651" s="78">
        <f>IF(E651=2,"1")+IF(I651=2,"1")+IF(K651=2,"1")</f>
        <v>0</v>
      </c>
      <c r="P651" s="78">
        <f>IF(E651=1,"1")+IF(I651=1,"1")+IF(K651=1,"1")</f>
        <v>2</v>
      </c>
      <c r="Q651" s="78">
        <v>0</v>
      </c>
      <c r="R651" s="78">
        <v>0</v>
      </c>
      <c r="S651" s="79">
        <f>SUM(H651,J651,L651,F651)</f>
        <v>60</v>
      </c>
      <c r="T651" s="79">
        <f>SUM(H652,J652,L652,F652)</f>
        <v>70</v>
      </c>
      <c r="U651" s="79">
        <f>+S651-T651</f>
        <v>-10</v>
      </c>
      <c r="V651" s="80">
        <f>SUM(E651,G651,I651,K651)</f>
        <v>2</v>
      </c>
      <c r="W651" s="82"/>
      <c r="Z651" s="83"/>
      <c r="AA651" s="83"/>
    </row>
    <row r="652" spans="2:28" x14ac:dyDescent="0.3">
      <c r="B652" s="86"/>
      <c r="C652" s="92"/>
      <c r="D652" s="94"/>
      <c r="E652" s="73"/>
      <c r="F652" s="13">
        <f>X663</f>
        <v>41</v>
      </c>
      <c r="G652" s="76"/>
      <c r="H652" s="77"/>
      <c r="I652" s="73"/>
      <c r="J652" s="13">
        <f>AA660</f>
        <v>29</v>
      </c>
      <c r="K652" s="73"/>
      <c r="L652" s="13">
        <f>AA665</f>
        <v>0</v>
      </c>
      <c r="M652" s="88"/>
      <c r="N652" s="78"/>
      <c r="O652" s="78"/>
      <c r="P652" s="78"/>
      <c r="Q652" s="78"/>
      <c r="R652" s="78"/>
      <c r="S652" s="78"/>
      <c r="T652" s="78"/>
      <c r="U652" s="78"/>
      <c r="V652" s="81"/>
      <c r="W652" s="82"/>
      <c r="Z652" s="83"/>
      <c r="AA652" s="83"/>
    </row>
    <row r="653" spans="2:28" x14ac:dyDescent="0.3">
      <c r="B653" s="86"/>
      <c r="C653" s="92" t="s">
        <v>343</v>
      </c>
      <c r="D653" s="93" t="s">
        <v>17</v>
      </c>
      <c r="E653" s="72">
        <f>IF(F653&gt;F654,"2")+IF(F653&lt;F654,"1")</f>
        <v>2</v>
      </c>
      <c r="F653" s="13">
        <f>X666</f>
        <v>36</v>
      </c>
      <c r="G653" s="72">
        <f>IF(H653&gt;H654,"2")+IF(H653&lt;H654,"1")</f>
        <v>2</v>
      </c>
      <c r="H653" s="13">
        <f>AA660</f>
        <v>29</v>
      </c>
      <c r="I653" s="74"/>
      <c r="J653" s="75"/>
      <c r="K653" s="72">
        <f>IF(L653&gt;L654,"2")+IF(L653&lt;L654,"1")</f>
        <v>1</v>
      </c>
      <c r="L653" s="13">
        <f>AA662</f>
        <v>35</v>
      </c>
      <c r="M653" s="88"/>
      <c r="N653" s="78">
        <f t="shared" ref="N653" si="162">SUM(O653:R654)</f>
        <v>3</v>
      </c>
      <c r="O653" s="78">
        <f>IF(E653=2,"1")+IF(G653=2,"1")+IF(K653=2,"1")</f>
        <v>2</v>
      </c>
      <c r="P653" s="78">
        <f>IF(E653=1,"1")+IF(G653=1,"1")+IF(K653=1,"1")</f>
        <v>1</v>
      </c>
      <c r="Q653" s="78">
        <v>0</v>
      </c>
      <c r="R653" s="78">
        <v>0</v>
      </c>
      <c r="S653" s="79">
        <f>SUM(H653,J653,L653,F653)</f>
        <v>100</v>
      </c>
      <c r="T653" s="79">
        <f>SUM(H654,J654,L654,F654)</f>
        <v>106</v>
      </c>
      <c r="U653" s="79">
        <f t="shared" ref="U653" si="163">+S653-T653</f>
        <v>-6</v>
      </c>
      <c r="V653" s="80">
        <f>SUM(E653,G653,I653,K653)</f>
        <v>5</v>
      </c>
      <c r="W653" s="82"/>
      <c r="Z653" s="83"/>
      <c r="AA653" s="83"/>
    </row>
    <row r="654" spans="2:28" x14ac:dyDescent="0.3">
      <c r="B654" s="86"/>
      <c r="C654" s="92"/>
      <c r="D654" s="94"/>
      <c r="E654" s="73"/>
      <c r="F654" s="13">
        <f>AA666</f>
        <v>30</v>
      </c>
      <c r="G654" s="73"/>
      <c r="H654" s="13">
        <f>X660</f>
        <v>26</v>
      </c>
      <c r="I654" s="76"/>
      <c r="J654" s="77"/>
      <c r="K654" s="73"/>
      <c r="L654" s="13">
        <f>X662</f>
        <v>50</v>
      </c>
      <c r="M654" s="88"/>
      <c r="N654" s="78"/>
      <c r="O654" s="78"/>
      <c r="P654" s="78"/>
      <c r="Q654" s="78"/>
      <c r="R654" s="78"/>
      <c r="S654" s="78"/>
      <c r="T654" s="78"/>
      <c r="U654" s="78"/>
      <c r="V654" s="81"/>
      <c r="W654" s="82"/>
      <c r="Z654" s="83"/>
      <c r="AA654" s="83"/>
    </row>
    <row r="655" spans="2:28" x14ac:dyDescent="0.3">
      <c r="B655" s="86"/>
      <c r="C655" s="92" t="s">
        <v>402</v>
      </c>
      <c r="D655" s="93" t="s">
        <v>7</v>
      </c>
      <c r="E655" s="72">
        <f>IF(F655&gt;F656,"2")+IF(F655&lt;F656,"1")</f>
        <v>2</v>
      </c>
      <c r="F655" s="13">
        <f>AA659</f>
        <v>63</v>
      </c>
      <c r="G655" s="72">
        <f>IF(H655&gt;H656,"2")+IF(H655&lt;H656,"1")</f>
        <v>0</v>
      </c>
      <c r="H655" s="13">
        <f>AA665</f>
        <v>0</v>
      </c>
      <c r="I655" s="72">
        <f>IF(J655&gt;J656,"2")+IF(J655&lt;J656,"1")</f>
        <v>2</v>
      </c>
      <c r="J655" s="13">
        <f>X662</f>
        <v>50</v>
      </c>
      <c r="K655" s="74"/>
      <c r="L655" s="75"/>
      <c r="M655" s="88"/>
      <c r="N655" s="78">
        <f t="shared" ref="N655" si="164">SUM(O655:R656)</f>
        <v>2</v>
      </c>
      <c r="O655" s="78">
        <f>IF(E655=2,"1")+IF(G655=2,"1")+IF(I655=2,"1")</f>
        <v>2</v>
      </c>
      <c r="P655" s="78">
        <f>IF(E655=1,"1")+IF(G655=1,"1")+IF(I655=1,"1")</f>
        <v>0</v>
      </c>
      <c r="Q655" s="78">
        <v>0</v>
      </c>
      <c r="R655" s="78">
        <v>0</v>
      </c>
      <c r="S655" s="79">
        <f>SUM(H655,J655,L655,F655)</f>
        <v>113</v>
      </c>
      <c r="T655" s="79">
        <f>SUM(H656,J656,L656,F656)</f>
        <v>63</v>
      </c>
      <c r="U655" s="79">
        <f t="shared" ref="U655" si="165">+S655-T655</f>
        <v>50</v>
      </c>
      <c r="V655" s="80">
        <f t="shared" ref="V655" si="166">SUM(E655,G655,I655,K655)</f>
        <v>4</v>
      </c>
      <c r="W655" s="82"/>
      <c r="Z655" s="83"/>
      <c r="AA655" s="83"/>
    </row>
    <row r="656" spans="2:28" x14ac:dyDescent="0.3">
      <c r="B656" s="87"/>
      <c r="C656" s="92"/>
      <c r="D656" s="94"/>
      <c r="E656" s="73"/>
      <c r="F656" s="13">
        <f>X659</f>
        <v>28</v>
      </c>
      <c r="G656" s="73"/>
      <c r="H656" s="13">
        <f>X665</f>
        <v>0</v>
      </c>
      <c r="I656" s="73"/>
      <c r="J656" s="13">
        <f>AA662</f>
        <v>35</v>
      </c>
      <c r="K656" s="76"/>
      <c r="L656" s="77"/>
      <c r="M656" s="88"/>
      <c r="N656" s="78"/>
      <c r="O656" s="78"/>
      <c r="P656" s="78"/>
      <c r="Q656" s="78"/>
      <c r="R656" s="78"/>
      <c r="S656" s="78"/>
      <c r="T656" s="78"/>
      <c r="U656" s="78"/>
      <c r="V656" s="81"/>
      <c r="W656" s="82"/>
      <c r="Z656" s="83"/>
      <c r="AA656" s="83"/>
    </row>
    <row r="658" spans="2:28" x14ac:dyDescent="0.3">
      <c r="B658" s="22" t="s">
        <v>34</v>
      </c>
      <c r="C658" s="22" t="s">
        <v>42</v>
      </c>
      <c r="D658" s="69"/>
      <c r="E658" s="70"/>
      <c r="F658" s="52" t="s">
        <v>43</v>
      </c>
      <c r="G658" s="54"/>
      <c r="H658" s="54"/>
      <c r="I658" s="54"/>
      <c r="J658" s="54"/>
      <c r="K658" s="54"/>
      <c r="L658" s="54"/>
      <c r="M658" s="54"/>
      <c r="N658" s="53"/>
      <c r="O658" s="52" t="s">
        <v>41</v>
      </c>
      <c r="P658" s="54"/>
      <c r="Q658" s="54"/>
      <c r="R658" s="53"/>
      <c r="S658" s="14"/>
      <c r="T658" s="52" t="s">
        <v>35</v>
      </c>
      <c r="U658" s="54"/>
      <c r="V658" s="54"/>
      <c r="W658" s="53"/>
      <c r="X658" s="52" t="s">
        <v>42</v>
      </c>
      <c r="Y658" s="53"/>
      <c r="Z658" s="15"/>
      <c r="AA658" s="52" t="s">
        <v>43</v>
      </c>
      <c r="AB658" s="53"/>
    </row>
    <row r="659" spans="2:28" s="19" customFormat="1" x14ac:dyDescent="0.3">
      <c r="B659" s="16" t="s">
        <v>266</v>
      </c>
      <c r="C659" s="17" t="str">
        <f>C649</f>
        <v>BRANDON STEV GONZALEZ GIL</v>
      </c>
      <c r="D659" s="55" t="s">
        <v>36</v>
      </c>
      <c r="E659" s="56"/>
      <c r="F659" s="55" t="str">
        <f>C655</f>
        <v>TITO GONZALEZ AGUILERA</v>
      </c>
      <c r="G659" s="71"/>
      <c r="H659" s="71"/>
      <c r="I659" s="71"/>
      <c r="J659" s="71"/>
      <c r="K659" s="71"/>
      <c r="L659" s="71"/>
      <c r="M659" s="71"/>
      <c r="N659" s="56"/>
      <c r="O659" s="60" t="s">
        <v>263</v>
      </c>
      <c r="P659" s="61"/>
      <c r="Q659" s="61"/>
      <c r="R659" s="62"/>
      <c r="S659" s="18"/>
      <c r="T659" s="63">
        <v>45146</v>
      </c>
      <c r="U659" s="63"/>
      <c r="V659" s="63"/>
      <c r="W659" s="63"/>
      <c r="X659" s="64">
        <v>28</v>
      </c>
      <c r="Y659" s="65"/>
      <c r="Z659" s="22" t="s">
        <v>36</v>
      </c>
      <c r="AA659" s="64">
        <v>63</v>
      </c>
      <c r="AB659" s="65"/>
    </row>
    <row r="660" spans="2:28" s="19" customFormat="1" x14ac:dyDescent="0.3">
      <c r="B660" s="16" t="s">
        <v>265</v>
      </c>
      <c r="C660" s="20" t="str">
        <f>C651</f>
        <v>HAYVER MANUEL CARDENAS</v>
      </c>
      <c r="D660" s="55" t="s">
        <v>36</v>
      </c>
      <c r="E660" s="56"/>
      <c r="F660" s="57" t="str">
        <f>C653</f>
        <v>DAVINSON HIGUERA FARFÁN</v>
      </c>
      <c r="G660" s="58"/>
      <c r="H660" s="58"/>
      <c r="I660" s="58"/>
      <c r="J660" s="58"/>
      <c r="K660" s="58"/>
      <c r="L660" s="58"/>
      <c r="M660" s="58"/>
      <c r="N660" s="59"/>
      <c r="O660" s="60" t="s">
        <v>263</v>
      </c>
      <c r="P660" s="61"/>
      <c r="Q660" s="61"/>
      <c r="R660" s="62"/>
      <c r="S660" s="21"/>
      <c r="T660" s="63">
        <v>45146</v>
      </c>
      <c r="U660" s="63"/>
      <c r="V660" s="63"/>
      <c r="W660" s="63"/>
      <c r="X660" s="64">
        <v>26</v>
      </c>
      <c r="Y660" s="65"/>
      <c r="Z660" s="22" t="s">
        <v>36</v>
      </c>
      <c r="AA660" s="64">
        <v>29</v>
      </c>
      <c r="AB660" s="65"/>
    </row>
    <row r="661" spans="2:28" x14ac:dyDescent="0.3">
      <c r="B661" s="22" t="s">
        <v>34</v>
      </c>
      <c r="C661" s="22" t="s">
        <v>42</v>
      </c>
      <c r="D661" s="52"/>
      <c r="E661" s="53"/>
      <c r="F661" s="52" t="s">
        <v>43</v>
      </c>
      <c r="G661" s="54"/>
      <c r="H661" s="54"/>
      <c r="I661" s="54"/>
      <c r="J661" s="54"/>
      <c r="K661" s="54"/>
      <c r="L661" s="54"/>
      <c r="M661" s="54"/>
      <c r="N661" s="53"/>
      <c r="O661" s="52" t="s">
        <v>41</v>
      </c>
      <c r="P661" s="54"/>
      <c r="Q661" s="54"/>
      <c r="R661" s="53"/>
      <c r="S661" s="14"/>
      <c r="T661" s="89" t="s">
        <v>35</v>
      </c>
      <c r="U661" s="89"/>
      <c r="V661" s="89"/>
      <c r="W661" s="89"/>
      <c r="X661" s="52" t="s">
        <v>42</v>
      </c>
      <c r="Y661" s="53"/>
      <c r="Z661" s="15"/>
      <c r="AA661" s="52" t="s">
        <v>43</v>
      </c>
      <c r="AB661" s="53"/>
    </row>
    <row r="662" spans="2:28" s="19" customFormat="1" x14ac:dyDescent="0.3">
      <c r="B662" s="16" t="s">
        <v>267</v>
      </c>
      <c r="C662" s="29" t="str">
        <f>C655</f>
        <v>TITO GONZALEZ AGUILERA</v>
      </c>
      <c r="D662" s="55" t="s">
        <v>36</v>
      </c>
      <c r="E662" s="56"/>
      <c r="F662" s="57" t="str">
        <f>C653</f>
        <v>DAVINSON HIGUERA FARFÁN</v>
      </c>
      <c r="G662" s="58"/>
      <c r="H662" s="58"/>
      <c r="I662" s="58"/>
      <c r="J662" s="58"/>
      <c r="K662" s="58"/>
      <c r="L662" s="58"/>
      <c r="M662" s="58"/>
      <c r="N662" s="59"/>
      <c r="O662" s="60" t="s">
        <v>263</v>
      </c>
      <c r="P662" s="61"/>
      <c r="Q662" s="61"/>
      <c r="R662" s="62"/>
      <c r="S662" s="21"/>
      <c r="T662" s="63">
        <v>45146</v>
      </c>
      <c r="U662" s="63"/>
      <c r="V662" s="63"/>
      <c r="W662" s="63"/>
      <c r="X662" s="64">
        <v>50</v>
      </c>
      <c r="Y662" s="65"/>
      <c r="Z662" s="22" t="s">
        <v>36</v>
      </c>
      <c r="AA662" s="64">
        <v>35</v>
      </c>
      <c r="AB662" s="65"/>
    </row>
    <row r="663" spans="2:28" s="19" customFormat="1" x14ac:dyDescent="0.3">
      <c r="B663" s="16" t="s">
        <v>268</v>
      </c>
      <c r="C663" s="20" t="str">
        <f>C649</f>
        <v>BRANDON STEV GONZALEZ GIL</v>
      </c>
      <c r="D663" s="55" t="s">
        <v>36</v>
      </c>
      <c r="E663" s="56"/>
      <c r="F663" s="57" t="str">
        <f>C651</f>
        <v>HAYVER MANUEL CARDENAS</v>
      </c>
      <c r="G663" s="58"/>
      <c r="H663" s="58"/>
      <c r="I663" s="58"/>
      <c r="J663" s="58"/>
      <c r="K663" s="58"/>
      <c r="L663" s="58"/>
      <c r="M663" s="58"/>
      <c r="N663" s="59"/>
      <c r="O663" s="60" t="s">
        <v>263</v>
      </c>
      <c r="P663" s="61"/>
      <c r="Q663" s="61"/>
      <c r="R663" s="62"/>
      <c r="S663" s="21"/>
      <c r="T663" s="63">
        <v>45146</v>
      </c>
      <c r="U663" s="63"/>
      <c r="V663" s="63"/>
      <c r="W663" s="63"/>
      <c r="X663" s="64">
        <v>41</v>
      </c>
      <c r="Y663" s="65"/>
      <c r="Z663" s="22" t="s">
        <v>36</v>
      </c>
      <c r="AA663" s="64">
        <v>34</v>
      </c>
      <c r="AB663" s="65"/>
    </row>
    <row r="664" spans="2:28" x14ac:dyDescent="0.3">
      <c r="B664" s="22" t="s">
        <v>34</v>
      </c>
      <c r="C664" s="22" t="s">
        <v>42</v>
      </c>
      <c r="D664" s="52"/>
      <c r="E664" s="53"/>
      <c r="F664" s="52" t="s">
        <v>43</v>
      </c>
      <c r="G664" s="54"/>
      <c r="H664" s="54"/>
      <c r="I664" s="54"/>
      <c r="J664" s="54"/>
      <c r="K664" s="54"/>
      <c r="L664" s="54"/>
      <c r="M664" s="54"/>
      <c r="N664" s="53"/>
      <c r="O664" s="52" t="s">
        <v>41</v>
      </c>
      <c r="P664" s="54"/>
      <c r="Q664" s="54"/>
      <c r="R664" s="53"/>
      <c r="S664" s="14"/>
      <c r="T664" s="89" t="s">
        <v>35</v>
      </c>
      <c r="U664" s="89"/>
      <c r="V664" s="89"/>
      <c r="W664" s="89"/>
      <c r="X664" s="52" t="s">
        <v>42</v>
      </c>
      <c r="Y664" s="53"/>
      <c r="Z664" s="15"/>
      <c r="AA664" s="52" t="s">
        <v>43</v>
      </c>
      <c r="AB664" s="53"/>
    </row>
    <row r="665" spans="2:28" s="19" customFormat="1" x14ac:dyDescent="0.3">
      <c r="B665" s="16" t="s">
        <v>269</v>
      </c>
      <c r="C665" s="20" t="str">
        <f>C651</f>
        <v>HAYVER MANUEL CARDENAS</v>
      </c>
      <c r="D665" s="55" t="s">
        <v>36</v>
      </c>
      <c r="E665" s="56"/>
      <c r="F665" s="57" t="str">
        <f>C655</f>
        <v>TITO GONZALEZ AGUILERA</v>
      </c>
      <c r="G665" s="58"/>
      <c r="H665" s="58"/>
      <c r="I665" s="58"/>
      <c r="J665" s="58"/>
      <c r="K665" s="58"/>
      <c r="L665" s="58"/>
      <c r="M665" s="58"/>
      <c r="N665" s="59"/>
      <c r="O665" s="60" t="s">
        <v>263</v>
      </c>
      <c r="P665" s="61"/>
      <c r="Q665" s="61"/>
      <c r="R665" s="62"/>
      <c r="S665" s="21"/>
      <c r="T665" s="63">
        <v>45146</v>
      </c>
      <c r="U665" s="63"/>
      <c r="V665" s="63"/>
      <c r="W665" s="63"/>
      <c r="X665" s="64">
        <v>0</v>
      </c>
      <c r="Y665" s="65"/>
      <c r="Z665" s="22" t="s">
        <v>36</v>
      </c>
      <c r="AA665" s="64">
        <v>0</v>
      </c>
      <c r="AB665" s="65"/>
    </row>
    <row r="666" spans="2:28" s="19" customFormat="1" x14ac:dyDescent="0.3">
      <c r="B666" s="16" t="s">
        <v>270</v>
      </c>
      <c r="C666" s="20" t="str">
        <f>C653</f>
        <v>DAVINSON HIGUERA FARFÁN</v>
      </c>
      <c r="D666" s="55" t="s">
        <v>36</v>
      </c>
      <c r="E666" s="56"/>
      <c r="F666" s="57" t="str">
        <f>C649</f>
        <v>BRANDON STEV GONZALEZ GIL</v>
      </c>
      <c r="G666" s="58"/>
      <c r="H666" s="58"/>
      <c r="I666" s="58"/>
      <c r="J666" s="58"/>
      <c r="K666" s="58"/>
      <c r="L666" s="58"/>
      <c r="M666" s="58"/>
      <c r="N666" s="59"/>
      <c r="O666" s="60" t="s">
        <v>263</v>
      </c>
      <c r="P666" s="61"/>
      <c r="Q666" s="61"/>
      <c r="R666" s="62"/>
      <c r="S666" s="23"/>
      <c r="T666" s="63">
        <v>45146</v>
      </c>
      <c r="U666" s="63"/>
      <c r="V666" s="63"/>
      <c r="W666" s="63"/>
      <c r="X666" s="64">
        <v>36</v>
      </c>
      <c r="Y666" s="65"/>
      <c r="Z666" s="22" t="s">
        <v>36</v>
      </c>
      <c r="AA666" s="64">
        <v>30</v>
      </c>
      <c r="AB666" s="65"/>
    </row>
    <row r="667" spans="2:28" x14ac:dyDescent="0.3">
      <c r="B667" s="24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4"/>
      <c r="P667" s="24"/>
      <c r="Q667" s="24"/>
      <c r="R667" s="24"/>
      <c r="S667" s="24"/>
      <c r="T667" s="26"/>
      <c r="U667" s="26"/>
      <c r="V667" s="26"/>
      <c r="W667" s="26"/>
      <c r="X667" s="27"/>
      <c r="Y667" s="24"/>
      <c r="Z667" s="28"/>
      <c r="AA667" s="27"/>
      <c r="AB667" s="24"/>
    </row>
    <row r="668" spans="2:28" x14ac:dyDescent="0.3">
      <c r="B668" s="84" t="s">
        <v>105</v>
      </c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</row>
    <row r="669" spans="2:28" x14ac:dyDescent="0.3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9"/>
      <c r="V669" s="8"/>
      <c r="W669" s="8"/>
      <c r="X669" s="10"/>
      <c r="Y669" s="11"/>
      <c r="Z669" s="11"/>
      <c r="AA669" s="10"/>
      <c r="AB669" s="11"/>
    </row>
    <row r="670" spans="2:28" x14ac:dyDescent="0.3">
      <c r="B670" s="85" t="s">
        <v>106</v>
      </c>
      <c r="C670" s="52" t="s">
        <v>44</v>
      </c>
      <c r="D670" s="54"/>
      <c r="E670" s="52">
        <v>1</v>
      </c>
      <c r="F670" s="54"/>
      <c r="G670" s="52">
        <v>2</v>
      </c>
      <c r="H670" s="54"/>
      <c r="I670" s="52">
        <v>3</v>
      </c>
      <c r="J670" s="54"/>
      <c r="K670" s="52">
        <v>4</v>
      </c>
      <c r="L670" s="54"/>
      <c r="M670" s="88"/>
      <c r="N670" s="22" t="s">
        <v>26</v>
      </c>
      <c r="O670" s="22" t="s">
        <v>27</v>
      </c>
      <c r="P670" s="22" t="s">
        <v>28</v>
      </c>
      <c r="Q670" s="22" t="s">
        <v>29</v>
      </c>
      <c r="R670" s="22" t="s">
        <v>30</v>
      </c>
      <c r="S670" s="22" t="s">
        <v>37</v>
      </c>
      <c r="T670" s="22" t="s">
        <v>38</v>
      </c>
      <c r="U670" s="22" t="s">
        <v>31</v>
      </c>
      <c r="V670" s="22" t="s">
        <v>32</v>
      </c>
      <c r="W670" s="22" t="s">
        <v>33</v>
      </c>
      <c r="AA670" s="1"/>
    </row>
    <row r="671" spans="2:28" x14ac:dyDescent="0.3">
      <c r="B671" s="86"/>
      <c r="C671" s="92" t="s">
        <v>345</v>
      </c>
      <c r="D671" s="93" t="s">
        <v>372</v>
      </c>
      <c r="E671" s="74"/>
      <c r="F671" s="75"/>
      <c r="G671" s="72">
        <f>IF(H671&gt;H672,"2")+IF(H671&lt;H672,"1")</f>
        <v>1</v>
      </c>
      <c r="H671" s="12">
        <f>X685</f>
        <v>42</v>
      </c>
      <c r="I671" s="72">
        <f>IF(J671&gt;J672,"2")+IF(J671&lt;J672,"1")</f>
        <v>2</v>
      </c>
      <c r="J671" s="13">
        <f>AA688</f>
        <v>37</v>
      </c>
      <c r="K671" s="72">
        <f>IF(L671&gt;L672,"2")+IF(L671&lt;L672,"1")</f>
        <v>2</v>
      </c>
      <c r="L671" s="13">
        <f>X681</f>
        <v>10</v>
      </c>
      <c r="M671" s="88"/>
      <c r="N671" s="78">
        <f>SUM(O671:R672)</f>
        <v>3</v>
      </c>
      <c r="O671" s="78">
        <f>IF(G671=2,"1")+IF(I671=2,"1")+IF(K671=2,"1")</f>
        <v>2</v>
      </c>
      <c r="P671" s="78">
        <f>IF(G671=1,"1")+IF(I671=1,"1")+IF(K671=1,"1")</f>
        <v>1</v>
      </c>
      <c r="Q671" s="78">
        <v>0</v>
      </c>
      <c r="R671" s="78">
        <v>0</v>
      </c>
      <c r="S671" s="79">
        <f>SUM(H671,J671,L671,E671)</f>
        <v>89</v>
      </c>
      <c r="T671" s="79">
        <f>SUM(H672,J672,L672,E671)</f>
        <v>97</v>
      </c>
      <c r="U671" s="79">
        <f>+S671-T671</f>
        <v>-8</v>
      </c>
      <c r="V671" s="80">
        <f>SUM(E671,G671,I671,K671)</f>
        <v>5</v>
      </c>
      <c r="W671" s="82"/>
      <c r="Z671" s="83"/>
      <c r="AA671" s="83"/>
    </row>
    <row r="672" spans="2:28" x14ac:dyDescent="0.3">
      <c r="B672" s="86"/>
      <c r="C672" s="92"/>
      <c r="D672" s="94"/>
      <c r="E672" s="76"/>
      <c r="F672" s="77"/>
      <c r="G672" s="73"/>
      <c r="H672" s="12">
        <f>AA685</f>
        <v>61</v>
      </c>
      <c r="I672" s="73"/>
      <c r="J672" s="13">
        <f>X688</f>
        <v>36</v>
      </c>
      <c r="K672" s="73"/>
      <c r="L672" s="13">
        <f>AA681</f>
        <v>0</v>
      </c>
      <c r="M672" s="88"/>
      <c r="N672" s="78"/>
      <c r="O672" s="78"/>
      <c r="P672" s="78"/>
      <c r="Q672" s="78"/>
      <c r="R672" s="78"/>
      <c r="S672" s="78"/>
      <c r="T672" s="78"/>
      <c r="U672" s="78"/>
      <c r="V672" s="81"/>
      <c r="W672" s="82"/>
      <c r="Z672" s="83"/>
      <c r="AA672" s="83"/>
    </row>
    <row r="673" spans="2:28" x14ac:dyDescent="0.3">
      <c r="B673" s="86"/>
      <c r="C673" s="92" t="s">
        <v>346</v>
      </c>
      <c r="D673" s="93" t="s">
        <v>356</v>
      </c>
      <c r="E673" s="72">
        <f>IF(F673&gt;F674,"2")+IF(F673&lt;F674,"1")</f>
        <v>2</v>
      </c>
      <c r="F673" s="13">
        <f>AA685</f>
        <v>61</v>
      </c>
      <c r="G673" s="74"/>
      <c r="H673" s="75"/>
      <c r="I673" s="72">
        <f>IF(J673&gt;J674,"2")+IF(J673&lt;J674,"1")</f>
        <v>2</v>
      </c>
      <c r="J673" s="13">
        <f>X682</f>
        <v>65</v>
      </c>
      <c r="K673" s="72">
        <f>IF(L673&gt;L674,"2")+IF(L673&lt;L674,"1")</f>
        <v>2</v>
      </c>
      <c r="L673" s="13">
        <f>X687</f>
        <v>10</v>
      </c>
      <c r="M673" s="88"/>
      <c r="N673" s="78">
        <f t="shared" ref="N673" si="167">SUM(O673:R674)</f>
        <v>3</v>
      </c>
      <c r="O673" s="78">
        <f>IF(E673=2,"1")+IF(I673=2,"1")+IF(K673=2,"1")</f>
        <v>3</v>
      </c>
      <c r="P673" s="78">
        <f>IF(E673=1,"1")+IF(I673=1,"1")+IF(K673=1,"1")</f>
        <v>0</v>
      </c>
      <c r="Q673" s="78">
        <v>0</v>
      </c>
      <c r="R673" s="78">
        <v>0</v>
      </c>
      <c r="S673" s="79">
        <f>SUM(H673,J673,L673,F673)</f>
        <v>136</v>
      </c>
      <c r="T673" s="79">
        <f>SUM(H674,J674,L674,F674)</f>
        <v>80</v>
      </c>
      <c r="U673" s="79">
        <f>+S673-T673</f>
        <v>56</v>
      </c>
      <c r="V673" s="80">
        <f>SUM(E673,G673,I673,K673)</f>
        <v>6</v>
      </c>
      <c r="W673" s="82"/>
      <c r="Z673" s="83"/>
      <c r="AA673" s="83"/>
    </row>
    <row r="674" spans="2:28" x14ac:dyDescent="0.3">
      <c r="B674" s="86"/>
      <c r="C674" s="92"/>
      <c r="D674" s="94"/>
      <c r="E674" s="73"/>
      <c r="F674" s="13">
        <f>X685</f>
        <v>42</v>
      </c>
      <c r="G674" s="76"/>
      <c r="H674" s="77"/>
      <c r="I674" s="73"/>
      <c r="J674" s="13">
        <f>AA682</f>
        <v>38</v>
      </c>
      <c r="K674" s="73"/>
      <c r="L674" s="13">
        <f>AA687</f>
        <v>0</v>
      </c>
      <c r="M674" s="88"/>
      <c r="N674" s="78"/>
      <c r="O674" s="78"/>
      <c r="P674" s="78"/>
      <c r="Q674" s="78"/>
      <c r="R674" s="78"/>
      <c r="S674" s="78"/>
      <c r="T674" s="78"/>
      <c r="U674" s="78"/>
      <c r="V674" s="81"/>
      <c r="W674" s="82"/>
      <c r="Z674" s="83"/>
      <c r="AA674" s="83"/>
    </row>
    <row r="675" spans="2:28" x14ac:dyDescent="0.3">
      <c r="B675" s="86"/>
      <c r="C675" s="92" t="s">
        <v>166</v>
      </c>
      <c r="D675" s="93" t="s">
        <v>23</v>
      </c>
      <c r="E675" s="72">
        <f>IF(F675&gt;F676,"2")+IF(F675&lt;F676,"1")</f>
        <v>1</v>
      </c>
      <c r="F675" s="13">
        <f>X688</f>
        <v>36</v>
      </c>
      <c r="G675" s="72">
        <f>IF(H675&gt;H676,"2")+IF(H675&lt;H676,"1")</f>
        <v>1</v>
      </c>
      <c r="H675" s="13">
        <f>AA682</f>
        <v>38</v>
      </c>
      <c r="I675" s="74"/>
      <c r="J675" s="75"/>
      <c r="K675" s="72">
        <f>IF(L675&gt;L676,"2")+IF(L675&lt;L676,"1")</f>
        <v>2</v>
      </c>
      <c r="L675" s="13">
        <f>AA684</f>
        <v>10</v>
      </c>
      <c r="M675" s="88"/>
      <c r="N675" s="78">
        <f t="shared" ref="N675" si="168">SUM(O675:R676)</f>
        <v>3</v>
      </c>
      <c r="O675" s="78">
        <f>IF(E675=2,"1")+IF(G675=2,"1")+IF(K675=2,"1")</f>
        <v>1</v>
      </c>
      <c r="P675" s="78">
        <f>IF(E675=1,"1")+IF(G675=1,"1")+IF(K675=1,"1")</f>
        <v>2</v>
      </c>
      <c r="Q675" s="78">
        <v>0</v>
      </c>
      <c r="R675" s="78">
        <v>0</v>
      </c>
      <c r="S675" s="79">
        <f>SUM(H675,J675,L675,F675)</f>
        <v>84</v>
      </c>
      <c r="T675" s="79">
        <f>SUM(H676,J676,L676,F676)</f>
        <v>102</v>
      </c>
      <c r="U675" s="79">
        <f t="shared" ref="U675" si="169">+S675-T675</f>
        <v>-18</v>
      </c>
      <c r="V675" s="80">
        <f>SUM(E675,G675,I675,K675)</f>
        <v>4</v>
      </c>
      <c r="W675" s="82"/>
      <c r="Z675" s="83"/>
      <c r="AA675" s="83"/>
    </row>
    <row r="676" spans="2:28" x14ac:dyDescent="0.3">
      <c r="B676" s="86"/>
      <c r="C676" s="92"/>
      <c r="D676" s="94"/>
      <c r="E676" s="73"/>
      <c r="F676" s="13">
        <f>AA688</f>
        <v>37</v>
      </c>
      <c r="G676" s="73"/>
      <c r="H676" s="13">
        <f>X682</f>
        <v>65</v>
      </c>
      <c r="I676" s="76"/>
      <c r="J676" s="77"/>
      <c r="K676" s="73"/>
      <c r="L676" s="13">
        <f>X684</f>
        <v>0</v>
      </c>
      <c r="M676" s="88"/>
      <c r="N676" s="78"/>
      <c r="O676" s="78"/>
      <c r="P676" s="78"/>
      <c r="Q676" s="78"/>
      <c r="R676" s="78"/>
      <c r="S676" s="78"/>
      <c r="T676" s="78"/>
      <c r="U676" s="78"/>
      <c r="V676" s="81"/>
      <c r="W676" s="82"/>
      <c r="Z676" s="83"/>
      <c r="AA676" s="83"/>
    </row>
    <row r="677" spans="2:28" x14ac:dyDescent="0.3">
      <c r="B677" s="86"/>
      <c r="C677" s="92" t="s">
        <v>382</v>
      </c>
      <c r="D677" s="93" t="s">
        <v>381</v>
      </c>
      <c r="E677" s="72">
        <f>IF(F677&gt;F678,"2")+IF(F677&lt;F678,"1")</f>
        <v>1</v>
      </c>
      <c r="F677" s="13">
        <f>AA681</f>
        <v>0</v>
      </c>
      <c r="G677" s="72">
        <f>IF(H677&gt;H678,"2")+IF(H677&lt;H678,"1")</f>
        <v>1</v>
      </c>
      <c r="H677" s="13">
        <f>AA687</f>
        <v>0</v>
      </c>
      <c r="I677" s="72">
        <f>IF(J677&gt;J678,"2")+IF(J677&lt;J678,"1")</f>
        <v>1</v>
      </c>
      <c r="J677" s="13">
        <f>X684</f>
        <v>0</v>
      </c>
      <c r="K677" s="74"/>
      <c r="L677" s="75"/>
      <c r="M677" s="88"/>
      <c r="N677" s="78">
        <f t="shared" ref="N677" si="170">SUM(O677:R678)</f>
        <v>6</v>
      </c>
      <c r="O677" s="78">
        <f>IF(E677=2,"1")+IF(G677=2,"1")+IF(I677=2,"1")</f>
        <v>0</v>
      </c>
      <c r="P677" s="78">
        <f>IF(E677=1,"1")+IF(G677=1,"1")+IF(I677=1,"1")</f>
        <v>3</v>
      </c>
      <c r="Q677" s="78">
        <v>0</v>
      </c>
      <c r="R677" s="78">
        <v>3</v>
      </c>
      <c r="S677" s="79">
        <f>SUM(H677,J677,L677,F677)</f>
        <v>0</v>
      </c>
      <c r="T677" s="79">
        <f>SUM(H678,J678,L678,F678)</f>
        <v>30</v>
      </c>
      <c r="U677" s="79">
        <f t="shared" ref="U677" si="171">+S677-T677</f>
        <v>-30</v>
      </c>
      <c r="V677" s="80">
        <f>SUM(E677,G677,I677,K677)-R677</f>
        <v>0</v>
      </c>
      <c r="W677" s="82"/>
      <c r="Z677" s="83"/>
      <c r="AA677" s="83"/>
    </row>
    <row r="678" spans="2:28" x14ac:dyDescent="0.3">
      <c r="B678" s="87"/>
      <c r="C678" s="92"/>
      <c r="D678" s="94"/>
      <c r="E678" s="73"/>
      <c r="F678" s="13">
        <f>X681</f>
        <v>10</v>
      </c>
      <c r="G678" s="73"/>
      <c r="H678" s="13">
        <f>X687</f>
        <v>10</v>
      </c>
      <c r="I678" s="73"/>
      <c r="J678" s="13">
        <f>AA684</f>
        <v>10</v>
      </c>
      <c r="K678" s="76"/>
      <c r="L678" s="77"/>
      <c r="M678" s="88"/>
      <c r="N678" s="78"/>
      <c r="O678" s="78"/>
      <c r="P678" s="78"/>
      <c r="Q678" s="78"/>
      <c r="R678" s="78"/>
      <c r="S678" s="78"/>
      <c r="T678" s="78"/>
      <c r="U678" s="78"/>
      <c r="V678" s="81"/>
      <c r="W678" s="82"/>
      <c r="Z678" s="83"/>
      <c r="AA678" s="83"/>
    </row>
    <row r="680" spans="2:28" x14ac:dyDescent="0.3">
      <c r="B680" s="22" t="s">
        <v>34</v>
      </c>
      <c r="C680" s="22" t="s">
        <v>42</v>
      </c>
      <c r="D680" s="69"/>
      <c r="E680" s="70"/>
      <c r="F680" s="52" t="s">
        <v>43</v>
      </c>
      <c r="G680" s="54"/>
      <c r="H680" s="54"/>
      <c r="I680" s="54"/>
      <c r="J680" s="54"/>
      <c r="K680" s="54"/>
      <c r="L680" s="54"/>
      <c r="M680" s="54"/>
      <c r="N680" s="53"/>
      <c r="O680" s="52" t="s">
        <v>41</v>
      </c>
      <c r="P680" s="54"/>
      <c r="Q680" s="54"/>
      <c r="R680" s="53"/>
      <c r="S680" s="14"/>
      <c r="T680" s="52" t="s">
        <v>35</v>
      </c>
      <c r="U680" s="54"/>
      <c r="V680" s="54"/>
      <c r="W680" s="53"/>
      <c r="X680" s="52" t="s">
        <v>42</v>
      </c>
      <c r="Y680" s="53"/>
      <c r="Z680" s="15"/>
      <c r="AA680" s="52" t="s">
        <v>43</v>
      </c>
      <c r="AB680" s="53"/>
    </row>
    <row r="681" spans="2:28" s="19" customFormat="1" x14ac:dyDescent="0.3">
      <c r="B681" s="16" t="s">
        <v>266</v>
      </c>
      <c r="C681" s="17" t="str">
        <f>C671</f>
        <v>IVAN FERNANDO CAMARGO</v>
      </c>
      <c r="D681" s="55" t="s">
        <v>36</v>
      </c>
      <c r="E681" s="56"/>
      <c r="F681" s="55" t="str">
        <f>C677</f>
        <v>CARLOS ALFONSO SABOGAL M</v>
      </c>
      <c r="G681" s="71"/>
      <c r="H681" s="71"/>
      <c r="I681" s="71"/>
      <c r="J681" s="71"/>
      <c r="K681" s="71"/>
      <c r="L681" s="71"/>
      <c r="M681" s="71"/>
      <c r="N681" s="56"/>
      <c r="O681" s="60" t="s">
        <v>264</v>
      </c>
      <c r="P681" s="61"/>
      <c r="Q681" s="61"/>
      <c r="R681" s="62"/>
      <c r="S681" s="18"/>
      <c r="T681" s="63">
        <v>45146</v>
      </c>
      <c r="U681" s="63"/>
      <c r="V681" s="63"/>
      <c r="W681" s="63"/>
      <c r="X681" s="64">
        <v>10</v>
      </c>
      <c r="Y681" s="65"/>
      <c r="Z681" s="22" t="s">
        <v>36</v>
      </c>
      <c r="AA681" s="64">
        <v>0</v>
      </c>
      <c r="AB681" s="65"/>
    </row>
    <row r="682" spans="2:28" s="19" customFormat="1" x14ac:dyDescent="0.3">
      <c r="B682" s="16" t="s">
        <v>265</v>
      </c>
      <c r="C682" s="20" t="str">
        <f>C673</f>
        <v>ARNOLD KIMBERLY BEJARANO</v>
      </c>
      <c r="D682" s="55" t="s">
        <v>36</v>
      </c>
      <c r="E682" s="56"/>
      <c r="F682" s="57" t="str">
        <f>C675</f>
        <v>RICHARD EDUARDO GALEANO</v>
      </c>
      <c r="G682" s="58"/>
      <c r="H682" s="58"/>
      <c r="I682" s="58"/>
      <c r="J682" s="58"/>
      <c r="K682" s="58"/>
      <c r="L682" s="58"/>
      <c r="M682" s="58"/>
      <c r="N682" s="59"/>
      <c r="O682" s="60" t="s">
        <v>264</v>
      </c>
      <c r="P682" s="61"/>
      <c r="Q682" s="61"/>
      <c r="R682" s="62"/>
      <c r="S682" s="21"/>
      <c r="T682" s="63">
        <v>45146</v>
      </c>
      <c r="U682" s="63"/>
      <c r="V682" s="63"/>
      <c r="W682" s="63"/>
      <c r="X682" s="64">
        <v>65</v>
      </c>
      <c r="Y682" s="65"/>
      <c r="Z682" s="22" t="s">
        <v>36</v>
      </c>
      <c r="AA682" s="64">
        <v>38</v>
      </c>
      <c r="AB682" s="65"/>
    </row>
    <row r="683" spans="2:28" x14ac:dyDescent="0.3">
      <c r="B683" s="22" t="s">
        <v>34</v>
      </c>
      <c r="C683" s="22" t="s">
        <v>42</v>
      </c>
      <c r="D683" s="52"/>
      <c r="E683" s="53"/>
      <c r="F683" s="52" t="s">
        <v>43</v>
      </c>
      <c r="G683" s="54"/>
      <c r="H683" s="54"/>
      <c r="I683" s="54"/>
      <c r="J683" s="54"/>
      <c r="K683" s="54"/>
      <c r="L683" s="54"/>
      <c r="M683" s="54"/>
      <c r="N683" s="53"/>
      <c r="O683" s="52" t="s">
        <v>41</v>
      </c>
      <c r="P683" s="54"/>
      <c r="Q683" s="54"/>
      <c r="R683" s="53"/>
      <c r="S683" s="14"/>
      <c r="T683" s="89" t="s">
        <v>35</v>
      </c>
      <c r="U683" s="89"/>
      <c r="V683" s="89"/>
      <c r="W683" s="89"/>
      <c r="X683" s="52" t="s">
        <v>42</v>
      </c>
      <c r="Y683" s="53"/>
      <c r="Z683" s="15"/>
      <c r="AA683" s="52" t="s">
        <v>43</v>
      </c>
      <c r="AB683" s="53"/>
    </row>
    <row r="684" spans="2:28" s="19" customFormat="1" x14ac:dyDescent="0.3">
      <c r="B684" s="16" t="s">
        <v>267</v>
      </c>
      <c r="C684" s="29" t="str">
        <f>C677</f>
        <v>CARLOS ALFONSO SABOGAL M</v>
      </c>
      <c r="D684" s="55" t="s">
        <v>36</v>
      </c>
      <c r="E684" s="56"/>
      <c r="F684" s="57" t="str">
        <f>C675</f>
        <v>RICHARD EDUARDO GALEANO</v>
      </c>
      <c r="G684" s="58"/>
      <c r="H684" s="58"/>
      <c r="I684" s="58"/>
      <c r="J684" s="58"/>
      <c r="K684" s="58"/>
      <c r="L684" s="58"/>
      <c r="M684" s="58"/>
      <c r="N684" s="59"/>
      <c r="O684" s="60" t="s">
        <v>264</v>
      </c>
      <c r="P684" s="61"/>
      <c r="Q684" s="61"/>
      <c r="R684" s="62"/>
      <c r="S684" s="21"/>
      <c r="T684" s="63">
        <v>45146</v>
      </c>
      <c r="U684" s="63"/>
      <c r="V684" s="63"/>
      <c r="W684" s="63"/>
      <c r="X684" s="64">
        <v>0</v>
      </c>
      <c r="Y684" s="65"/>
      <c r="Z684" s="22" t="s">
        <v>36</v>
      </c>
      <c r="AA684" s="64">
        <v>10</v>
      </c>
      <c r="AB684" s="65"/>
    </row>
    <row r="685" spans="2:28" s="19" customFormat="1" x14ac:dyDescent="0.3">
      <c r="B685" s="16" t="s">
        <v>268</v>
      </c>
      <c r="C685" s="20" t="str">
        <f>C671</f>
        <v>IVAN FERNANDO CAMARGO</v>
      </c>
      <c r="D685" s="55" t="s">
        <v>36</v>
      </c>
      <c r="E685" s="56"/>
      <c r="F685" s="57" t="str">
        <f>C673</f>
        <v>ARNOLD KIMBERLY BEJARANO</v>
      </c>
      <c r="G685" s="58"/>
      <c r="H685" s="58"/>
      <c r="I685" s="58"/>
      <c r="J685" s="58"/>
      <c r="K685" s="58"/>
      <c r="L685" s="58"/>
      <c r="M685" s="58"/>
      <c r="N685" s="59"/>
      <c r="O685" s="60" t="s">
        <v>264</v>
      </c>
      <c r="P685" s="61"/>
      <c r="Q685" s="61"/>
      <c r="R685" s="62"/>
      <c r="S685" s="21"/>
      <c r="T685" s="63">
        <v>45146</v>
      </c>
      <c r="U685" s="63"/>
      <c r="V685" s="63"/>
      <c r="W685" s="63"/>
      <c r="X685" s="64">
        <v>42</v>
      </c>
      <c r="Y685" s="65"/>
      <c r="Z685" s="22" t="s">
        <v>36</v>
      </c>
      <c r="AA685" s="64">
        <v>61</v>
      </c>
      <c r="AB685" s="65"/>
    </row>
    <row r="686" spans="2:28" x14ac:dyDescent="0.3">
      <c r="B686" s="22" t="s">
        <v>34</v>
      </c>
      <c r="C686" s="22" t="s">
        <v>42</v>
      </c>
      <c r="D686" s="52"/>
      <c r="E686" s="53"/>
      <c r="F686" s="52" t="s">
        <v>43</v>
      </c>
      <c r="G686" s="54"/>
      <c r="H686" s="54"/>
      <c r="I686" s="54"/>
      <c r="J686" s="54"/>
      <c r="K686" s="54"/>
      <c r="L686" s="54"/>
      <c r="M686" s="54"/>
      <c r="N686" s="53"/>
      <c r="O686" s="52" t="s">
        <v>41</v>
      </c>
      <c r="P686" s="54"/>
      <c r="Q686" s="54"/>
      <c r="R686" s="53"/>
      <c r="S686" s="14"/>
      <c r="T686" s="89" t="s">
        <v>35</v>
      </c>
      <c r="U686" s="89"/>
      <c r="V686" s="89"/>
      <c r="W686" s="89"/>
      <c r="X686" s="52" t="s">
        <v>42</v>
      </c>
      <c r="Y686" s="53"/>
      <c r="Z686" s="15"/>
      <c r="AA686" s="52" t="s">
        <v>43</v>
      </c>
      <c r="AB686" s="53"/>
    </row>
    <row r="687" spans="2:28" s="19" customFormat="1" x14ac:dyDescent="0.3">
      <c r="B687" s="16" t="s">
        <v>269</v>
      </c>
      <c r="C687" s="20" t="str">
        <f>C673</f>
        <v>ARNOLD KIMBERLY BEJARANO</v>
      </c>
      <c r="D687" s="55" t="s">
        <v>36</v>
      </c>
      <c r="E687" s="56"/>
      <c r="F687" s="66" t="str">
        <f>C677</f>
        <v>CARLOS ALFONSO SABOGAL M</v>
      </c>
      <c r="G687" s="67"/>
      <c r="H687" s="67"/>
      <c r="I687" s="67"/>
      <c r="J687" s="67"/>
      <c r="K687" s="67"/>
      <c r="L687" s="67"/>
      <c r="M687" s="67"/>
      <c r="N687" s="68"/>
      <c r="O687" s="60" t="s">
        <v>264</v>
      </c>
      <c r="P687" s="61"/>
      <c r="Q687" s="61"/>
      <c r="R687" s="62"/>
      <c r="S687" s="21"/>
      <c r="T687" s="63">
        <v>45146</v>
      </c>
      <c r="U687" s="63"/>
      <c r="V687" s="63"/>
      <c r="W687" s="63"/>
      <c r="X687" s="64">
        <v>10</v>
      </c>
      <c r="Y687" s="65"/>
      <c r="Z687" s="22" t="s">
        <v>36</v>
      </c>
      <c r="AA687" s="64">
        <v>0</v>
      </c>
      <c r="AB687" s="65"/>
    </row>
    <row r="688" spans="2:28" s="19" customFormat="1" x14ac:dyDescent="0.3">
      <c r="B688" s="16" t="s">
        <v>270</v>
      </c>
      <c r="C688" s="20" t="str">
        <f>C675</f>
        <v>RICHARD EDUARDO GALEANO</v>
      </c>
      <c r="D688" s="55" t="s">
        <v>36</v>
      </c>
      <c r="E688" s="56"/>
      <c r="F688" s="57" t="str">
        <f>C671</f>
        <v>IVAN FERNANDO CAMARGO</v>
      </c>
      <c r="G688" s="58"/>
      <c r="H688" s="58"/>
      <c r="I688" s="58"/>
      <c r="J688" s="58"/>
      <c r="K688" s="58"/>
      <c r="L688" s="58"/>
      <c r="M688" s="58"/>
      <c r="N688" s="59"/>
      <c r="O688" s="60" t="s">
        <v>264</v>
      </c>
      <c r="P688" s="61"/>
      <c r="Q688" s="61"/>
      <c r="R688" s="62"/>
      <c r="S688" s="23"/>
      <c r="T688" s="63">
        <v>45146</v>
      </c>
      <c r="U688" s="63"/>
      <c r="V688" s="63"/>
      <c r="W688" s="63"/>
      <c r="X688" s="64">
        <v>36</v>
      </c>
      <c r="Y688" s="65"/>
      <c r="Z688" s="22" t="s">
        <v>36</v>
      </c>
      <c r="AA688" s="64">
        <v>37</v>
      </c>
      <c r="AB688" s="65"/>
    </row>
    <row r="689" spans="2:28" x14ac:dyDescent="0.3">
      <c r="B689" s="24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4"/>
      <c r="P689" s="24"/>
      <c r="Q689" s="24"/>
      <c r="R689" s="24"/>
      <c r="S689" s="24"/>
      <c r="T689" s="26"/>
      <c r="U689" s="26"/>
      <c r="V689" s="26"/>
      <c r="W689" s="26"/>
      <c r="X689" s="27"/>
      <c r="Y689" s="24"/>
      <c r="Z689" s="28"/>
      <c r="AA689" s="27"/>
      <c r="AB689" s="24"/>
    </row>
    <row r="690" spans="2:28" ht="15" customHeight="1" x14ac:dyDescent="0.3">
      <c r="B690" s="84" t="s">
        <v>108</v>
      </c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</row>
    <row r="691" spans="2:28" ht="15" customHeight="1" x14ac:dyDescent="0.3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9"/>
      <c r="V691" s="8"/>
      <c r="W691" s="8"/>
      <c r="X691" s="10"/>
      <c r="Y691" s="11"/>
      <c r="Z691" s="11"/>
      <c r="AA691" s="10"/>
      <c r="AB691" s="11"/>
    </row>
    <row r="692" spans="2:28" ht="15" customHeight="1" x14ac:dyDescent="0.3">
      <c r="B692" s="85" t="s">
        <v>107</v>
      </c>
      <c r="C692" s="52" t="s">
        <v>44</v>
      </c>
      <c r="D692" s="54"/>
      <c r="E692" s="52">
        <v>1</v>
      </c>
      <c r="F692" s="54"/>
      <c r="G692" s="52">
        <v>2</v>
      </c>
      <c r="H692" s="54"/>
      <c r="I692" s="52">
        <v>3</v>
      </c>
      <c r="J692" s="54"/>
      <c r="K692" s="52">
        <v>4</v>
      </c>
      <c r="L692" s="54"/>
      <c r="M692" s="88"/>
      <c r="N692" s="22" t="s">
        <v>26</v>
      </c>
      <c r="O692" s="22" t="s">
        <v>27</v>
      </c>
      <c r="P692" s="22" t="s">
        <v>28</v>
      </c>
      <c r="Q692" s="22" t="s">
        <v>29</v>
      </c>
      <c r="R692" s="22" t="s">
        <v>30</v>
      </c>
      <c r="S692" s="22" t="s">
        <v>37</v>
      </c>
      <c r="T692" s="22" t="s">
        <v>38</v>
      </c>
      <c r="U692" s="22" t="s">
        <v>31</v>
      </c>
      <c r="V692" s="22" t="s">
        <v>32</v>
      </c>
      <c r="W692" s="22" t="s">
        <v>33</v>
      </c>
      <c r="AA692" s="1"/>
    </row>
    <row r="693" spans="2:28" ht="15" customHeight="1" x14ac:dyDescent="0.3">
      <c r="B693" s="86"/>
      <c r="C693" s="92" t="s">
        <v>180</v>
      </c>
      <c r="D693" s="93" t="s">
        <v>379</v>
      </c>
      <c r="E693" s="74"/>
      <c r="F693" s="75"/>
      <c r="G693" s="72">
        <f>IF(H693&gt;H694,"2")+IF(H693&lt;H694,"1")</f>
        <v>1</v>
      </c>
      <c r="H693" s="12">
        <f>X707</f>
        <v>0</v>
      </c>
      <c r="I693" s="72">
        <f>IF(J693&gt;J694,"2")+IF(J693&lt;J694,"1")</f>
        <v>0</v>
      </c>
      <c r="J693" s="13">
        <f>AA710</f>
        <v>0</v>
      </c>
      <c r="K693" s="72">
        <f>IF(L693&gt;L694,"2")+IF(L693&lt;L694,"1")</f>
        <v>0</v>
      </c>
      <c r="L693" s="13">
        <f>X703</f>
        <v>0</v>
      </c>
      <c r="M693" s="88"/>
      <c r="N693" s="78">
        <f>SUM(O693:R694)</f>
        <v>2</v>
      </c>
      <c r="O693" s="78">
        <f>IF(G693=2,"1")+IF(I693=2,"1")+IF(K693=2,"1")</f>
        <v>0</v>
      </c>
      <c r="P693" s="78">
        <f>IF(G693=1,"1")+IF(I693=1,"1")+IF(K693=1,"1")</f>
        <v>1</v>
      </c>
      <c r="Q693" s="78">
        <v>0</v>
      </c>
      <c r="R693" s="78">
        <v>1</v>
      </c>
      <c r="S693" s="79">
        <f>SUM(H693,J693,L693,E693)</f>
        <v>0</v>
      </c>
      <c r="T693" s="79">
        <f>SUM(H694,J694,L694,E693)</f>
        <v>10</v>
      </c>
      <c r="U693" s="79">
        <f>+S693-T693</f>
        <v>-10</v>
      </c>
      <c r="V693" s="80">
        <f>SUM(E693,G693,I693,K693)-R693</f>
        <v>0</v>
      </c>
      <c r="W693" s="82"/>
      <c r="Z693" s="83"/>
      <c r="AA693" s="83"/>
    </row>
    <row r="694" spans="2:28" ht="15" customHeight="1" x14ac:dyDescent="0.3">
      <c r="B694" s="86"/>
      <c r="C694" s="92"/>
      <c r="D694" s="94"/>
      <c r="E694" s="76"/>
      <c r="F694" s="77"/>
      <c r="G694" s="73"/>
      <c r="H694" s="12">
        <f>AA707</f>
        <v>10</v>
      </c>
      <c r="I694" s="73"/>
      <c r="J694" s="13">
        <f>X710</f>
        <v>0</v>
      </c>
      <c r="K694" s="73"/>
      <c r="L694" s="13">
        <f>AA703</f>
        <v>0</v>
      </c>
      <c r="M694" s="88"/>
      <c r="N694" s="78"/>
      <c r="O694" s="78"/>
      <c r="P694" s="78"/>
      <c r="Q694" s="78"/>
      <c r="R694" s="78"/>
      <c r="S694" s="78"/>
      <c r="T694" s="78"/>
      <c r="U694" s="78"/>
      <c r="V694" s="81"/>
      <c r="W694" s="82"/>
      <c r="Z694" s="83"/>
      <c r="AA694" s="83"/>
    </row>
    <row r="695" spans="2:28" ht="15" customHeight="1" x14ac:dyDescent="0.3">
      <c r="B695" s="86"/>
      <c r="C695" s="92" t="s">
        <v>156</v>
      </c>
      <c r="D695" s="93" t="s">
        <v>358</v>
      </c>
      <c r="E695" s="72">
        <f>IF(F695&gt;F696,"2")+IF(F695&lt;F696,"1")</f>
        <v>2</v>
      </c>
      <c r="F695" s="13">
        <f>AA707</f>
        <v>10</v>
      </c>
      <c r="G695" s="74"/>
      <c r="H695" s="75"/>
      <c r="I695" s="72">
        <f>IF(J695&gt;J696,"2")+IF(J695&lt;J696,"1")</f>
        <v>2</v>
      </c>
      <c r="J695" s="13">
        <f>X704</f>
        <v>10</v>
      </c>
      <c r="K695" s="72">
        <f>IF(L695&gt;L696,"2")+IF(L695&lt;L696,"1")</f>
        <v>2</v>
      </c>
      <c r="L695" s="13">
        <f>X709</f>
        <v>10</v>
      </c>
      <c r="M695" s="88"/>
      <c r="N695" s="78">
        <f t="shared" ref="N695" si="172">SUM(O695:R696)</f>
        <v>3</v>
      </c>
      <c r="O695" s="78">
        <f>IF(E695=2,"1")+IF(I695=2,"1")+IF(K695=2,"1")</f>
        <v>3</v>
      </c>
      <c r="P695" s="78">
        <f>IF(E695=1,"1")+IF(I695=1,"1")+IF(K695=1,"1")</f>
        <v>0</v>
      </c>
      <c r="Q695" s="78">
        <v>0</v>
      </c>
      <c r="R695" s="78">
        <v>0</v>
      </c>
      <c r="S695" s="79">
        <f>SUM(H695,J695,L695,F695)</f>
        <v>30</v>
      </c>
      <c r="T695" s="79">
        <f>SUM(H696,J696,L696,F696)</f>
        <v>0</v>
      </c>
      <c r="U695" s="79">
        <f>+S695-T695</f>
        <v>30</v>
      </c>
      <c r="V695" s="80">
        <f>SUM(E695,G695,I695,K695)</f>
        <v>6</v>
      </c>
      <c r="W695" s="82"/>
      <c r="Z695" s="83"/>
      <c r="AA695" s="83"/>
    </row>
    <row r="696" spans="2:28" ht="15" customHeight="1" x14ac:dyDescent="0.3">
      <c r="B696" s="86"/>
      <c r="C696" s="92"/>
      <c r="D696" s="94"/>
      <c r="E696" s="73"/>
      <c r="F696" s="13">
        <f>X707</f>
        <v>0</v>
      </c>
      <c r="G696" s="76"/>
      <c r="H696" s="77"/>
      <c r="I696" s="73"/>
      <c r="J696" s="13">
        <f>AA704</f>
        <v>0</v>
      </c>
      <c r="K696" s="73"/>
      <c r="L696" s="13">
        <f>AA709</f>
        <v>0</v>
      </c>
      <c r="M696" s="88"/>
      <c r="N696" s="78"/>
      <c r="O696" s="78"/>
      <c r="P696" s="78"/>
      <c r="Q696" s="78"/>
      <c r="R696" s="78"/>
      <c r="S696" s="78"/>
      <c r="T696" s="78"/>
      <c r="U696" s="78"/>
      <c r="V696" s="81"/>
      <c r="W696" s="82"/>
      <c r="Z696" s="83"/>
      <c r="AA696" s="83"/>
    </row>
    <row r="697" spans="2:28" ht="15" customHeight="1" x14ac:dyDescent="0.3">
      <c r="B697" s="86"/>
      <c r="C697" s="92" t="s">
        <v>347</v>
      </c>
      <c r="D697" s="93" t="s">
        <v>17</v>
      </c>
      <c r="E697" s="72">
        <f>IF(F697&gt;F698,"2")+IF(F697&lt;F698,"1")</f>
        <v>0</v>
      </c>
      <c r="F697" s="13">
        <f>X710</f>
        <v>0</v>
      </c>
      <c r="G697" s="72">
        <f>IF(H697&gt;H698,"2")+IF(H697&lt;H698,"1")</f>
        <v>1</v>
      </c>
      <c r="H697" s="13">
        <f>AA704</f>
        <v>0</v>
      </c>
      <c r="I697" s="74"/>
      <c r="J697" s="75"/>
      <c r="K697" s="72">
        <f>IF(L697&gt;L698,"2")+IF(L697&lt;L698,"1")</f>
        <v>0</v>
      </c>
      <c r="L697" s="13">
        <f>AA706</f>
        <v>0</v>
      </c>
      <c r="M697" s="88"/>
      <c r="N697" s="78">
        <f t="shared" ref="N697" si="173">SUM(O697:R698)</f>
        <v>2</v>
      </c>
      <c r="O697" s="78">
        <f>IF(E697=2,"1")+IF(G697=2,"1")+IF(K697=2,"1")</f>
        <v>0</v>
      </c>
      <c r="P697" s="78">
        <f>IF(E697=1,"1")+IF(G697=1,"1")+IF(K697=1,"1")</f>
        <v>1</v>
      </c>
      <c r="Q697" s="78">
        <v>0</v>
      </c>
      <c r="R697" s="78">
        <v>1</v>
      </c>
      <c r="S697" s="79">
        <f>SUM(H697,J697,L697,F697)</f>
        <v>0</v>
      </c>
      <c r="T697" s="79">
        <f>SUM(H698,J698,L698,F698)</f>
        <v>10</v>
      </c>
      <c r="U697" s="79">
        <f t="shared" ref="U697" si="174">+S697-T697</f>
        <v>-10</v>
      </c>
      <c r="V697" s="80">
        <f>SUM(E697,G697,I697,K697)-R697</f>
        <v>0</v>
      </c>
      <c r="W697" s="82"/>
      <c r="Z697" s="83"/>
      <c r="AA697" s="83"/>
    </row>
    <row r="698" spans="2:28" ht="15" customHeight="1" x14ac:dyDescent="0.3">
      <c r="B698" s="86"/>
      <c r="C698" s="92"/>
      <c r="D698" s="94"/>
      <c r="E698" s="73"/>
      <c r="F698" s="13">
        <f>AA710</f>
        <v>0</v>
      </c>
      <c r="G698" s="73"/>
      <c r="H698" s="13">
        <f>X704</f>
        <v>10</v>
      </c>
      <c r="I698" s="76"/>
      <c r="J698" s="77"/>
      <c r="K698" s="73"/>
      <c r="L698" s="13">
        <f>X706</f>
        <v>0</v>
      </c>
      <c r="M698" s="88"/>
      <c r="N698" s="78"/>
      <c r="O698" s="78"/>
      <c r="P698" s="78"/>
      <c r="Q698" s="78"/>
      <c r="R698" s="78"/>
      <c r="S698" s="78"/>
      <c r="T698" s="78"/>
      <c r="U698" s="78"/>
      <c r="V698" s="81"/>
      <c r="W698" s="82"/>
      <c r="Z698" s="83"/>
      <c r="AA698" s="83"/>
    </row>
    <row r="699" spans="2:28" ht="15" customHeight="1" x14ac:dyDescent="0.3">
      <c r="B699" s="86"/>
      <c r="C699" s="92" t="s">
        <v>348</v>
      </c>
      <c r="D699" s="93" t="s">
        <v>16</v>
      </c>
      <c r="E699" s="72">
        <f>IF(F699&gt;F700,"2")+IF(F699&lt;F700,"1")</f>
        <v>0</v>
      </c>
      <c r="F699" s="13">
        <f>AA703</f>
        <v>0</v>
      </c>
      <c r="G699" s="72">
        <f>IF(H699&gt;H700,"2")+IF(H699&lt;H700,"1")</f>
        <v>1</v>
      </c>
      <c r="H699" s="13">
        <f>AA709</f>
        <v>0</v>
      </c>
      <c r="I699" s="72">
        <f>IF(J699&gt;J700,"2")+IF(J699&lt;J700,"1")</f>
        <v>0</v>
      </c>
      <c r="J699" s="13">
        <f>X706</f>
        <v>0</v>
      </c>
      <c r="K699" s="74"/>
      <c r="L699" s="75"/>
      <c r="M699" s="88"/>
      <c r="N699" s="78">
        <f t="shared" ref="N699" si="175">SUM(O699:R700)</f>
        <v>2</v>
      </c>
      <c r="O699" s="78">
        <f>IF(E699=2,"1")+IF(G699=2,"1")+IF(I699=2,"1")</f>
        <v>0</v>
      </c>
      <c r="P699" s="78">
        <f>IF(E699=1,"1")+IF(G699=1,"1")+IF(I699=1,"1")</f>
        <v>1</v>
      </c>
      <c r="Q699" s="78">
        <v>0</v>
      </c>
      <c r="R699" s="78">
        <v>1</v>
      </c>
      <c r="S699" s="79">
        <f>SUM(H699,J699,L699,F699)</f>
        <v>0</v>
      </c>
      <c r="T699" s="79">
        <f>SUM(H700,J700,L700,F700)</f>
        <v>10</v>
      </c>
      <c r="U699" s="79">
        <f t="shared" ref="U699" si="176">+S699-T699</f>
        <v>-10</v>
      </c>
      <c r="V699" s="80">
        <f>SUM(E699,G699,I699,K699)-R699</f>
        <v>0</v>
      </c>
      <c r="W699" s="82"/>
      <c r="Z699" s="83"/>
      <c r="AA699" s="83"/>
    </row>
    <row r="700" spans="2:28" ht="15" customHeight="1" x14ac:dyDescent="0.3">
      <c r="B700" s="87"/>
      <c r="C700" s="92"/>
      <c r="D700" s="94"/>
      <c r="E700" s="73"/>
      <c r="F700" s="13">
        <f>X703</f>
        <v>0</v>
      </c>
      <c r="G700" s="73"/>
      <c r="H700" s="13">
        <f>X709</f>
        <v>10</v>
      </c>
      <c r="I700" s="73"/>
      <c r="J700" s="13">
        <f>AA706</f>
        <v>0</v>
      </c>
      <c r="K700" s="76"/>
      <c r="L700" s="77"/>
      <c r="M700" s="88"/>
      <c r="N700" s="78"/>
      <c r="O700" s="78"/>
      <c r="P700" s="78"/>
      <c r="Q700" s="78"/>
      <c r="R700" s="78"/>
      <c r="S700" s="78"/>
      <c r="T700" s="78"/>
      <c r="U700" s="78"/>
      <c r="V700" s="81"/>
      <c r="W700" s="82"/>
      <c r="Z700" s="83"/>
      <c r="AA700" s="83"/>
    </row>
    <row r="701" spans="2:28" ht="14.25" customHeight="1" x14ac:dyDescent="0.3"/>
    <row r="702" spans="2:28" ht="15" customHeight="1" x14ac:dyDescent="0.3">
      <c r="B702" s="22" t="s">
        <v>34</v>
      </c>
      <c r="C702" s="22" t="s">
        <v>42</v>
      </c>
      <c r="D702" s="69"/>
      <c r="E702" s="70"/>
      <c r="F702" s="52" t="s">
        <v>43</v>
      </c>
      <c r="G702" s="54"/>
      <c r="H702" s="54"/>
      <c r="I702" s="54"/>
      <c r="J702" s="54"/>
      <c r="K702" s="54"/>
      <c r="L702" s="54"/>
      <c r="M702" s="54"/>
      <c r="N702" s="53"/>
      <c r="O702" s="52" t="s">
        <v>41</v>
      </c>
      <c r="P702" s="54"/>
      <c r="Q702" s="54"/>
      <c r="R702" s="53"/>
      <c r="S702" s="14"/>
      <c r="T702" s="52" t="s">
        <v>35</v>
      </c>
      <c r="U702" s="54"/>
      <c r="V702" s="54"/>
      <c r="W702" s="53"/>
      <c r="X702" s="52" t="s">
        <v>42</v>
      </c>
      <c r="Y702" s="53"/>
      <c r="Z702" s="15"/>
      <c r="AA702" s="52" t="s">
        <v>43</v>
      </c>
      <c r="AB702" s="53"/>
    </row>
    <row r="703" spans="2:28" s="19" customFormat="1" ht="15" customHeight="1" x14ac:dyDescent="0.3">
      <c r="B703" s="51" t="s">
        <v>258</v>
      </c>
      <c r="C703" s="49" t="str">
        <f>C693</f>
        <v>NIXON ALEXANDER MILLAN</v>
      </c>
      <c r="D703" s="55" t="s">
        <v>36</v>
      </c>
      <c r="E703" s="56"/>
      <c r="F703" s="66" t="str">
        <f>C699</f>
        <v>BLADIMIR HERNANDEZ</v>
      </c>
      <c r="G703" s="67"/>
      <c r="H703" s="67"/>
      <c r="I703" s="67"/>
      <c r="J703" s="67"/>
      <c r="K703" s="67"/>
      <c r="L703" s="67"/>
      <c r="M703" s="67"/>
      <c r="N703" s="68"/>
      <c r="O703" s="60" t="s">
        <v>256</v>
      </c>
      <c r="P703" s="61"/>
      <c r="Q703" s="61"/>
      <c r="R703" s="62"/>
      <c r="S703" s="18"/>
      <c r="T703" s="63">
        <v>45147</v>
      </c>
      <c r="U703" s="63"/>
      <c r="V703" s="63"/>
      <c r="W703" s="63"/>
      <c r="X703" s="64">
        <v>0</v>
      </c>
      <c r="Y703" s="65"/>
      <c r="Z703" s="22" t="s">
        <v>36</v>
      </c>
      <c r="AA703" s="64">
        <v>0</v>
      </c>
      <c r="AB703" s="65"/>
    </row>
    <row r="704" spans="2:28" s="19" customFormat="1" ht="15" customHeight="1" x14ac:dyDescent="0.3">
      <c r="B704" s="51" t="s">
        <v>271</v>
      </c>
      <c r="C704" s="20" t="str">
        <f>C695</f>
        <v>CARLOS ARTURO BOHORQUEZ</v>
      </c>
      <c r="D704" s="55" t="s">
        <v>36</v>
      </c>
      <c r="E704" s="56"/>
      <c r="F704" s="66" t="str">
        <f>C697</f>
        <v>RICHARD ANDRES PARDO</v>
      </c>
      <c r="G704" s="67"/>
      <c r="H704" s="67"/>
      <c r="I704" s="67"/>
      <c r="J704" s="67"/>
      <c r="K704" s="67"/>
      <c r="L704" s="67"/>
      <c r="M704" s="67"/>
      <c r="N704" s="68"/>
      <c r="O704" s="60" t="s">
        <v>256</v>
      </c>
      <c r="P704" s="61"/>
      <c r="Q704" s="61"/>
      <c r="R704" s="62"/>
      <c r="S704" s="21"/>
      <c r="T704" s="63">
        <v>45147</v>
      </c>
      <c r="U704" s="63"/>
      <c r="V704" s="63"/>
      <c r="W704" s="63"/>
      <c r="X704" s="64">
        <v>10</v>
      </c>
      <c r="Y704" s="65"/>
      <c r="Z704" s="22" t="s">
        <v>36</v>
      </c>
      <c r="AA704" s="64">
        <v>0</v>
      </c>
      <c r="AB704" s="65"/>
    </row>
    <row r="705" spans="2:28" ht="15" customHeight="1" x14ac:dyDescent="0.3">
      <c r="B705" s="22" t="s">
        <v>34</v>
      </c>
      <c r="C705" s="22" t="s">
        <v>42</v>
      </c>
      <c r="D705" s="52"/>
      <c r="E705" s="53"/>
      <c r="F705" s="52" t="s">
        <v>43</v>
      </c>
      <c r="G705" s="54"/>
      <c r="H705" s="54"/>
      <c r="I705" s="54"/>
      <c r="J705" s="54"/>
      <c r="K705" s="54"/>
      <c r="L705" s="54"/>
      <c r="M705" s="54"/>
      <c r="N705" s="53"/>
      <c r="O705" s="52" t="s">
        <v>41</v>
      </c>
      <c r="P705" s="54"/>
      <c r="Q705" s="54"/>
      <c r="R705" s="53"/>
      <c r="S705" s="14"/>
      <c r="T705" s="52" t="s">
        <v>35</v>
      </c>
      <c r="U705" s="54"/>
      <c r="V705" s="54"/>
      <c r="W705" s="53"/>
      <c r="X705" s="52" t="s">
        <v>42</v>
      </c>
      <c r="Y705" s="53"/>
      <c r="Z705" s="15"/>
      <c r="AA705" s="52" t="s">
        <v>43</v>
      </c>
      <c r="AB705" s="53"/>
    </row>
    <row r="706" spans="2:28" s="19" customFormat="1" ht="15" customHeight="1" x14ac:dyDescent="0.3">
      <c r="B706" s="51" t="s">
        <v>272</v>
      </c>
      <c r="C706" s="50" t="str">
        <f>C699</f>
        <v>BLADIMIR HERNANDEZ</v>
      </c>
      <c r="D706" s="55" t="s">
        <v>36</v>
      </c>
      <c r="E706" s="56"/>
      <c r="F706" s="66" t="str">
        <f>C697</f>
        <v>RICHARD ANDRES PARDO</v>
      </c>
      <c r="G706" s="67"/>
      <c r="H706" s="67"/>
      <c r="I706" s="67"/>
      <c r="J706" s="67"/>
      <c r="K706" s="67"/>
      <c r="L706" s="67"/>
      <c r="M706" s="67"/>
      <c r="N706" s="68"/>
      <c r="O706" s="60" t="s">
        <v>256</v>
      </c>
      <c r="P706" s="61"/>
      <c r="Q706" s="61"/>
      <c r="R706" s="62"/>
      <c r="S706" s="18"/>
      <c r="T706" s="63">
        <v>45147</v>
      </c>
      <c r="U706" s="63"/>
      <c r="V706" s="63"/>
      <c r="W706" s="63"/>
      <c r="X706" s="64">
        <v>0</v>
      </c>
      <c r="Y706" s="65"/>
      <c r="Z706" s="22" t="s">
        <v>36</v>
      </c>
      <c r="AA706" s="64">
        <v>0</v>
      </c>
      <c r="AB706" s="65"/>
    </row>
    <row r="707" spans="2:28" s="19" customFormat="1" ht="15" customHeight="1" x14ac:dyDescent="0.3">
      <c r="B707" s="51" t="s">
        <v>273</v>
      </c>
      <c r="C707" s="49" t="str">
        <f>C693</f>
        <v>NIXON ALEXANDER MILLAN</v>
      </c>
      <c r="D707" s="55" t="s">
        <v>36</v>
      </c>
      <c r="E707" s="56"/>
      <c r="F707" s="66" t="str">
        <f>C695</f>
        <v>CARLOS ARTURO BOHORQUEZ</v>
      </c>
      <c r="G707" s="67"/>
      <c r="H707" s="67"/>
      <c r="I707" s="67"/>
      <c r="J707" s="67"/>
      <c r="K707" s="67"/>
      <c r="L707" s="67"/>
      <c r="M707" s="67"/>
      <c r="N707" s="68"/>
      <c r="O707" s="60" t="s">
        <v>256</v>
      </c>
      <c r="P707" s="61"/>
      <c r="Q707" s="61"/>
      <c r="R707" s="62"/>
      <c r="S707" s="21"/>
      <c r="T707" s="63">
        <v>45147</v>
      </c>
      <c r="U707" s="63"/>
      <c r="V707" s="63"/>
      <c r="W707" s="63"/>
      <c r="X707" s="64">
        <v>0</v>
      </c>
      <c r="Y707" s="65"/>
      <c r="Z707" s="22" t="s">
        <v>36</v>
      </c>
      <c r="AA707" s="64">
        <v>10</v>
      </c>
      <c r="AB707" s="65"/>
    </row>
    <row r="708" spans="2:28" ht="15" customHeight="1" x14ac:dyDescent="0.3">
      <c r="B708" s="22" t="s">
        <v>34</v>
      </c>
      <c r="C708" s="22" t="s">
        <v>42</v>
      </c>
      <c r="D708" s="52"/>
      <c r="E708" s="53"/>
      <c r="F708" s="52" t="s">
        <v>43</v>
      </c>
      <c r="G708" s="54"/>
      <c r="H708" s="54"/>
      <c r="I708" s="54"/>
      <c r="J708" s="54"/>
      <c r="K708" s="54"/>
      <c r="L708" s="54"/>
      <c r="M708" s="54"/>
      <c r="N708" s="53"/>
      <c r="O708" s="52" t="s">
        <v>41</v>
      </c>
      <c r="P708" s="54"/>
      <c r="Q708" s="54"/>
      <c r="R708" s="53"/>
      <c r="S708" s="14"/>
      <c r="T708" s="52" t="s">
        <v>35</v>
      </c>
      <c r="U708" s="54"/>
      <c r="V708" s="54"/>
      <c r="W708" s="53"/>
      <c r="X708" s="52" t="s">
        <v>42</v>
      </c>
      <c r="Y708" s="53"/>
      <c r="Z708" s="15"/>
      <c r="AA708" s="52" t="s">
        <v>43</v>
      </c>
      <c r="AB708" s="53"/>
    </row>
    <row r="709" spans="2:28" s="19" customFormat="1" ht="15" customHeight="1" x14ac:dyDescent="0.3">
      <c r="B709" s="51" t="s">
        <v>260</v>
      </c>
      <c r="C709" s="20" t="str">
        <f>C695</f>
        <v>CARLOS ARTURO BOHORQUEZ</v>
      </c>
      <c r="D709" s="55" t="s">
        <v>36</v>
      </c>
      <c r="E709" s="56"/>
      <c r="F709" s="66" t="str">
        <f>C699</f>
        <v>BLADIMIR HERNANDEZ</v>
      </c>
      <c r="G709" s="67"/>
      <c r="H709" s="67"/>
      <c r="I709" s="67"/>
      <c r="J709" s="67"/>
      <c r="K709" s="67"/>
      <c r="L709" s="67"/>
      <c r="M709" s="67"/>
      <c r="N709" s="68"/>
      <c r="O709" s="60" t="s">
        <v>256</v>
      </c>
      <c r="P709" s="61"/>
      <c r="Q709" s="61"/>
      <c r="R709" s="62"/>
      <c r="S709" s="18"/>
      <c r="T709" s="63">
        <v>45147</v>
      </c>
      <c r="U709" s="63"/>
      <c r="V709" s="63"/>
      <c r="W709" s="63"/>
      <c r="X709" s="64">
        <v>10</v>
      </c>
      <c r="Y709" s="65"/>
      <c r="Z709" s="22" t="s">
        <v>36</v>
      </c>
      <c r="AA709" s="64">
        <v>0</v>
      </c>
      <c r="AB709" s="65"/>
    </row>
    <row r="710" spans="2:28" s="19" customFormat="1" ht="15" customHeight="1" x14ac:dyDescent="0.3">
      <c r="B710" s="51" t="s">
        <v>261</v>
      </c>
      <c r="C710" s="49" t="str">
        <f>C697</f>
        <v>RICHARD ANDRES PARDO</v>
      </c>
      <c r="D710" s="55" t="s">
        <v>36</v>
      </c>
      <c r="E710" s="56"/>
      <c r="F710" s="66" t="str">
        <f>C693</f>
        <v>NIXON ALEXANDER MILLAN</v>
      </c>
      <c r="G710" s="67"/>
      <c r="H710" s="67"/>
      <c r="I710" s="67"/>
      <c r="J710" s="67"/>
      <c r="K710" s="67"/>
      <c r="L710" s="67"/>
      <c r="M710" s="67"/>
      <c r="N710" s="68"/>
      <c r="O710" s="60" t="s">
        <v>256</v>
      </c>
      <c r="P710" s="61"/>
      <c r="Q710" s="61"/>
      <c r="R710" s="62"/>
      <c r="S710" s="23"/>
      <c r="T710" s="63">
        <v>45147</v>
      </c>
      <c r="U710" s="63"/>
      <c r="V710" s="63"/>
      <c r="W710" s="63"/>
      <c r="X710" s="64">
        <v>0</v>
      </c>
      <c r="Y710" s="65"/>
      <c r="Z710" s="22" t="s">
        <v>36</v>
      </c>
      <c r="AA710" s="64">
        <v>0</v>
      </c>
      <c r="AB710" s="65"/>
    </row>
    <row r="711" spans="2:28" ht="15" customHeight="1" x14ac:dyDescent="0.3">
      <c r="B711" s="24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4"/>
      <c r="P711" s="24"/>
      <c r="Q711" s="24"/>
      <c r="R711" s="24"/>
      <c r="S711" s="24"/>
      <c r="T711" s="26"/>
      <c r="U711" s="26"/>
      <c r="V711" s="26"/>
      <c r="W711" s="26"/>
      <c r="X711" s="27"/>
      <c r="Y711" s="24"/>
      <c r="Z711" s="28"/>
      <c r="AA711" s="27"/>
      <c r="AB711" s="24"/>
    </row>
    <row r="712" spans="2:28" ht="15" customHeight="1" x14ac:dyDescent="0.3">
      <c r="B712" s="84" t="s">
        <v>109</v>
      </c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</row>
    <row r="713" spans="2:28" ht="15" customHeight="1" x14ac:dyDescent="0.3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9"/>
      <c r="V713" s="8"/>
      <c r="W713" s="8"/>
      <c r="X713" s="10"/>
      <c r="Y713" s="11"/>
      <c r="Z713" s="11"/>
      <c r="AA713" s="10"/>
      <c r="AB713" s="11"/>
    </row>
    <row r="714" spans="2:28" ht="15" customHeight="1" x14ac:dyDescent="0.3">
      <c r="B714" s="85" t="s">
        <v>110</v>
      </c>
      <c r="C714" s="52" t="s">
        <v>44</v>
      </c>
      <c r="D714" s="54"/>
      <c r="E714" s="52">
        <v>1</v>
      </c>
      <c r="F714" s="54"/>
      <c r="G714" s="52">
        <v>2</v>
      </c>
      <c r="H714" s="54"/>
      <c r="I714" s="52">
        <v>3</v>
      </c>
      <c r="J714" s="54"/>
      <c r="K714" s="52">
        <v>4</v>
      </c>
      <c r="L714" s="54"/>
      <c r="M714" s="88"/>
      <c r="N714" s="22" t="s">
        <v>26</v>
      </c>
      <c r="O714" s="22" t="s">
        <v>27</v>
      </c>
      <c r="P714" s="22" t="s">
        <v>28</v>
      </c>
      <c r="Q714" s="22" t="s">
        <v>29</v>
      </c>
      <c r="R714" s="22" t="s">
        <v>30</v>
      </c>
      <c r="S714" s="22" t="s">
        <v>37</v>
      </c>
      <c r="T714" s="22" t="s">
        <v>38</v>
      </c>
      <c r="U714" s="22" t="s">
        <v>31</v>
      </c>
      <c r="V714" s="22" t="s">
        <v>32</v>
      </c>
      <c r="W714" s="22" t="s">
        <v>33</v>
      </c>
      <c r="AA714" s="1"/>
    </row>
    <row r="715" spans="2:28" ht="15" customHeight="1" x14ac:dyDescent="0.3">
      <c r="B715" s="86"/>
      <c r="C715" s="92" t="s">
        <v>134</v>
      </c>
      <c r="D715" s="93" t="s">
        <v>371</v>
      </c>
      <c r="E715" s="74"/>
      <c r="F715" s="75"/>
      <c r="G715" s="72">
        <f>IF(H715&gt;H716,"2")+IF(H715&lt;H716,"1")</f>
        <v>2</v>
      </c>
      <c r="H715" s="12">
        <f>X729</f>
        <v>30</v>
      </c>
      <c r="I715" s="72">
        <f>IF(J715&gt;J716,"2")+IF(J715&lt;J716,"1")</f>
        <v>2</v>
      </c>
      <c r="J715" s="13">
        <f>AA732</f>
        <v>10</v>
      </c>
      <c r="K715" s="72">
        <f>IF(L715&gt;L716,"2")+IF(L715&lt;L716,"1")</f>
        <v>1</v>
      </c>
      <c r="L715" s="13">
        <f>X725</f>
        <v>31</v>
      </c>
      <c r="M715" s="88"/>
      <c r="N715" s="78">
        <f>SUM(O715:R716)</f>
        <v>3</v>
      </c>
      <c r="O715" s="78">
        <f>IF(G715=2,"1")+IF(I715=2,"1")+IF(K715=2,"1")</f>
        <v>2</v>
      </c>
      <c r="P715" s="78">
        <f>IF(G715=1,"1")+IF(I715=1,"1")+IF(K715=1,"1")</f>
        <v>1</v>
      </c>
      <c r="Q715" s="78">
        <v>0</v>
      </c>
      <c r="R715" s="78">
        <v>0</v>
      </c>
      <c r="S715" s="79">
        <f>SUM(H715,J715,L715,E715)</f>
        <v>71</v>
      </c>
      <c r="T715" s="79">
        <f>SUM(H716,J716,L716,E715)</f>
        <v>49</v>
      </c>
      <c r="U715" s="79">
        <f>+S715-T715</f>
        <v>22</v>
      </c>
      <c r="V715" s="80">
        <f>SUM(E715,G715,I715,K715)</f>
        <v>5</v>
      </c>
      <c r="W715" s="82"/>
      <c r="Z715" s="83"/>
      <c r="AA715" s="83"/>
    </row>
    <row r="716" spans="2:28" ht="15" customHeight="1" x14ac:dyDescent="0.3">
      <c r="B716" s="86"/>
      <c r="C716" s="92"/>
      <c r="D716" s="94"/>
      <c r="E716" s="76"/>
      <c r="F716" s="77"/>
      <c r="G716" s="73"/>
      <c r="H716" s="12">
        <f>AA729</f>
        <v>17</v>
      </c>
      <c r="I716" s="73"/>
      <c r="J716" s="13">
        <f>X732</f>
        <v>0</v>
      </c>
      <c r="K716" s="73"/>
      <c r="L716" s="13">
        <f>AA725</f>
        <v>32</v>
      </c>
      <c r="M716" s="88"/>
      <c r="N716" s="78"/>
      <c r="O716" s="78"/>
      <c r="P716" s="78"/>
      <c r="Q716" s="78"/>
      <c r="R716" s="78"/>
      <c r="S716" s="78"/>
      <c r="T716" s="78"/>
      <c r="U716" s="78"/>
      <c r="V716" s="81"/>
      <c r="W716" s="82"/>
      <c r="Z716" s="83"/>
      <c r="AA716" s="83"/>
    </row>
    <row r="717" spans="2:28" ht="15" customHeight="1" x14ac:dyDescent="0.3">
      <c r="B717" s="86"/>
      <c r="C717" s="92" t="s">
        <v>349</v>
      </c>
      <c r="D717" s="93" t="s">
        <v>3</v>
      </c>
      <c r="E717" s="72">
        <f>IF(F717&gt;F718,"2")+IF(F717&lt;F718,"1")</f>
        <v>1</v>
      </c>
      <c r="F717" s="13">
        <f>AA729</f>
        <v>17</v>
      </c>
      <c r="G717" s="74"/>
      <c r="H717" s="75"/>
      <c r="I717" s="72">
        <f>IF(J717&gt;J718,"2")+IF(J717&lt;J718,"1")</f>
        <v>2</v>
      </c>
      <c r="J717" s="13">
        <f>X726</f>
        <v>10</v>
      </c>
      <c r="K717" s="72">
        <f>IF(L717&gt;L718,"2")+IF(L717&lt;L718,"1")</f>
        <v>1</v>
      </c>
      <c r="L717" s="13">
        <f>X731</f>
        <v>24</v>
      </c>
      <c r="M717" s="88"/>
      <c r="N717" s="78">
        <f t="shared" ref="N717" si="177">SUM(O717:R718)</f>
        <v>3</v>
      </c>
      <c r="O717" s="78">
        <f>IF(E717=2,"1")+IF(I717=2,"1")+IF(K717=2,"1")</f>
        <v>1</v>
      </c>
      <c r="P717" s="78">
        <f>IF(E717=1,"1")+IF(I717=1,"1")+IF(K717=1,"1")</f>
        <v>2</v>
      </c>
      <c r="Q717" s="78">
        <v>0</v>
      </c>
      <c r="R717" s="78">
        <v>0</v>
      </c>
      <c r="S717" s="79">
        <f>SUM(H717,J717,L717,F717)</f>
        <v>51</v>
      </c>
      <c r="T717" s="79">
        <f>SUM(H718,J718,L718,F718)</f>
        <v>83</v>
      </c>
      <c r="U717" s="79">
        <f>+S717-T717</f>
        <v>-32</v>
      </c>
      <c r="V717" s="80">
        <f>SUM(E717,G717,I717,K717)</f>
        <v>4</v>
      </c>
      <c r="W717" s="82"/>
      <c r="Z717" s="83"/>
      <c r="AA717" s="83"/>
    </row>
    <row r="718" spans="2:28" ht="15" customHeight="1" x14ac:dyDescent="0.3">
      <c r="B718" s="86"/>
      <c r="C718" s="92"/>
      <c r="D718" s="94"/>
      <c r="E718" s="73"/>
      <c r="F718" s="13">
        <f>X729</f>
        <v>30</v>
      </c>
      <c r="G718" s="76"/>
      <c r="H718" s="77"/>
      <c r="I718" s="73"/>
      <c r="J718" s="13">
        <f>AA726</f>
        <v>0</v>
      </c>
      <c r="K718" s="73"/>
      <c r="L718" s="13">
        <f>AA731</f>
        <v>53</v>
      </c>
      <c r="M718" s="88"/>
      <c r="N718" s="78"/>
      <c r="O718" s="78"/>
      <c r="P718" s="78"/>
      <c r="Q718" s="78"/>
      <c r="R718" s="78"/>
      <c r="S718" s="78"/>
      <c r="T718" s="78"/>
      <c r="U718" s="78"/>
      <c r="V718" s="81"/>
      <c r="W718" s="82"/>
      <c r="Z718" s="83"/>
      <c r="AA718" s="83"/>
    </row>
    <row r="719" spans="2:28" ht="15" customHeight="1" x14ac:dyDescent="0.3">
      <c r="B719" s="86"/>
      <c r="C719" s="92" t="s">
        <v>202</v>
      </c>
      <c r="D719" s="93" t="s">
        <v>353</v>
      </c>
      <c r="E719" s="72">
        <f>IF(F719&gt;F720,"2")+IF(F719&lt;F720,"1")</f>
        <v>1</v>
      </c>
      <c r="F719" s="13">
        <f>X732</f>
        <v>0</v>
      </c>
      <c r="G719" s="72">
        <f>IF(H719&gt;H720,"2")+IF(H719&lt;H720,"1")</f>
        <v>1</v>
      </c>
      <c r="H719" s="13">
        <f>AA726</f>
        <v>0</v>
      </c>
      <c r="I719" s="74"/>
      <c r="J719" s="75"/>
      <c r="K719" s="72">
        <f>IF(L719&gt;L720,"2")+IF(L719&lt;L720,"1")</f>
        <v>1</v>
      </c>
      <c r="L719" s="13">
        <f>AA728</f>
        <v>0</v>
      </c>
      <c r="M719" s="88"/>
      <c r="N719" s="78">
        <f t="shared" ref="N719" si="178">SUM(O719:R720)</f>
        <v>4</v>
      </c>
      <c r="O719" s="78">
        <f>IF(E719=2,"1")+IF(G719=2,"1")+IF(K719=2,"1")</f>
        <v>0</v>
      </c>
      <c r="P719" s="78">
        <f>IF(E719=1,"1")+IF(G719=1,"1")+IF(K719=1,"1")</f>
        <v>3</v>
      </c>
      <c r="Q719" s="78">
        <v>0</v>
      </c>
      <c r="R719" s="78">
        <v>1</v>
      </c>
      <c r="S719" s="79">
        <f>SUM(H719,J719,L719,F719)</f>
        <v>0</v>
      </c>
      <c r="T719" s="79">
        <f>SUM(H720,J720,L720,F720)</f>
        <v>30</v>
      </c>
      <c r="U719" s="79">
        <f t="shared" ref="U719" si="179">+S719-T719</f>
        <v>-30</v>
      </c>
      <c r="V719" s="80">
        <f>SUM(E719,G719,I719,K719)-R719</f>
        <v>2</v>
      </c>
      <c r="W719" s="82"/>
      <c r="Z719" s="83"/>
      <c r="AA719" s="83"/>
    </row>
    <row r="720" spans="2:28" ht="15" customHeight="1" x14ac:dyDescent="0.3">
      <c r="B720" s="86"/>
      <c r="C720" s="92"/>
      <c r="D720" s="94"/>
      <c r="E720" s="73"/>
      <c r="F720" s="13">
        <f>AA732</f>
        <v>10</v>
      </c>
      <c r="G720" s="73"/>
      <c r="H720" s="13">
        <f>X726</f>
        <v>10</v>
      </c>
      <c r="I720" s="76"/>
      <c r="J720" s="77"/>
      <c r="K720" s="73"/>
      <c r="L720" s="13">
        <f>X728</f>
        <v>10</v>
      </c>
      <c r="M720" s="88"/>
      <c r="N720" s="78"/>
      <c r="O720" s="78"/>
      <c r="P720" s="78"/>
      <c r="Q720" s="78"/>
      <c r="R720" s="78"/>
      <c r="S720" s="78"/>
      <c r="T720" s="78"/>
      <c r="U720" s="78"/>
      <c r="V720" s="81"/>
      <c r="W720" s="82"/>
      <c r="Z720" s="83"/>
      <c r="AA720" s="83"/>
    </row>
    <row r="721" spans="2:28" ht="15" customHeight="1" x14ac:dyDescent="0.3">
      <c r="B721" s="86"/>
      <c r="C721" s="92" t="s">
        <v>350</v>
      </c>
      <c r="D721" s="93" t="s">
        <v>16</v>
      </c>
      <c r="E721" s="72">
        <f>IF(F721&gt;F722,"2")+IF(F721&lt;F722,"1")</f>
        <v>2</v>
      </c>
      <c r="F721" s="13">
        <f>AA725</f>
        <v>32</v>
      </c>
      <c r="G721" s="72">
        <f>IF(H721&gt;H722,"2")+IF(H721&lt;H722,"1")</f>
        <v>2</v>
      </c>
      <c r="H721" s="13">
        <f>AA731</f>
        <v>53</v>
      </c>
      <c r="I721" s="72">
        <f>IF(J721&gt;J722,"2")+IF(J721&lt;J722,"1")</f>
        <v>2</v>
      </c>
      <c r="J721" s="13">
        <f>X728</f>
        <v>10</v>
      </c>
      <c r="K721" s="74"/>
      <c r="L721" s="75"/>
      <c r="M721" s="88"/>
      <c r="N721" s="78">
        <f t="shared" ref="N721" si="180">SUM(O721:R722)</f>
        <v>3</v>
      </c>
      <c r="O721" s="78">
        <f>IF(E721=2,"1")+IF(G721=2,"1")+IF(I721=2,"1")</f>
        <v>3</v>
      </c>
      <c r="P721" s="78">
        <f>IF(E721=1,"1")+IF(G721=1,"1")+IF(I721=1,"1")</f>
        <v>0</v>
      </c>
      <c r="Q721" s="78">
        <v>0</v>
      </c>
      <c r="R721" s="78">
        <v>0</v>
      </c>
      <c r="S721" s="79">
        <f>SUM(H721,J721,L721,F721)</f>
        <v>95</v>
      </c>
      <c r="T721" s="79">
        <f>SUM(H722,J722,L722,F722)</f>
        <v>55</v>
      </c>
      <c r="U721" s="79">
        <f t="shared" ref="U721" si="181">+S721-T721</f>
        <v>40</v>
      </c>
      <c r="V721" s="80">
        <f t="shared" ref="V721" si="182">SUM(E721,G721,I721,K721)</f>
        <v>6</v>
      </c>
      <c r="W721" s="82"/>
      <c r="Z721" s="83"/>
      <c r="AA721" s="83"/>
    </row>
    <row r="722" spans="2:28" ht="15" customHeight="1" x14ac:dyDescent="0.3">
      <c r="B722" s="87"/>
      <c r="C722" s="92"/>
      <c r="D722" s="94"/>
      <c r="E722" s="73"/>
      <c r="F722" s="13">
        <f>X725</f>
        <v>31</v>
      </c>
      <c r="G722" s="73"/>
      <c r="H722" s="13">
        <f>X731</f>
        <v>24</v>
      </c>
      <c r="I722" s="73"/>
      <c r="J722" s="13">
        <f>AA728</f>
        <v>0</v>
      </c>
      <c r="K722" s="76"/>
      <c r="L722" s="77"/>
      <c r="M722" s="88"/>
      <c r="N722" s="78"/>
      <c r="O722" s="78"/>
      <c r="P722" s="78"/>
      <c r="Q722" s="78"/>
      <c r="R722" s="78"/>
      <c r="S722" s="78"/>
      <c r="T722" s="78"/>
      <c r="U722" s="78"/>
      <c r="V722" s="81"/>
      <c r="W722" s="82"/>
      <c r="Z722" s="83"/>
      <c r="AA722" s="83"/>
    </row>
    <row r="723" spans="2:28" ht="14.25" customHeight="1" x14ac:dyDescent="0.3"/>
    <row r="724" spans="2:28" ht="15" customHeight="1" x14ac:dyDescent="0.3">
      <c r="B724" s="22" t="s">
        <v>34</v>
      </c>
      <c r="C724" s="22" t="s">
        <v>42</v>
      </c>
      <c r="D724" s="69"/>
      <c r="E724" s="70"/>
      <c r="F724" s="52" t="s">
        <v>43</v>
      </c>
      <c r="G724" s="54"/>
      <c r="H724" s="54"/>
      <c r="I724" s="54"/>
      <c r="J724" s="54"/>
      <c r="K724" s="54"/>
      <c r="L724" s="54"/>
      <c r="M724" s="54"/>
      <c r="N724" s="53"/>
      <c r="O724" s="52" t="s">
        <v>41</v>
      </c>
      <c r="P724" s="54"/>
      <c r="Q724" s="54"/>
      <c r="R724" s="53"/>
      <c r="S724" s="14"/>
      <c r="T724" s="52" t="s">
        <v>35</v>
      </c>
      <c r="U724" s="54"/>
      <c r="V724" s="54"/>
      <c r="W724" s="53"/>
      <c r="X724" s="52" t="s">
        <v>42</v>
      </c>
      <c r="Y724" s="53"/>
      <c r="Z724" s="15"/>
      <c r="AA724" s="52" t="s">
        <v>43</v>
      </c>
      <c r="AB724" s="53"/>
    </row>
    <row r="725" spans="2:28" s="19" customFormat="1" ht="15" customHeight="1" x14ac:dyDescent="0.3">
      <c r="B725" s="51" t="s">
        <v>258</v>
      </c>
      <c r="C725" s="17" t="str">
        <f>C715</f>
        <v>VICTOR MANUEL RODRIGUEZ</v>
      </c>
      <c r="D725" s="55" t="s">
        <v>36</v>
      </c>
      <c r="E725" s="56"/>
      <c r="F725" s="55" t="str">
        <f>C721</f>
        <v>CRISTIAN CRUZ</v>
      </c>
      <c r="G725" s="71"/>
      <c r="H725" s="71"/>
      <c r="I725" s="71"/>
      <c r="J725" s="71"/>
      <c r="K725" s="71"/>
      <c r="L725" s="71"/>
      <c r="M725" s="71"/>
      <c r="N725" s="56"/>
      <c r="O725" s="60" t="s">
        <v>257</v>
      </c>
      <c r="P725" s="61"/>
      <c r="Q725" s="61"/>
      <c r="R725" s="62"/>
      <c r="S725" s="18"/>
      <c r="T725" s="63">
        <v>45147</v>
      </c>
      <c r="U725" s="63"/>
      <c r="V725" s="63"/>
      <c r="W725" s="63"/>
      <c r="X725" s="64">
        <v>31</v>
      </c>
      <c r="Y725" s="65"/>
      <c r="Z725" s="22" t="s">
        <v>36</v>
      </c>
      <c r="AA725" s="64">
        <v>32</v>
      </c>
      <c r="AB725" s="65"/>
    </row>
    <row r="726" spans="2:28" s="19" customFormat="1" ht="15" customHeight="1" x14ac:dyDescent="0.3">
      <c r="B726" s="51" t="s">
        <v>271</v>
      </c>
      <c r="C726" s="20" t="str">
        <f>C717</f>
        <v>WILLIAM JAVIER PRIETO CASTRO</v>
      </c>
      <c r="D726" s="55" t="s">
        <v>36</v>
      </c>
      <c r="E726" s="56"/>
      <c r="F726" s="66" t="str">
        <f>C719</f>
        <v>LUKAS ALBERTO CRUZ MORA</v>
      </c>
      <c r="G726" s="67"/>
      <c r="H726" s="67"/>
      <c r="I726" s="67"/>
      <c r="J726" s="67"/>
      <c r="K726" s="67"/>
      <c r="L726" s="67"/>
      <c r="M726" s="67"/>
      <c r="N726" s="68"/>
      <c r="O726" s="60" t="s">
        <v>257</v>
      </c>
      <c r="P726" s="61"/>
      <c r="Q726" s="61"/>
      <c r="R726" s="62"/>
      <c r="S726" s="21"/>
      <c r="T726" s="63">
        <v>45147</v>
      </c>
      <c r="U726" s="63"/>
      <c r="V726" s="63"/>
      <c r="W726" s="63"/>
      <c r="X726" s="64">
        <v>10</v>
      </c>
      <c r="Y726" s="65"/>
      <c r="Z726" s="22" t="s">
        <v>36</v>
      </c>
      <c r="AA726" s="64">
        <v>0</v>
      </c>
      <c r="AB726" s="65"/>
    </row>
    <row r="727" spans="2:28" ht="15" customHeight="1" x14ac:dyDescent="0.3">
      <c r="B727" s="22" t="s">
        <v>34</v>
      </c>
      <c r="C727" s="22" t="s">
        <v>42</v>
      </c>
      <c r="D727" s="52"/>
      <c r="E727" s="53"/>
      <c r="F727" s="52" t="s">
        <v>43</v>
      </c>
      <c r="G727" s="54"/>
      <c r="H727" s="54"/>
      <c r="I727" s="54"/>
      <c r="J727" s="54"/>
      <c r="K727" s="54"/>
      <c r="L727" s="54"/>
      <c r="M727" s="54"/>
      <c r="N727" s="53"/>
      <c r="O727" s="52" t="s">
        <v>41</v>
      </c>
      <c r="P727" s="54"/>
      <c r="Q727" s="54"/>
      <c r="R727" s="53"/>
      <c r="S727" s="14"/>
      <c r="T727" s="52" t="s">
        <v>35</v>
      </c>
      <c r="U727" s="54"/>
      <c r="V727" s="54"/>
      <c r="W727" s="53"/>
      <c r="X727" s="52" t="s">
        <v>42</v>
      </c>
      <c r="Y727" s="53"/>
      <c r="Z727" s="15"/>
      <c r="AA727" s="52" t="s">
        <v>43</v>
      </c>
      <c r="AB727" s="53"/>
    </row>
    <row r="728" spans="2:28" s="19" customFormat="1" ht="15" customHeight="1" x14ac:dyDescent="0.3">
      <c r="B728" s="51" t="s">
        <v>272</v>
      </c>
      <c r="C728" s="29" t="str">
        <f>C721</f>
        <v>CRISTIAN CRUZ</v>
      </c>
      <c r="D728" s="55" t="s">
        <v>36</v>
      </c>
      <c r="E728" s="56"/>
      <c r="F728" s="66" t="str">
        <f>C719</f>
        <v>LUKAS ALBERTO CRUZ MORA</v>
      </c>
      <c r="G728" s="67"/>
      <c r="H728" s="67"/>
      <c r="I728" s="67"/>
      <c r="J728" s="67"/>
      <c r="K728" s="67"/>
      <c r="L728" s="67"/>
      <c r="M728" s="67"/>
      <c r="N728" s="68"/>
      <c r="O728" s="60" t="s">
        <v>257</v>
      </c>
      <c r="P728" s="61"/>
      <c r="Q728" s="61"/>
      <c r="R728" s="62"/>
      <c r="S728" s="18"/>
      <c r="T728" s="63">
        <v>45147</v>
      </c>
      <c r="U728" s="63"/>
      <c r="V728" s="63"/>
      <c r="W728" s="63"/>
      <c r="X728" s="64">
        <v>10</v>
      </c>
      <c r="Y728" s="65"/>
      <c r="Z728" s="22" t="s">
        <v>36</v>
      </c>
      <c r="AA728" s="64">
        <v>0</v>
      </c>
      <c r="AB728" s="65"/>
    </row>
    <row r="729" spans="2:28" s="19" customFormat="1" ht="15" customHeight="1" x14ac:dyDescent="0.3">
      <c r="B729" s="51" t="s">
        <v>273</v>
      </c>
      <c r="C729" s="20" t="str">
        <f>C715</f>
        <v>VICTOR MANUEL RODRIGUEZ</v>
      </c>
      <c r="D729" s="55" t="s">
        <v>36</v>
      </c>
      <c r="E729" s="56"/>
      <c r="F729" s="57" t="str">
        <f>C717</f>
        <v>WILLIAM JAVIER PRIETO CASTRO</v>
      </c>
      <c r="G729" s="58"/>
      <c r="H729" s="58"/>
      <c r="I729" s="58"/>
      <c r="J729" s="58"/>
      <c r="K729" s="58"/>
      <c r="L729" s="58"/>
      <c r="M729" s="58"/>
      <c r="N729" s="59"/>
      <c r="O729" s="60" t="s">
        <v>257</v>
      </c>
      <c r="P729" s="61"/>
      <c r="Q729" s="61"/>
      <c r="R729" s="62"/>
      <c r="S729" s="21"/>
      <c r="T729" s="63">
        <v>45147</v>
      </c>
      <c r="U729" s="63"/>
      <c r="V729" s="63"/>
      <c r="W729" s="63"/>
      <c r="X729" s="64">
        <v>30</v>
      </c>
      <c r="Y729" s="65"/>
      <c r="Z729" s="22" t="s">
        <v>36</v>
      </c>
      <c r="AA729" s="64">
        <v>17</v>
      </c>
      <c r="AB729" s="65"/>
    </row>
    <row r="730" spans="2:28" ht="15" customHeight="1" x14ac:dyDescent="0.3">
      <c r="B730" s="22" t="s">
        <v>34</v>
      </c>
      <c r="C730" s="22" t="s">
        <v>42</v>
      </c>
      <c r="D730" s="52"/>
      <c r="E730" s="53"/>
      <c r="F730" s="52" t="s">
        <v>43</v>
      </c>
      <c r="G730" s="54"/>
      <c r="H730" s="54"/>
      <c r="I730" s="54"/>
      <c r="J730" s="54"/>
      <c r="K730" s="54"/>
      <c r="L730" s="54"/>
      <c r="M730" s="54"/>
      <c r="N730" s="53"/>
      <c r="O730" s="52" t="s">
        <v>41</v>
      </c>
      <c r="P730" s="54"/>
      <c r="Q730" s="54"/>
      <c r="R730" s="53"/>
      <c r="S730" s="14"/>
      <c r="T730" s="52" t="s">
        <v>35</v>
      </c>
      <c r="U730" s="54"/>
      <c r="V730" s="54"/>
      <c r="W730" s="53"/>
      <c r="X730" s="52" t="s">
        <v>42</v>
      </c>
      <c r="Y730" s="53"/>
      <c r="Z730" s="15"/>
      <c r="AA730" s="52" t="s">
        <v>43</v>
      </c>
      <c r="AB730" s="53"/>
    </row>
    <row r="731" spans="2:28" s="19" customFormat="1" ht="15" customHeight="1" x14ac:dyDescent="0.3">
      <c r="B731" s="51" t="s">
        <v>260</v>
      </c>
      <c r="C731" s="20" t="str">
        <f>C717</f>
        <v>WILLIAM JAVIER PRIETO CASTRO</v>
      </c>
      <c r="D731" s="55" t="s">
        <v>36</v>
      </c>
      <c r="E731" s="56"/>
      <c r="F731" s="57" t="str">
        <f>C721</f>
        <v>CRISTIAN CRUZ</v>
      </c>
      <c r="G731" s="58"/>
      <c r="H731" s="58"/>
      <c r="I731" s="58"/>
      <c r="J731" s="58"/>
      <c r="K731" s="58"/>
      <c r="L731" s="58"/>
      <c r="M731" s="58"/>
      <c r="N731" s="59"/>
      <c r="O731" s="60" t="s">
        <v>257</v>
      </c>
      <c r="P731" s="61"/>
      <c r="Q731" s="61"/>
      <c r="R731" s="62"/>
      <c r="S731" s="18"/>
      <c r="T731" s="63">
        <v>45147</v>
      </c>
      <c r="U731" s="63"/>
      <c r="V731" s="63"/>
      <c r="W731" s="63"/>
      <c r="X731" s="64">
        <v>24</v>
      </c>
      <c r="Y731" s="65"/>
      <c r="Z731" s="22" t="s">
        <v>36</v>
      </c>
      <c r="AA731" s="64">
        <v>53</v>
      </c>
      <c r="AB731" s="65"/>
    </row>
    <row r="732" spans="2:28" s="19" customFormat="1" ht="15" customHeight="1" x14ac:dyDescent="0.3">
      <c r="B732" s="51" t="s">
        <v>261</v>
      </c>
      <c r="C732" s="49" t="str">
        <f>C719</f>
        <v>LUKAS ALBERTO CRUZ MORA</v>
      </c>
      <c r="D732" s="55" t="s">
        <v>36</v>
      </c>
      <c r="E732" s="56"/>
      <c r="F732" s="57" t="str">
        <f>C715</f>
        <v>VICTOR MANUEL RODRIGUEZ</v>
      </c>
      <c r="G732" s="58"/>
      <c r="H732" s="58"/>
      <c r="I732" s="58"/>
      <c r="J732" s="58"/>
      <c r="K732" s="58"/>
      <c r="L732" s="58"/>
      <c r="M732" s="58"/>
      <c r="N732" s="59"/>
      <c r="O732" s="60" t="s">
        <v>257</v>
      </c>
      <c r="P732" s="61"/>
      <c r="Q732" s="61"/>
      <c r="R732" s="62"/>
      <c r="S732" s="23"/>
      <c r="T732" s="63">
        <v>45147</v>
      </c>
      <c r="U732" s="63"/>
      <c r="V732" s="63"/>
      <c r="W732" s="63"/>
      <c r="X732" s="64">
        <v>0</v>
      </c>
      <c r="Y732" s="65"/>
      <c r="Z732" s="22" t="s">
        <v>36</v>
      </c>
      <c r="AA732" s="64">
        <v>10</v>
      </c>
      <c r="AB732" s="65"/>
    </row>
    <row r="733" spans="2:28" ht="15" customHeight="1" x14ac:dyDescent="0.3">
      <c r="B733" s="24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4"/>
      <c r="P733" s="24"/>
      <c r="Q733" s="24"/>
      <c r="R733" s="24"/>
      <c r="S733" s="24"/>
      <c r="T733" s="26"/>
      <c r="U733" s="26"/>
      <c r="V733" s="26"/>
      <c r="W733" s="26"/>
      <c r="X733" s="27"/>
      <c r="Y733" s="24"/>
      <c r="Z733" s="28"/>
      <c r="AA733" s="27"/>
      <c r="AB733" s="24"/>
    </row>
  </sheetData>
  <mergeCells count="4261">
    <mergeCell ref="C693:C694"/>
    <mergeCell ref="D693:D694"/>
    <mergeCell ref="C695:C696"/>
    <mergeCell ref="D695:D696"/>
    <mergeCell ref="C697:C698"/>
    <mergeCell ref="D697:D698"/>
    <mergeCell ref="C699:C700"/>
    <mergeCell ref="D699:D700"/>
    <mergeCell ref="C715:C716"/>
    <mergeCell ref="D715:D716"/>
    <mergeCell ref="C717:C718"/>
    <mergeCell ref="D717:D718"/>
    <mergeCell ref="C719:C720"/>
    <mergeCell ref="D719:D720"/>
    <mergeCell ref="C721:C722"/>
    <mergeCell ref="D721:D722"/>
    <mergeCell ref="C633:C634"/>
    <mergeCell ref="D633:D634"/>
    <mergeCell ref="C649:C650"/>
    <mergeCell ref="D649:D650"/>
    <mergeCell ref="C651:C652"/>
    <mergeCell ref="D651:D652"/>
    <mergeCell ref="C653:C654"/>
    <mergeCell ref="D653:D654"/>
    <mergeCell ref="C655:C656"/>
    <mergeCell ref="D655:D656"/>
    <mergeCell ref="C671:C672"/>
    <mergeCell ref="D671:D672"/>
    <mergeCell ref="C673:C674"/>
    <mergeCell ref="D673:D674"/>
    <mergeCell ref="C675:C676"/>
    <mergeCell ref="D675:D676"/>
    <mergeCell ref="C677:C678"/>
    <mergeCell ref="D677:D678"/>
    <mergeCell ref="C592:C593"/>
    <mergeCell ref="D592:D593"/>
    <mergeCell ref="C594:C595"/>
    <mergeCell ref="D594:D595"/>
    <mergeCell ref="C610:C611"/>
    <mergeCell ref="D610:D611"/>
    <mergeCell ref="C612:C613"/>
    <mergeCell ref="D612:D613"/>
    <mergeCell ref="C614:C615"/>
    <mergeCell ref="D614:D615"/>
    <mergeCell ref="C627:C628"/>
    <mergeCell ref="D627:D628"/>
    <mergeCell ref="C629:C630"/>
    <mergeCell ref="D629:D630"/>
    <mergeCell ref="C631:C632"/>
    <mergeCell ref="D631:D632"/>
    <mergeCell ref="D598:E598"/>
    <mergeCell ref="D601:E601"/>
    <mergeCell ref="D604:E604"/>
    <mergeCell ref="E614:E615"/>
    <mergeCell ref="D617:E617"/>
    <mergeCell ref="D621:E621"/>
    <mergeCell ref="B624:AB624"/>
    <mergeCell ref="B626:B634"/>
    <mergeCell ref="C626:D626"/>
    <mergeCell ref="E626:F626"/>
    <mergeCell ref="G626:H626"/>
    <mergeCell ref="E594:E595"/>
    <mergeCell ref="G594:G595"/>
    <mergeCell ref="I594:I595"/>
    <mergeCell ref="C522:C523"/>
    <mergeCell ref="D522:D523"/>
    <mergeCell ref="C524:C525"/>
    <mergeCell ref="D524:D525"/>
    <mergeCell ref="C526:C527"/>
    <mergeCell ref="D526:D527"/>
    <mergeCell ref="C528:C529"/>
    <mergeCell ref="D528:D529"/>
    <mergeCell ref="C544:C545"/>
    <mergeCell ref="D544:D545"/>
    <mergeCell ref="C546:C547"/>
    <mergeCell ref="D546:D547"/>
    <mergeCell ref="C548:C549"/>
    <mergeCell ref="D548:D549"/>
    <mergeCell ref="C550:C551"/>
    <mergeCell ref="D550:D551"/>
    <mergeCell ref="C566:C567"/>
    <mergeCell ref="D566:D567"/>
    <mergeCell ref="D531:E531"/>
    <mergeCell ref="D534:E534"/>
    <mergeCell ref="D537:E537"/>
    <mergeCell ref="B541:AB541"/>
    <mergeCell ref="B543:B551"/>
    <mergeCell ref="C543:D543"/>
    <mergeCell ref="E543:F543"/>
    <mergeCell ref="G543:H543"/>
    <mergeCell ref="I543:J543"/>
    <mergeCell ref="K543:L543"/>
    <mergeCell ref="M543:M551"/>
    <mergeCell ref="E544:F545"/>
    <mergeCell ref="G544:G545"/>
    <mergeCell ref="I544:I545"/>
    <mergeCell ref="C478:C479"/>
    <mergeCell ref="D478:D479"/>
    <mergeCell ref="C480:C481"/>
    <mergeCell ref="D480:D481"/>
    <mergeCell ref="C482:C483"/>
    <mergeCell ref="D482:D483"/>
    <mergeCell ref="C484:C485"/>
    <mergeCell ref="D484:D485"/>
    <mergeCell ref="C500:C501"/>
    <mergeCell ref="D500:D501"/>
    <mergeCell ref="C502:C503"/>
    <mergeCell ref="D502:D503"/>
    <mergeCell ref="C504:C505"/>
    <mergeCell ref="D504:D505"/>
    <mergeCell ref="C506:C507"/>
    <mergeCell ref="D506:D507"/>
    <mergeCell ref="D465:E465"/>
    <mergeCell ref="D468:E468"/>
    <mergeCell ref="D471:E471"/>
    <mergeCell ref="B475:AB475"/>
    <mergeCell ref="B477:B485"/>
    <mergeCell ref="C477:D477"/>
    <mergeCell ref="E477:F477"/>
    <mergeCell ref="G477:H477"/>
    <mergeCell ref="I477:J477"/>
    <mergeCell ref="K477:L477"/>
    <mergeCell ref="M477:M485"/>
    <mergeCell ref="E478:F479"/>
    <mergeCell ref="G478:G479"/>
    <mergeCell ref="I478:I479"/>
    <mergeCell ref="F465:N465"/>
    <mergeCell ref="O465:R465"/>
    <mergeCell ref="C418:C419"/>
    <mergeCell ref="D418:D419"/>
    <mergeCell ref="C434:C435"/>
    <mergeCell ref="D434:D435"/>
    <mergeCell ref="C436:C437"/>
    <mergeCell ref="D436:D437"/>
    <mergeCell ref="C438:C439"/>
    <mergeCell ref="D438:D439"/>
    <mergeCell ref="C440:C441"/>
    <mergeCell ref="D440:D441"/>
    <mergeCell ref="C456:C457"/>
    <mergeCell ref="D456:D457"/>
    <mergeCell ref="C458:C459"/>
    <mergeCell ref="D458:D459"/>
    <mergeCell ref="C460:C461"/>
    <mergeCell ref="D460:D461"/>
    <mergeCell ref="D422:E422"/>
    <mergeCell ref="D425:E425"/>
    <mergeCell ref="D428:E428"/>
    <mergeCell ref="E438:E439"/>
    <mergeCell ref="D443:E443"/>
    <mergeCell ref="D446:E446"/>
    <mergeCell ref="D449:E449"/>
    <mergeCell ref="B453:AB453"/>
    <mergeCell ref="B455:B463"/>
    <mergeCell ref="C455:D455"/>
    <mergeCell ref="E455:F455"/>
    <mergeCell ref="G455:H455"/>
    <mergeCell ref="I455:J455"/>
    <mergeCell ref="K455:L455"/>
    <mergeCell ref="C462:C463"/>
    <mergeCell ref="D462:D463"/>
    <mergeCell ref="C346:C347"/>
    <mergeCell ref="D346:D347"/>
    <mergeCell ref="C348:C349"/>
    <mergeCell ref="D348:D349"/>
    <mergeCell ref="C350:C351"/>
    <mergeCell ref="D350:D351"/>
    <mergeCell ref="C352:C353"/>
    <mergeCell ref="D352:D353"/>
    <mergeCell ref="C368:C369"/>
    <mergeCell ref="D368:D369"/>
    <mergeCell ref="C370:C371"/>
    <mergeCell ref="D370:D371"/>
    <mergeCell ref="C372:C373"/>
    <mergeCell ref="D372:D373"/>
    <mergeCell ref="C374:C375"/>
    <mergeCell ref="D374:D375"/>
    <mergeCell ref="C390:C391"/>
    <mergeCell ref="D390:D391"/>
    <mergeCell ref="D355:E355"/>
    <mergeCell ref="D358:E358"/>
    <mergeCell ref="D361:E361"/>
    <mergeCell ref="B365:AB365"/>
    <mergeCell ref="B367:B375"/>
    <mergeCell ref="C367:D367"/>
    <mergeCell ref="E367:F367"/>
    <mergeCell ref="G367:H367"/>
    <mergeCell ref="I367:J367"/>
    <mergeCell ref="K367:L367"/>
    <mergeCell ref="M367:M375"/>
    <mergeCell ref="E368:F369"/>
    <mergeCell ref="G368:G369"/>
    <mergeCell ref="I368:I369"/>
    <mergeCell ref="C302:C303"/>
    <mergeCell ref="D302:D303"/>
    <mergeCell ref="C304:C305"/>
    <mergeCell ref="D304:D305"/>
    <mergeCell ref="C306:C307"/>
    <mergeCell ref="D306:D307"/>
    <mergeCell ref="C308:C309"/>
    <mergeCell ref="D308:D309"/>
    <mergeCell ref="C324:C325"/>
    <mergeCell ref="D324:D325"/>
    <mergeCell ref="C326:C327"/>
    <mergeCell ref="D326:D327"/>
    <mergeCell ref="C328:C329"/>
    <mergeCell ref="D328:D329"/>
    <mergeCell ref="C330:C331"/>
    <mergeCell ref="D330:D331"/>
    <mergeCell ref="D289:E289"/>
    <mergeCell ref="D292:E292"/>
    <mergeCell ref="D295:E295"/>
    <mergeCell ref="B299:AB299"/>
    <mergeCell ref="B301:B309"/>
    <mergeCell ref="C301:D301"/>
    <mergeCell ref="E301:F301"/>
    <mergeCell ref="G301:H301"/>
    <mergeCell ref="I301:J301"/>
    <mergeCell ref="K301:L301"/>
    <mergeCell ref="M301:M309"/>
    <mergeCell ref="E302:F303"/>
    <mergeCell ref="G302:G303"/>
    <mergeCell ref="I302:I303"/>
    <mergeCell ref="F289:N289"/>
    <mergeCell ref="O289:R289"/>
    <mergeCell ref="C242:C243"/>
    <mergeCell ref="D242:D243"/>
    <mergeCell ref="C258:C259"/>
    <mergeCell ref="D258:D259"/>
    <mergeCell ref="C260:C261"/>
    <mergeCell ref="D260:D261"/>
    <mergeCell ref="C262:C263"/>
    <mergeCell ref="D262:D263"/>
    <mergeCell ref="C264:C265"/>
    <mergeCell ref="D264:D265"/>
    <mergeCell ref="C280:C281"/>
    <mergeCell ref="D280:D281"/>
    <mergeCell ref="C282:C283"/>
    <mergeCell ref="D282:D283"/>
    <mergeCell ref="C284:C285"/>
    <mergeCell ref="D284:D285"/>
    <mergeCell ref="D246:E246"/>
    <mergeCell ref="D249:E249"/>
    <mergeCell ref="D252:E252"/>
    <mergeCell ref="E262:E263"/>
    <mergeCell ref="D267:E267"/>
    <mergeCell ref="D270:E270"/>
    <mergeCell ref="D273:E273"/>
    <mergeCell ref="B277:AB277"/>
    <mergeCell ref="B279:B287"/>
    <mergeCell ref="C279:D279"/>
    <mergeCell ref="E279:F279"/>
    <mergeCell ref="G279:H279"/>
    <mergeCell ref="I279:J279"/>
    <mergeCell ref="K279:L279"/>
    <mergeCell ref="C286:C287"/>
    <mergeCell ref="D286:D287"/>
    <mergeCell ref="C170:C171"/>
    <mergeCell ref="D170:D171"/>
    <mergeCell ref="C172:C173"/>
    <mergeCell ref="D172:D173"/>
    <mergeCell ref="C174:C175"/>
    <mergeCell ref="D174:D175"/>
    <mergeCell ref="C176:C177"/>
    <mergeCell ref="D176:D177"/>
    <mergeCell ref="C192:C193"/>
    <mergeCell ref="D192:D193"/>
    <mergeCell ref="C194:C195"/>
    <mergeCell ref="D194:D195"/>
    <mergeCell ref="C196:C197"/>
    <mergeCell ref="D196:D197"/>
    <mergeCell ref="C198:C199"/>
    <mergeCell ref="D198:D199"/>
    <mergeCell ref="C214:C215"/>
    <mergeCell ref="D214:D215"/>
    <mergeCell ref="D179:E179"/>
    <mergeCell ref="D208:E208"/>
    <mergeCell ref="D209:E209"/>
    <mergeCell ref="E196:E197"/>
    <mergeCell ref="C104:C105"/>
    <mergeCell ref="D104:D105"/>
    <mergeCell ref="C106:C107"/>
    <mergeCell ref="D106:D107"/>
    <mergeCell ref="C108:C109"/>
    <mergeCell ref="D108:D109"/>
    <mergeCell ref="C110:C111"/>
    <mergeCell ref="D110:D111"/>
    <mergeCell ref="C126:C127"/>
    <mergeCell ref="D126:D127"/>
    <mergeCell ref="C128:C129"/>
    <mergeCell ref="D128:D129"/>
    <mergeCell ref="C130:C131"/>
    <mergeCell ref="D130:D131"/>
    <mergeCell ref="C132:C133"/>
    <mergeCell ref="D132:D133"/>
    <mergeCell ref="C148:C149"/>
    <mergeCell ref="D148:D149"/>
    <mergeCell ref="D113:E113"/>
    <mergeCell ref="D114:E114"/>
    <mergeCell ref="D115:E115"/>
    <mergeCell ref="D116:E116"/>
    <mergeCell ref="D117:E117"/>
    <mergeCell ref="D118:E118"/>
    <mergeCell ref="D119:E119"/>
    <mergeCell ref="B123:AB123"/>
    <mergeCell ref="Z126:AA127"/>
    <mergeCell ref="Z128:AA129"/>
    <mergeCell ref="Z130:AA131"/>
    <mergeCell ref="D135:E135"/>
    <mergeCell ref="D136:E136"/>
    <mergeCell ref="D137:E137"/>
    <mergeCell ref="C62:C63"/>
    <mergeCell ref="D62:D63"/>
    <mergeCell ref="C64:C65"/>
    <mergeCell ref="D64:D65"/>
    <mergeCell ref="C66:C67"/>
    <mergeCell ref="D66:D67"/>
    <mergeCell ref="C82:C83"/>
    <mergeCell ref="C84:C85"/>
    <mergeCell ref="C86:C87"/>
    <mergeCell ref="C88:C89"/>
    <mergeCell ref="D82:D83"/>
    <mergeCell ref="D84:D85"/>
    <mergeCell ref="D86:D87"/>
    <mergeCell ref="D88:D89"/>
    <mergeCell ref="C16:C17"/>
    <mergeCell ref="D16:D17"/>
    <mergeCell ref="C18:C19"/>
    <mergeCell ref="D18:D19"/>
    <mergeCell ref="C20:C21"/>
    <mergeCell ref="D20:D21"/>
    <mergeCell ref="C22:C23"/>
    <mergeCell ref="D22:D23"/>
    <mergeCell ref="C38:C39"/>
    <mergeCell ref="D38:D39"/>
    <mergeCell ref="C40:C41"/>
    <mergeCell ref="D40:D41"/>
    <mergeCell ref="C42:C43"/>
    <mergeCell ref="D42:D43"/>
    <mergeCell ref="C44:C45"/>
    <mergeCell ref="D44:D45"/>
    <mergeCell ref="C60:C61"/>
    <mergeCell ref="D60:D61"/>
    <mergeCell ref="F179:N179"/>
    <mergeCell ref="O179:R179"/>
    <mergeCell ref="T179:W179"/>
    <mergeCell ref="Q176:Q177"/>
    <mergeCell ref="R176:R177"/>
    <mergeCell ref="S176:S177"/>
    <mergeCell ref="T176:T177"/>
    <mergeCell ref="U176:U177"/>
    <mergeCell ref="V176:V177"/>
    <mergeCell ref="P198:P199"/>
    <mergeCell ref="Q198:Q199"/>
    <mergeCell ref="R198:R199"/>
    <mergeCell ref="S198:S199"/>
    <mergeCell ref="Z16:AA17"/>
    <mergeCell ref="Z18:AA19"/>
    <mergeCell ref="Z20:AA21"/>
    <mergeCell ref="Z22:AA23"/>
    <mergeCell ref="X186:Y186"/>
    <mergeCell ref="AA186:AB186"/>
    <mergeCell ref="F187:N187"/>
    <mergeCell ref="O187:R187"/>
    <mergeCell ref="T187:W187"/>
    <mergeCell ref="X187:Y187"/>
    <mergeCell ref="AA187:AB187"/>
    <mergeCell ref="F185:N185"/>
    <mergeCell ref="O185:R185"/>
    <mergeCell ref="T185:W185"/>
    <mergeCell ref="F186:N186"/>
    <mergeCell ref="O186:R186"/>
    <mergeCell ref="T186:W186"/>
    <mergeCell ref="X183:Y183"/>
    <mergeCell ref="AA183:AB183"/>
    <mergeCell ref="F182:N182"/>
    <mergeCell ref="O182:R182"/>
    <mergeCell ref="T182:W182"/>
    <mergeCell ref="F183:N183"/>
    <mergeCell ref="O183:R183"/>
    <mergeCell ref="T183:W183"/>
    <mergeCell ref="F180:N180"/>
    <mergeCell ref="O180:R180"/>
    <mergeCell ref="T180:W180"/>
    <mergeCell ref="X180:Y180"/>
    <mergeCell ref="V196:V197"/>
    <mergeCell ref="W196:W197"/>
    <mergeCell ref="P196:P197"/>
    <mergeCell ref="Q196:Q197"/>
    <mergeCell ref="R196:R197"/>
    <mergeCell ref="AA180:AB180"/>
    <mergeCell ref="F181:N181"/>
    <mergeCell ref="O181:R181"/>
    <mergeCell ref="T181:W181"/>
    <mergeCell ref="X181:Y181"/>
    <mergeCell ref="AA181:AB181"/>
    <mergeCell ref="F184:N184"/>
    <mergeCell ref="O184:R184"/>
    <mergeCell ref="T184:W184"/>
    <mergeCell ref="X184:Y184"/>
    <mergeCell ref="AA184:AB184"/>
    <mergeCell ref="S196:S197"/>
    <mergeCell ref="T196:T197"/>
    <mergeCell ref="U196:U197"/>
    <mergeCell ref="W194:W195"/>
    <mergeCell ref="Q192:Q193"/>
    <mergeCell ref="R192:R193"/>
    <mergeCell ref="G176:G177"/>
    <mergeCell ref="I176:I177"/>
    <mergeCell ref="K176:L177"/>
    <mergeCell ref="P176:P177"/>
    <mergeCell ref="Q174:Q175"/>
    <mergeCell ref="R174:R175"/>
    <mergeCell ref="S174:S175"/>
    <mergeCell ref="T174:T175"/>
    <mergeCell ref="U174:U175"/>
    <mergeCell ref="V174:V175"/>
    <mergeCell ref="W172:W173"/>
    <mergeCell ref="E174:E175"/>
    <mergeCell ref="G174:G175"/>
    <mergeCell ref="I174:J175"/>
    <mergeCell ref="K174:K175"/>
    <mergeCell ref="P174:P175"/>
    <mergeCell ref="Q172:Q173"/>
    <mergeCell ref="R172:R173"/>
    <mergeCell ref="S172:S173"/>
    <mergeCell ref="T172:T173"/>
    <mergeCell ref="U172:U173"/>
    <mergeCell ref="V172:V173"/>
    <mergeCell ref="W176:W177"/>
    <mergeCell ref="B169:B177"/>
    <mergeCell ref="C169:D169"/>
    <mergeCell ref="E169:F169"/>
    <mergeCell ref="G169:H169"/>
    <mergeCell ref="I169:J169"/>
    <mergeCell ref="K169:L169"/>
    <mergeCell ref="X164:Y164"/>
    <mergeCell ref="AA164:AB164"/>
    <mergeCell ref="F165:N165"/>
    <mergeCell ref="O165:R165"/>
    <mergeCell ref="T165:W165"/>
    <mergeCell ref="X165:Y165"/>
    <mergeCell ref="AA165:AB165"/>
    <mergeCell ref="W170:W171"/>
    <mergeCell ref="E172:E173"/>
    <mergeCell ref="G172:H173"/>
    <mergeCell ref="I172:I173"/>
    <mergeCell ref="K172:K173"/>
    <mergeCell ref="P172:P173"/>
    <mergeCell ref="Q170:Q171"/>
    <mergeCell ref="R170:R171"/>
    <mergeCell ref="S170:S171"/>
    <mergeCell ref="T170:T171"/>
    <mergeCell ref="U170:U171"/>
    <mergeCell ref="V170:V171"/>
    <mergeCell ref="E170:F171"/>
    <mergeCell ref="G170:G171"/>
    <mergeCell ref="I170:I171"/>
    <mergeCell ref="K170:K171"/>
    <mergeCell ref="P170:P171"/>
    <mergeCell ref="W174:W175"/>
    <mergeCell ref="E176:E177"/>
    <mergeCell ref="F163:N163"/>
    <mergeCell ref="O163:R163"/>
    <mergeCell ref="T163:W163"/>
    <mergeCell ref="F164:N164"/>
    <mergeCell ref="O164:R164"/>
    <mergeCell ref="T164:W164"/>
    <mergeCell ref="X161:Y161"/>
    <mergeCell ref="AA161:AB161"/>
    <mergeCell ref="F162:N162"/>
    <mergeCell ref="O162:R162"/>
    <mergeCell ref="T162:W162"/>
    <mergeCell ref="X162:Y162"/>
    <mergeCell ref="AA162:AB162"/>
    <mergeCell ref="F160:N160"/>
    <mergeCell ref="O160:R160"/>
    <mergeCell ref="T160:W160"/>
    <mergeCell ref="F161:N161"/>
    <mergeCell ref="O161:R161"/>
    <mergeCell ref="T161:W161"/>
    <mergeCell ref="X158:Y158"/>
    <mergeCell ref="AA158:AB158"/>
    <mergeCell ref="F159:N159"/>
    <mergeCell ref="O159:R159"/>
    <mergeCell ref="T159:W159"/>
    <mergeCell ref="X159:Y159"/>
    <mergeCell ref="AA159:AB159"/>
    <mergeCell ref="W154:W155"/>
    <mergeCell ref="F157:N157"/>
    <mergeCell ref="O157:R157"/>
    <mergeCell ref="T157:W157"/>
    <mergeCell ref="Q154:Q155"/>
    <mergeCell ref="R154:R155"/>
    <mergeCell ref="S154:S155"/>
    <mergeCell ref="T154:T155"/>
    <mergeCell ref="U154:U155"/>
    <mergeCell ref="V154:V155"/>
    <mergeCell ref="G154:G155"/>
    <mergeCell ref="I154:I155"/>
    <mergeCell ref="K154:L155"/>
    <mergeCell ref="P154:P155"/>
    <mergeCell ref="Q152:Q153"/>
    <mergeCell ref="R152:R153"/>
    <mergeCell ref="S152:S153"/>
    <mergeCell ref="T152:T153"/>
    <mergeCell ref="U152:U153"/>
    <mergeCell ref="V152:V153"/>
    <mergeCell ref="W150:W151"/>
    <mergeCell ref="E152:E153"/>
    <mergeCell ref="G152:G153"/>
    <mergeCell ref="I152:J153"/>
    <mergeCell ref="K152:K153"/>
    <mergeCell ref="P152:P153"/>
    <mergeCell ref="Q150:Q151"/>
    <mergeCell ref="R150:R151"/>
    <mergeCell ref="S150:S151"/>
    <mergeCell ref="T150:T151"/>
    <mergeCell ref="U150:U151"/>
    <mergeCell ref="V150:V151"/>
    <mergeCell ref="C152:C153"/>
    <mergeCell ref="D152:D153"/>
    <mergeCell ref="C154:C155"/>
    <mergeCell ref="D154:D155"/>
    <mergeCell ref="B147:B155"/>
    <mergeCell ref="C147:D147"/>
    <mergeCell ref="E147:F147"/>
    <mergeCell ref="G147:H147"/>
    <mergeCell ref="I147:J147"/>
    <mergeCell ref="K147:L147"/>
    <mergeCell ref="X142:Y142"/>
    <mergeCell ref="AA142:AB142"/>
    <mergeCell ref="F143:N143"/>
    <mergeCell ref="O143:R143"/>
    <mergeCell ref="T143:W143"/>
    <mergeCell ref="X143:Y143"/>
    <mergeCell ref="AA143:AB143"/>
    <mergeCell ref="W148:W149"/>
    <mergeCell ref="E150:E151"/>
    <mergeCell ref="G150:H151"/>
    <mergeCell ref="I150:I151"/>
    <mergeCell ref="K150:K151"/>
    <mergeCell ref="P150:P151"/>
    <mergeCell ref="Q148:Q149"/>
    <mergeCell ref="R148:R149"/>
    <mergeCell ref="S148:S149"/>
    <mergeCell ref="T148:T149"/>
    <mergeCell ref="U148:U149"/>
    <mergeCell ref="V148:V149"/>
    <mergeCell ref="E148:F149"/>
    <mergeCell ref="W152:W153"/>
    <mergeCell ref="E154:E155"/>
    <mergeCell ref="K148:K149"/>
    <mergeCell ref="P148:P149"/>
    <mergeCell ref="F141:N141"/>
    <mergeCell ref="O141:R141"/>
    <mergeCell ref="T141:W141"/>
    <mergeCell ref="F142:N142"/>
    <mergeCell ref="O142:R142"/>
    <mergeCell ref="T142:W142"/>
    <mergeCell ref="X139:Y139"/>
    <mergeCell ref="AA139:AB139"/>
    <mergeCell ref="F140:N140"/>
    <mergeCell ref="O140:R140"/>
    <mergeCell ref="T140:W140"/>
    <mergeCell ref="X140:Y140"/>
    <mergeCell ref="AA140:AB140"/>
    <mergeCell ref="C150:C151"/>
    <mergeCell ref="D150:D151"/>
    <mergeCell ref="X136:Y136"/>
    <mergeCell ref="AA136:AB136"/>
    <mergeCell ref="F137:N137"/>
    <mergeCell ref="O137:R137"/>
    <mergeCell ref="T137:W137"/>
    <mergeCell ref="X137:Y137"/>
    <mergeCell ref="AA137:AB137"/>
    <mergeCell ref="W132:W133"/>
    <mergeCell ref="F135:N135"/>
    <mergeCell ref="O135:R135"/>
    <mergeCell ref="T135:W135"/>
    <mergeCell ref="Q132:Q133"/>
    <mergeCell ref="R132:R133"/>
    <mergeCell ref="S132:S133"/>
    <mergeCell ref="T132:T133"/>
    <mergeCell ref="U132:U133"/>
    <mergeCell ref="V132:V133"/>
    <mergeCell ref="O132:O133"/>
    <mergeCell ref="Z132:AA133"/>
    <mergeCell ref="X135:Y135"/>
    <mergeCell ref="AA135:AB135"/>
    <mergeCell ref="F136:N136"/>
    <mergeCell ref="O136:R136"/>
    <mergeCell ref="T136:W136"/>
    <mergeCell ref="W130:W131"/>
    <mergeCell ref="E132:E133"/>
    <mergeCell ref="G132:G133"/>
    <mergeCell ref="I132:I133"/>
    <mergeCell ref="K132:L133"/>
    <mergeCell ref="P132:P133"/>
    <mergeCell ref="Q130:Q131"/>
    <mergeCell ref="R130:R131"/>
    <mergeCell ref="S130:S131"/>
    <mergeCell ref="T130:T131"/>
    <mergeCell ref="U130:U131"/>
    <mergeCell ref="V130:V131"/>
    <mergeCell ref="W128:W129"/>
    <mergeCell ref="E130:E131"/>
    <mergeCell ref="G130:G131"/>
    <mergeCell ref="I130:J131"/>
    <mergeCell ref="K130:K131"/>
    <mergeCell ref="P130:P131"/>
    <mergeCell ref="Q128:Q129"/>
    <mergeCell ref="R128:R129"/>
    <mergeCell ref="S128:S129"/>
    <mergeCell ref="T128:T129"/>
    <mergeCell ref="U128:U129"/>
    <mergeCell ref="V128:V129"/>
    <mergeCell ref="M125:M133"/>
    <mergeCell ref="N126:N127"/>
    <mergeCell ref="O126:O127"/>
    <mergeCell ref="N128:N129"/>
    <mergeCell ref="O128:O129"/>
    <mergeCell ref="N130:N131"/>
    <mergeCell ref="O130:O131"/>
    <mergeCell ref="N132:N133"/>
    <mergeCell ref="B125:B133"/>
    <mergeCell ref="C125:D125"/>
    <mergeCell ref="E125:F125"/>
    <mergeCell ref="G125:H125"/>
    <mergeCell ref="I125:J125"/>
    <mergeCell ref="K125:L125"/>
    <mergeCell ref="X120:Y120"/>
    <mergeCell ref="AA120:AB120"/>
    <mergeCell ref="F121:N121"/>
    <mergeCell ref="O121:R121"/>
    <mergeCell ref="T121:W121"/>
    <mergeCell ref="X121:Y121"/>
    <mergeCell ref="AA121:AB121"/>
    <mergeCell ref="W126:W127"/>
    <mergeCell ref="E128:E129"/>
    <mergeCell ref="G128:H129"/>
    <mergeCell ref="I128:I129"/>
    <mergeCell ref="K128:K129"/>
    <mergeCell ref="P128:P129"/>
    <mergeCell ref="Q126:Q127"/>
    <mergeCell ref="R126:R127"/>
    <mergeCell ref="S126:S127"/>
    <mergeCell ref="T126:T127"/>
    <mergeCell ref="U126:U127"/>
    <mergeCell ref="V126:V127"/>
    <mergeCell ref="E126:F127"/>
    <mergeCell ref="G126:G127"/>
    <mergeCell ref="I126:I127"/>
    <mergeCell ref="K126:K127"/>
    <mergeCell ref="P126:P127"/>
    <mergeCell ref="D120:E120"/>
    <mergeCell ref="D121:E121"/>
    <mergeCell ref="F119:N119"/>
    <mergeCell ref="O119:R119"/>
    <mergeCell ref="T119:W119"/>
    <mergeCell ref="F120:N120"/>
    <mergeCell ref="O120:R120"/>
    <mergeCell ref="T120:W120"/>
    <mergeCell ref="X117:Y117"/>
    <mergeCell ref="AA117:AB117"/>
    <mergeCell ref="F118:N118"/>
    <mergeCell ref="O118:R118"/>
    <mergeCell ref="T118:W118"/>
    <mergeCell ref="X118:Y118"/>
    <mergeCell ref="AA118:AB118"/>
    <mergeCell ref="F116:N116"/>
    <mergeCell ref="O116:R116"/>
    <mergeCell ref="T116:W116"/>
    <mergeCell ref="F117:N117"/>
    <mergeCell ref="O117:R117"/>
    <mergeCell ref="T117:W117"/>
    <mergeCell ref="X116:Y116"/>
    <mergeCell ref="AA116:AB116"/>
    <mergeCell ref="X119:Y119"/>
    <mergeCell ref="AA119:AB119"/>
    <mergeCell ref="X114:Y114"/>
    <mergeCell ref="AA114:AB114"/>
    <mergeCell ref="F115:N115"/>
    <mergeCell ref="O115:R115"/>
    <mergeCell ref="T115:W115"/>
    <mergeCell ref="X115:Y115"/>
    <mergeCell ref="AA115:AB115"/>
    <mergeCell ref="W110:W111"/>
    <mergeCell ref="F113:N113"/>
    <mergeCell ref="O113:R113"/>
    <mergeCell ref="T113:W113"/>
    <mergeCell ref="Q110:Q111"/>
    <mergeCell ref="R110:R111"/>
    <mergeCell ref="S110:S111"/>
    <mergeCell ref="T110:T111"/>
    <mergeCell ref="U110:U111"/>
    <mergeCell ref="V110:V111"/>
    <mergeCell ref="X113:Y113"/>
    <mergeCell ref="AA113:AB113"/>
    <mergeCell ref="F114:N114"/>
    <mergeCell ref="O114:R114"/>
    <mergeCell ref="T114:W114"/>
    <mergeCell ref="E110:E111"/>
    <mergeCell ref="G110:G111"/>
    <mergeCell ref="I110:I111"/>
    <mergeCell ref="K110:L111"/>
    <mergeCell ref="P110:P111"/>
    <mergeCell ref="Q108:Q109"/>
    <mergeCell ref="R108:R109"/>
    <mergeCell ref="S108:S109"/>
    <mergeCell ref="T108:T109"/>
    <mergeCell ref="U108:U109"/>
    <mergeCell ref="V108:V109"/>
    <mergeCell ref="W106:W107"/>
    <mergeCell ref="E108:E109"/>
    <mergeCell ref="G108:G109"/>
    <mergeCell ref="I108:J109"/>
    <mergeCell ref="K108:K109"/>
    <mergeCell ref="P108:P109"/>
    <mergeCell ref="Q106:Q107"/>
    <mergeCell ref="R106:R107"/>
    <mergeCell ref="S106:S107"/>
    <mergeCell ref="T106:T107"/>
    <mergeCell ref="U106:U107"/>
    <mergeCell ref="V106:V107"/>
    <mergeCell ref="E106:E107"/>
    <mergeCell ref="G106:H107"/>
    <mergeCell ref="I106:I107"/>
    <mergeCell ref="K106:K107"/>
    <mergeCell ref="P106:P107"/>
    <mergeCell ref="V104:V105"/>
    <mergeCell ref="E104:F105"/>
    <mergeCell ref="G104:G105"/>
    <mergeCell ref="I104:I105"/>
    <mergeCell ref="K104:K105"/>
    <mergeCell ref="P104:P105"/>
    <mergeCell ref="W108:W109"/>
    <mergeCell ref="F98:N98"/>
    <mergeCell ref="O98:R98"/>
    <mergeCell ref="T98:W98"/>
    <mergeCell ref="X95:Y95"/>
    <mergeCell ref="AA95:AB95"/>
    <mergeCell ref="F96:N96"/>
    <mergeCell ref="O96:R96"/>
    <mergeCell ref="T96:W96"/>
    <mergeCell ref="X96:Y96"/>
    <mergeCell ref="AA96:AB96"/>
    <mergeCell ref="F94:N94"/>
    <mergeCell ref="O94:R94"/>
    <mergeCell ref="T94:W94"/>
    <mergeCell ref="F95:N95"/>
    <mergeCell ref="O95:R95"/>
    <mergeCell ref="T95:W95"/>
    <mergeCell ref="B103:B111"/>
    <mergeCell ref="C103:D103"/>
    <mergeCell ref="E103:F103"/>
    <mergeCell ref="G103:H103"/>
    <mergeCell ref="I103:J103"/>
    <mergeCell ref="K103:L103"/>
    <mergeCell ref="X98:Y98"/>
    <mergeCell ref="AA98:AB98"/>
    <mergeCell ref="F99:N99"/>
    <mergeCell ref="O99:R99"/>
    <mergeCell ref="T99:W99"/>
    <mergeCell ref="X99:Y99"/>
    <mergeCell ref="AA99:AB99"/>
    <mergeCell ref="W104:W105"/>
    <mergeCell ref="AA97:AB97"/>
    <mergeCell ref="D98:E98"/>
    <mergeCell ref="D99:E99"/>
    <mergeCell ref="Z110:AA111"/>
    <mergeCell ref="F97:N97"/>
    <mergeCell ref="O97:R97"/>
    <mergeCell ref="T97:W97"/>
    <mergeCell ref="Q104:Q105"/>
    <mergeCell ref="R104:R105"/>
    <mergeCell ref="S104:S105"/>
    <mergeCell ref="T104:T105"/>
    <mergeCell ref="U104:U105"/>
    <mergeCell ref="Q84:Q85"/>
    <mergeCell ref="R84:R85"/>
    <mergeCell ref="S84:S85"/>
    <mergeCell ref="T84:T85"/>
    <mergeCell ref="U84:U85"/>
    <mergeCell ref="V84:V85"/>
    <mergeCell ref="F92:N92"/>
    <mergeCell ref="O92:R92"/>
    <mergeCell ref="T92:W92"/>
    <mergeCell ref="X92:Y92"/>
    <mergeCell ref="AA92:AB92"/>
    <mergeCell ref="F93:N93"/>
    <mergeCell ref="O93:R93"/>
    <mergeCell ref="T93:W93"/>
    <mergeCell ref="X93:Y93"/>
    <mergeCell ref="AA93:AB93"/>
    <mergeCell ref="W88:W89"/>
    <mergeCell ref="F91:N91"/>
    <mergeCell ref="O91:R91"/>
    <mergeCell ref="T91:W91"/>
    <mergeCell ref="Q88:Q89"/>
    <mergeCell ref="R88:R89"/>
    <mergeCell ref="S88:S89"/>
    <mergeCell ref="T88:T89"/>
    <mergeCell ref="U88:U89"/>
    <mergeCell ref="V88:V89"/>
    <mergeCell ref="F209:N209"/>
    <mergeCell ref="O209:R209"/>
    <mergeCell ref="T209:W209"/>
    <mergeCell ref="B81:B89"/>
    <mergeCell ref="C81:D81"/>
    <mergeCell ref="E81:F81"/>
    <mergeCell ref="G81:H81"/>
    <mergeCell ref="I81:J81"/>
    <mergeCell ref="K81:L81"/>
    <mergeCell ref="W82:W83"/>
    <mergeCell ref="E84:E85"/>
    <mergeCell ref="G84:H85"/>
    <mergeCell ref="I84:I85"/>
    <mergeCell ref="K84:K85"/>
    <mergeCell ref="P84:P85"/>
    <mergeCell ref="Q82:Q83"/>
    <mergeCell ref="R82:R83"/>
    <mergeCell ref="S82:S83"/>
    <mergeCell ref="T82:T83"/>
    <mergeCell ref="U82:U83"/>
    <mergeCell ref="V82:V83"/>
    <mergeCell ref="E82:F83"/>
    <mergeCell ref="G82:G83"/>
    <mergeCell ref="I82:I83"/>
    <mergeCell ref="K82:K83"/>
    <mergeCell ref="P82:P83"/>
    <mergeCell ref="W86:W87"/>
    <mergeCell ref="E88:E89"/>
    <mergeCell ref="G88:G89"/>
    <mergeCell ref="F208:N208"/>
    <mergeCell ref="O208:R208"/>
    <mergeCell ref="T208:W208"/>
    <mergeCell ref="X208:Y208"/>
    <mergeCell ref="AA208:AB208"/>
    <mergeCell ref="F206:N206"/>
    <mergeCell ref="O206:R206"/>
    <mergeCell ref="T206:W206"/>
    <mergeCell ref="F207:N207"/>
    <mergeCell ref="O207:R207"/>
    <mergeCell ref="T207:W207"/>
    <mergeCell ref="F204:N204"/>
    <mergeCell ref="O204:R204"/>
    <mergeCell ref="T204:W204"/>
    <mergeCell ref="X204:Y204"/>
    <mergeCell ref="AA204:AB204"/>
    <mergeCell ref="F205:N205"/>
    <mergeCell ref="O205:R205"/>
    <mergeCell ref="T205:W205"/>
    <mergeCell ref="X205:Y205"/>
    <mergeCell ref="AA205:AB205"/>
    <mergeCell ref="G196:G197"/>
    <mergeCell ref="I196:J197"/>
    <mergeCell ref="K196:K197"/>
    <mergeCell ref="Q194:Q195"/>
    <mergeCell ref="R194:R195"/>
    <mergeCell ref="S194:S195"/>
    <mergeCell ref="T194:T195"/>
    <mergeCell ref="U194:U195"/>
    <mergeCell ref="V194:V195"/>
    <mergeCell ref="F203:N203"/>
    <mergeCell ref="O203:R203"/>
    <mergeCell ref="T203:W203"/>
    <mergeCell ref="V198:V199"/>
    <mergeCell ref="W198:W199"/>
    <mergeCell ref="T198:T199"/>
    <mergeCell ref="U198:U199"/>
    <mergeCell ref="E198:E199"/>
    <mergeCell ref="G198:G199"/>
    <mergeCell ref="I198:I199"/>
    <mergeCell ref="K198:L199"/>
    <mergeCell ref="D201:E201"/>
    <mergeCell ref="F201:N201"/>
    <mergeCell ref="E194:E195"/>
    <mergeCell ref="G194:H195"/>
    <mergeCell ref="I194:I195"/>
    <mergeCell ref="K194:K195"/>
    <mergeCell ref="P194:P195"/>
    <mergeCell ref="O201:R201"/>
    <mergeCell ref="T201:W201"/>
    <mergeCell ref="U192:U193"/>
    <mergeCell ref="V192:V193"/>
    <mergeCell ref="E192:F193"/>
    <mergeCell ref="G192:G193"/>
    <mergeCell ref="I192:I193"/>
    <mergeCell ref="K192:K193"/>
    <mergeCell ref="P192:P193"/>
    <mergeCell ref="G191:H191"/>
    <mergeCell ref="I191:J191"/>
    <mergeCell ref="K191:L191"/>
    <mergeCell ref="X76:Y76"/>
    <mergeCell ref="AA76:AB76"/>
    <mergeCell ref="F77:N77"/>
    <mergeCell ref="O77:R77"/>
    <mergeCell ref="T77:W77"/>
    <mergeCell ref="X77:Y77"/>
    <mergeCell ref="AA77:AB77"/>
    <mergeCell ref="E86:E87"/>
    <mergeCell ref="D91:E91"/>
    <mergeCell ref="X91:Y91"/>
    <mergeCell ref="AA91:AB91"/>
    <mergeCell ref="D92:E92"/>
    <mergeCell ref="D93:E93"/>
    <mergeCell ref="D94:E94"/>
    <mergeCell ref="X94:Y94"/>
    <mergeCell ref="AA94:AB94"/>
    <mergeCell ref="D95:E95"/>
    <mergeCell ref="D96:E96"/>
    <mergeCell ref="D97:E97"/>
    <mergeCell ref="X97:Y97"/>
    <mergeCell ref="K86:K87"/>
    <mergeCell ref="P86:P87"/>
    <mergeCell ref="O75:R75"/>
    <mergeCell ref="T75:W75"/>
    <mergeCell ref="F76:N76"/>
    <mergeCell ref="O76:R76"/>
    <mergeCell ref="T76:W76"/>
    <mergeCell ref="W192:W193"/>
    <mergeCell ref="I88:I89"/>
    <mergeCell ref="K88:L89"/>
    <mergeCell ref="P88:P89"/>
    <mergeCell ref="Q86:Q87"/>
    <mergeCell ref="R86:R87"/>
    <mergeCell ref="S86:S87"/>
    <mergeCell ref="T86:T87"/>
    <mergeCell ref="U86:U87"/>
    <mergeCell ref="V86:V87"/>
    <mergeCell ref="W84:W85"/>
    <mergeCell ref="G86:G87"/>
    <mergeCell ref="I86:J87"/>
    <mergeCell ref="B101:AB101"/>
    <mergeCell ref="M103:M111"/>
    <mergeCell ref="N104:N105"/>
    <mergeCell ref="O104:O105"/>
    <mergeCell ref="Z104:AA105"/>
    <mergeCell ref="N106:N107"/>
    <mergeCell ref="O106:O107"/>
    <mergeCell ref="Z106:AA107"/>
    <mergeCell ref="N108:N109"/>
    <mergeCell ref="O108:O109"/>
    <mergeCell ref="Z108:AA109"/>
    <mergeCell ref="N110:N111"/>
    <mergeCell ref="O110:O111"/>
    <mergeCell ref="S192:S193"/>
    <mergeCell ref="X69:Y69"/>
    <mergeCell ref="X73:Y73"/>
    <mergeCell ref="AA73:AB73"/>
    <mergeCell ref="F74:N74"/>
    <mergeCell ref="O74:R74"/>
    <mergeCell ref="T74:W74"/>
    <mergeCell ref="X74:Y74"/>
    <mergeCell ref="AA74:AB74"/>
    <mergeCell ref="F72:N72"/>
    <mergeCell ref="O72:R72"/>
    <mergeCell ref="T72:W72"/>
    <mergeCell ref="F73:N73"/>
    <mergeCell ref="O73:R73"/>
    <mergeCell ref="T73:W73"/>
    <mergeCell ref="F70:N70"/>
    <mergeCell ref="O70:R70"/>
    <mergeCell ref="T70:W70"/>
    <mergeCell ref="X70:Y70"/>
    <mergeCell ref="AA70:AB70"/>
    <mergeCell ref="AA69:AB69"/>
    <mergeCell ref="G60:G61"/>
    <mergeCell ref="I60:I61"/>
    <mergeCell ref="K60:K61"/>
    <mergeCell ref="P60:P61"/>
    <mergeCell ref="W66:W67"/>
    <mergeCell ref="F69:N69"/>
    <mergeCell ref="O69:R69"/>
    <mergeCell ref="T69:W69"/>
    <mergeCell ref="Q66:Q67"/>
    <mergeCell ref="R66:R67"/>
    <mergeCell ref="S66:S67"/>
    <mergeCell ref="T66:T67"/>
    <mergeCell ref="U66:U67"/>
    <mergeCell ref="V66:V67"/>
    <mergeCell ref="W64:W65"/>
    <mergeCell ref="E66:E67"/>
    <mergeCell ref="G66:G67"/>
    <mergeCell ref="I66:I67"/>
    <mergeCell ref="K66:L67"/>
    <mergeCell ref="P66:P67"/>
    <mergeCell ref="Q64:Q65"/>
    <mergeCell ref="R64:R65"/>
    <mergeCell ref="S64:S65"/>
    <mergeCell ref="T64:T65"/>
    <mergeCell ref="U64:U65"/>
    <mergeCell ref="V64:V65"/>
    <mergeCell ref="D69:E69"/>
    <mergeCell ref="B59:B67"/>
    <mergeCell ref="C59:D59"/>
    <mergeCell ref="E59:F59"/>
    <mergeCell ref="G59:H59"/>
    <mergeCell ref="I59:J59"/>
    <mergeCell ref="K59:L59"/>
    <mergeCell ref="X54:Y54"/>
    <mergeCell ref="W62:W63"/>
    <mergeCell ref="E64:E65"/>
    <mergeCell ref="G64:G65"/>
    <mergeCell ref="I64:J65"/>
    <mergeCell ref="K64:K65"/>
    <mergeCell ref="P64:P65"/>
    <mergeCell ref="Q62:Q63"/>
    <mergeCell ref="R62:R63"/>
    <mergeCell ref="S62:S63"/>
    <mergeCell ref="T62:T63"/>
    <mergeCell ref="U62:U63"/>
    <mergeCell ref="V62:V63"/>
    <mergeCell ref="W60:W61"/>
    <mergeCell ref="E62:E63"/>
    <mergeCell ref="G62:H63"/>
    <mergeCell ref="I62:I63"/>
    <mergeCell ref="K62:K63"/>
    <mergeCell ref="P62:P63"/>
    <mergeCell ref="Q60:Q61"/>
    <mergeCell ref="R60:R61"/>
    <mergeCell ref="S60:S61"/>
    <mergeCell ref="T60:T61"/>
    <mergeCell ref="U60:U61"/>
    <mergeCell ref="V60:V61"/>
    <mergeCell ref="E60:F61"/>
    <mergeCell ref="AA54:AB54"/>
    <mergeCell ref="F55:N55"/>
    <mergeCell ref="O55:R55"/>
    <mergeCell ref="T55:W55"/>
    <mergeCell ref="X55:Y55"/>
    <mergeCell ref="AA55:AB55"/>
    <mergeCell ref="F53:N53"/>
    <mergeCell ref="O53:R53"/>
    <mergeCell ref="T53:W53"/>
    <mergeCell ref="F54:N54"/>
    <mergeCell ref="O54:R54"/>
    <mergeCell ref="T54:W54"/>
    <mergeCell ref="X51:Y51"/>
    <mergeCell ref="AA51:AB51"/>
    <mergeCell ref="F52:N52"/>
    <mergeCell ref="O52:R52"/>
    <mergeCell ref="T52:W52"/>
    <mergeCell ref="X52:Y52"/>
    <mergeCell ref="AA52:AB52"/>
    <mergeCell ref="V40:V41"/>
    <mergeCell ref="F48:N48"/>
    <mergeCell ref="O48:R48"/>
    <mergeCell ref="T48:W48"/>
    <mergeCell ref="X48:Y48"/>
    <mergeCell ref="AA48:AB48"/>
    <mergeCell ref="F49:N49"/>
    <mergeCell ref="O49:R49"/>
    <mergeCell ref="T49:W49"/>
    <mergeCell ref="X49:Y49"/>
    <mergeCell ref="AA49:AB49"/>
    <mergeCell ref="W44:W45"/>
    <mergeCell ref="F47:N47"/>
    <mergeCell ref="O47:R47"/>
    <mergeCell ref="T47:W47"/>
    <mergeCell ref="Q44:Q45"/>
    <mergeCell ref="R44:R45"/>
    <mergeCell ref="S44:S45"/>
    <mergeCell ref="T44:T45"/>
    <mergeCell ref="U44:U45"/>
    <mergeCell ref="V44:V45"/>
    <mergeCell ref="Z42:AA43"/>
    <mergeCell ref="N44:N45"/>
    <mergeCell ref="O44:O45"/>
    <mergeCell ref="Z44:AA45"/>
    <mergeCell ref="F33:N33"/>
    <mergeCell ref="O33:R33"/>
    <mergeCell ref="T33:W33"/>
    <mergeCell ref="X33:Y33"/>
    <mergeCell ref="AA33:AB33"/>
    <mergeCell ref="W38:W39"/>
    <mergeCell ref="E40:E41"/>
    <mergeCell ref="G40:H41"/>
    <mergeCell ref="I40:I41"/>
    <mergeCell ref="K40:K41"/>
    <mergeCell ref="P40:P41"/>
    <mergeCell ref="Q38:Q39"/>
    <mergeCell ref="R38:R39"/>
    <mergeCell ref="S38:S39"/>
    <mergeCell ref="T38:T39"/>
    <mergeCell ref="U38:U39"/>
    <mergeCell ref="V38:V39"/>
    <mergeCell ref="E38:F39"/>
    <mergeCell ref="G38:G39"/>
    <mergeCell ref="I38:I39"/>
    <mergeCell ref="K38:K39"/>
    <mergeCell ref="P38:P39"/>
    <mergeCell ref="B35:AB35"/>
    <mergeCell ref="M37:M45"/>
    <mergeCell ref="N38:N39"/>
    <mergeCell ref="O38:O39"/>
    <mergeCell ref="Z38:AA39"/>
    <mergeCell ref="N40:N41"/>
    <mergeCell ref="O40:O41"/>
    <mergeCell ref="Z40:AA41"/>
    <mergeCell ref="N42:N43"/>
    <mergeCell ref="O42:O43"/>
    <mergeCell ref="F31:N31"/>
    <mergeCell ref="O31:R31"/>
    <mergeCell ref="T31:W31"/>
    <mergeCell ref="F32:N32"/>
    <mergeCell ref="O32:R32"/>
    <mergeCell ref="T32:W32"/>
    <mergeCell ref="X29:Y29"/>
    <mergeCell ref="AA29:AB29"/>
    <mergeCell ref="F30:N30"/>
    <mergeCell ref="O30:R30"/>
    <mergeCell ref="T30:W30"/>
    <mergeCell ref="X30:Y30"/>
    <mergeCell ref="AA30:AB30"/>
    <mergeCell ref="F28:N28"/>
    <mergeCell ref="O28:R28"/>
    <mergeCell ref="T28:W28"/>
    <mergeCell ref="F29:N29"/>
    <mergeCell ref="O29:R29"/>
    <mergeCell ref="T29:W29"/>
    <mergeCell ref="X28:Y28"/>
    <mergeCell ref="AA28:AB28"/>
    <mergeCell ref="X31:Y31"/>
    <mergeCell ref="AA31:AB31"/>
    <mergeCell ref="X32:Y32"/>
    <mergeCell ref="AA32:AB32"/>
    <mergeCell ref="R18:R19"/>
    <mergeCell ref="S18:S19"/>
    <mergeCell ref="F26:N26"/>
    <mergeCell ref="O26:R26"/>
    <mergeCell ref="T26:W26"/>
    <mergeCell ref="X26:Y26"/>
    <mergeCell ref="AA26:AB26"/>
    <mergeCell ref="F27:N27"/>
    <mergeCell ref="O27:R27"/>
    <mergeCell ref="T27:W27"/>
    <mergeCell ref="X27:Y27"/>
    <mergeCell ref="AA27:AB27"/>
    <mergeCell ref="T22:T23"/>
    <mergeCell ref="U22:U23"/>
    <mergeCell ref="V22:V23"/>
    <mergeCell ref="W22:W23"/>
    <mergeCell ref="F25:N25"/>
    <mergeCell ref="O25:R25"/>
    <mergeCell ref="T25:W25"/>
    <mergeCell ref="N22:N23"/>
    <mergeCell ref="O22:O23"/>
    <mergeCell ref="P22:P23"/>
    <mergeCell ref="Q22:Q23"/>
    <mergeCell ref="R22:R23"/>
    <mergeCell ref="S22:S23"/>
    <mergeCell ref="X25:Y25"/>
    <mergeCell ref="AA25:AB25"/>
    <mergeCell ref="K15:L15"/>
    <mergeCell ref="M15:M23"/>
    <mergeCell ref="E16:F17"/>
    <mergeCell ref="G16:G17"/>
    <mergeCell ref="I16:I17"/>
    <mergeCell ref="K16:K17"/>
    <mergeCell ref="T20:T21"/>
    <mergeCell ref="U20:U21"/>
    <mergeCell ref="V20:V21"/>
    <mergeCell ref="W20:W21"/>
    <mergeCell ref="E22:E23"/>
    <mergeCell ref="G22:G23"/>
    <mergeCell ref="I22:I23"/>
    <mergeCell ref="K22:L23"/>
    <mergeCell ref="N20:N21"/>
    <mergeCell ref="O20:O21"/>
    <mergeCell ref="P20:P21"/>
    <mergeCell ref="Q20:Q21"/>
    <mergeCell ref="R20:R21"/>
    <mergeCell ref="S20:S21"/>
    <mergeCell ref="T18:T19"/>
    <mergeCell ref="U18:U19"/>
    <mergeCell ref="V18:V19"/>
    <mergeCell ref="W18:W19"/>
    <mergeCell ref="E20:E21"/>
    <mergeCell ref="G20:G21"/>
    <mergeCell ref="I20:J21"/>
    <mergeCell ref="K20:K21"/>
    <mergeCell ref="N18:N19"/>
    <mergeCell ref="O18:O19"/>
    <mergeCell ref="P18:P19"/>
    <mergeCell ref="Q18:Q19"/>
    <mergeCell ref="D25:E25"/>
    <mergeCell ref="D26:E26"/>
    <mergeCell ref="D27:E27"/>
    <mergeCell ref="D29:E29"/>
    <mergeCell ref="D30:E30"/>
    <mergeCell ref="D32:E32"/>
    <mergeCell ref="D33:E33"/>
    <mergeCell ref="D28:E28"/>
    <mergeCell ref="D31:E31"/>
    <mergeCell ref="B11:AB11"/>
    <mergeCell ref="B13:AB13"/>
    <mergeCell ref="N4:P4"/>
    <mergeCell ref="N5:P5"/>
    <mergeCell ref="N6:P6"/>
    <mergeCell ref="B15:B23"/>
    <mergeCell ref="E15:F15"/>
    <mergeCell ref="G15:H15"/>
    <mergeCell ref="I15:J15"/>
    <mergeCell ref="T16:T17"/>
    <mergeCell ref="U16:U17"/>
    <mergeCell ref="V16:V17"/>
    <mergeCell ref="W16:W17"/>
    <mergeCell ref="E18:E19"/>
    <mergeCell ref="G18:H19"/>
    <mergeCell ref="I18:I19"/>
    <mergeCell ref="K18:K19"/>
    <mergeCell ref="N16:N17"/>
    <mergeCell ref="O16:O17"/>
    <mergeCell ref="P16:P17"/>
    <mergeCell ref="Q16:Q17"/>
    <mergeCell ref="R16:R17"/>
    <mergeCell ref="S16:S17"/>
    <mergeCell ref="D47:E47"/>
    <mergeCell ref="X47:Y47"/>
    <mergeCell ref="AA47:AB47"/>
    <mergeCell ref="B37:B45"/>
    <mergeCell ref="C37:D37"/>
    <mergeCell ref="E37:F37"/>
    <mergeCell ref="G37:H37"/>
    <mergeCell ref="I37:J37"/>
    <mergeCell ref="K37:L37"/>
    <mergeCell ref="W42:W43"/>
    <mergeCell ref="E44:E45"/>
    <mergeCell ref="G44:G45"/>
    <mergeCell ref="I44:I45"/>
    <mergeCell ref="K44:L45"/>
    <mergeCell ref="P44:P45"/>
    <mergeCell ref="Q42:Q43"/>
    <mergeCell ref="R42:R43"/>
    <mergeCell ref="S42:S43"/>
    <mergeCell ref="T42:T43"/>
    <mergeCell ref="U42:U43"/>
    <mergeCell ref="V42:V43"/>
    <mergeCell ref="W40:W41"/>
    <mergeCell ref="E42:E43"/>
    <mergeCell ref="G42:G43"/>
    <mergeCell ref="I42:J43"/>
    <mergeCell ref="K42:K43"/>
    <mergeCell ref="P42:P43"/>
    <mergeCell ref="Q40:Q41"/>
    <mergeCell ref="R40:R41"/>
    <mergeCell ref="S40:S41"/>
    <mergeCell ref="T40:T41"/>
    <mergeCell ref="U40:U41"/>
    <mergeCell ref="D48:E48"/>
    <mergeCell ref="D49:E49"/>
    <mergeCell ref="D50:E50"/>
    <mergeCell ref="X50:Y50"/>
    <mergeCell ref="AA50:AB50"/>
    <mergeCell ref="D51:E51"/>
    <mergeCell ref="D52:E52"/>
    <mergeCell ref="D53:E53"/>
    <mergeCell ref="X53:Y53"/>
    <mergeCell ref="AA53:AB53"/>
    <mergeCell ref="D54:E54"/>
    <mergeCell ref="D55:E55"/>
    <mergeCell ref="B57:AB57"/>
    <mergeCell ref="M59:M67"/>
    <mergeCell ref="N60:N61"/>
    <mergeCell ref="O60:O61"/>
    <mergeCell ref="Z60:AA61"/>
    <mergeCell ref="N62:N63"/>
    <mergeCell ref="O62:O63"/>
    <mergeCell ref="Z62:AA63"/>
    <mergeCell ref="N64:N65"/>
    <mergeCell ref="O64:O65"/>
    <mergeCell ref="Z64:AA65"/>
    <mergeCell ref="N66:N67"/>
    <mergeCell ref="O66:O67"/>
    <mergeCell ref="Z66:AA67"/>
    <mergeCell ref="F50:N50"/>
    <mergeCell ref="O50:R50"/>
    <mergeCell ref="T50:W50"/>
    <mergeCell ref="F51:N51"/>
    <mergeCell ref="O51:R51"/>
    <mergeCell ref="T51:W51"/>
    <mergeCell ref="D70:E70"/>
    <mergeCell ref="D71:E71"/>
    <mergeCell ref="D72:E72"/>
    <mergeCell ref="X72:Y72"/>
    <mergeCell ref="AA72:AB72"/>
    <mergeCell ref="D73:E73"/>
    <mergeCell ref="D74:E74"/>
    <mergeCell ref="D75:E75"/>
    <mergeCell ref="X75:Y75"/>
    <mergeCell ref="AA75:AB75"/>
    <mergeCell ref="D76:E76"/>
    <mergeCell ref="D77:E77"/>
    <mergeCell ref="B79:AB79"/>
    <mergeCell ref="M81:M89"/>
    <mergeCell ref="N82:N83"/>
    <mergeCell ref="O82:O83"/>
    <mergeCell ref="Z82:AA83"/>
    <mergeCell ref="N84:N85"/>
    <mergeCell ref="O84:O85"/>
    <mergeCell ref="Z84:AA85"/>
    <mergeCell ref="N86:N87"/>
    <mergeCell ref="O86:O87"/>
    <mergeCell ref="Z86:AA87"/>
    <mergeCell ref="N88:N89"/>
    <mergeCell ref="O88:O89"/>
    <mergeCell ref="Z88:AA89"/>
    <mergeCell ref="F71:N71"/>
    <mergeCell ref="O71:R71"/>
    <mergeCell ref="T71:W71"/>
    <mergeCell ref="X71:Y71"/>
    <mergeCell ref="AA71:AB71"/>
    <mergeCell ref="F75:N75"/>
    <mergeCell ref="D138:E138"/>
    <mergeCell ref="X138:Y138"/>
    <mergeCell ref="AA138:AB138"/>
    <mergeCell ref="D139:E139"/>
    <mergeCell ref="D140:E140"/>
    <mergeCell ref="D141:E141"/>
    <mergeCell ref="X141:Y141"/>
    <mergeCell ref="AA141:AB141"/>
    <mergeCell ref="D142:E142"/>
    <mergeCell ref="D143:E143"/>
    <mergeCell ref="B145:AB145"/>
    <mergeCell ref="M147:M155"/>
    <mergeCell ref="N148:N149"/>
    <mergeCell ref="O148:O149"/>
    <mergeCell ref="Z148:AA149"/>
    <mergeCell ref="N150:N151"/>
    <mergeCell ref="O150:O151"/>
    <mergeCell ref="Z150:AA151"/>
    <mergeCell ref="N152:N153"/>
    <mergeCell ref="O152:O153"/>
    <mergeCell ref="Z152:AA153"/>
    <mergeCell ref="N154:N155"/>
    <mergeCell ref="O154:O155"/>
    <mergeCell ref="Z154:AA155"/>
    <mergeCell ref="F138:N138"/>
    <mergeCell ref="O138:R138"/>
    <mergeCell ref="T138:W138"/>
    <mergeCell ref="F139:N139"/>
    <mergeCell ref="O139:R139"/>
    <mergeCell ref="T139:W139"/>
    <mergeCell ref="G148:G149"/>
    <mergeCell ref="I148:I149"/>
    <mergeCell ref="D157:E157"/>
    <mergeCell ref="X157:Y157"/>
    <mergeCell ref="AA157:AB157"/>
    <mergeCell ref="D158:E158"/>
    <mergeCell ref="D159:E159"/>
    <mergeCell ref="D160:E160"/>
    <mergeCell ref="X160:Y160"/>
    <mergeCell ref="AA160:AB160"/>
    <mergeCell ref="D161:E161"/>
    <mergeCell ref="D162:E162"/>
    <mergeCell ref="D163:E163"/>
    <mergeCell ref="X163:Y163"/>
    <mergeCell ref="AA163:AB163"/>
    <mergeCell ref="D164:E164"/>
    <mergeCell ref="D165:E165"/>
    <mergeCell ref="B167:AB167"/>
    <mergeCell ref="M169:M177"/>
    <mergeCell ref="N170:N171"/>
    <mergeCell ref="O170:O171"/>
    <mergeCell ref="Z170:AA171"/>
    <mergeCell ref="N172:N173"/>
    <mergeCell ref="O172:O173"/>
    <mergeCell ref="Z172:AA173"/>
    <mergeCell ref="N174:N175"/>
    <mergeCell ref="O174:O175"/>
    <mergeCell ref="Z174:AA175"/>
    <mergeCell ref="N176:N177"/>
    <mergeCell ref="O176:O177"/>
    <mergeCell ref="Z176:AA177"/>
    <mergeCell ref="F158:N158"/>
    <mergeCell ref="O158:R158"/>
    <mergeCell ref="T158:W158"/>
    <mergeCell ref="X179:Y179"/>
    <mergeCell ref="AA179:AB179"/>
    <mergeCell ref="D180:E180"/>
    <mergeCell ref="D181:E181"/>
    <mergeCell ref="D182:E182"/>
    <mergeCell ref="X182:Y182"/>
    <mergeCell ref="AA182:AB182"/>
    <mergeCell ref="D183:E183"/>
    <mergeCell ref="D184:E184"/>
    <mergeCell ref="D185:E185"/>
    <mergeCell ref="X185:Y185"/>
    <mergeCell ref="AA185:AB185"/>
    <mergeCell ref="D186:E186"/>
    <mergeCell ref="D187:E187"/>
    <mergeCell ref="B189:AB189"/>
    <mergeCell ref="B191:B199"/>
    <mergeCell ref="M191:M199"/>
    <mergeCell ref="N192:N193"/>
    <mergeCell ref="O192:O193"/>
    <mergeCell ref="Z192:AA193"/>
    <mergeCell ref="N194:N195"/>
    <mergeCell ref="O194:O195"/>
    <mergeCell ref="Z194:AA195"/>
    <mergeCell ref="N196:N197"/>
    <mergeCell ref="O196:O197"/>
    <mergeCell ref="Z196:AA197"/>
    <mergeCell ref="N198:N199"/>
    <mergeCell ref="O198:O199"/>
    <mergeCell ref="Z198:AA199"/>
    <mergeCell ref="C191:D191"/>
    <mergeCell ref="E191:F191"/>
    <mergeCell ref="T192:T193"/>
    <mergeCell ref="X201:Y201"/>
    <mergeCell ref="AA201:AB201"/>
    <mergeCell ref="D202:E202"/>
    <mergeCell ref="F202:N202"/>
    <mergeCell ref="O202:R202"/>
    <mergeCell ref="T202:W202"/>
    <mergeCell ref="X202:Y202"/>
    <mergeCell ref="AA202:AB202"/>
    <mergeCell ref="D203:E203"/>
    <mergeCell ref="D204:E204"/>
    <mergeCell ref="D205:E205"/>
    <mergeCell ref="D206:E206"/>
    <mergeCell ref="X206:Y206"/>
    <mergeCell ref="AA206:AB206"/>
    <mergeCell ref="D207:E207"/>
    <mergeCell ref="X207:Y207"/>
    <mergeCell ref="AA207:AB207"/>
    <mergeCell ref="X203:Y203"/>
    <mergeCell ref="AA203:AB203"/>
    <mergeCell ref="X209:Y209"/>
    <mergeCell ref="AA209:AB209"/>
    <mergeCell ref="B211:AB211"/>
    <mergeCell ref="B213:B221"/>
    <mergeCell ref="C213:D213"/>
    <mergeCell ref="E213:F213"/>
    <mergeCell ref="G213:H213"/>
    <mergeCell ref="I213:J213"/>
    <mergeCell ref="K213:L213"/>
    <mergeCell ref="M213:M221"/>
    <mergeCell ref="E214:F215"/>
    <mergeCell ref="G214:G215"/>
    <mergeCell ref="I214:I215"/>
    <mergeCell ref="K214:K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Z214:AA215"/>
    <mergeCell ref="E216:E217"/>
    <mergeCell ref="G216:H217"/>
    <mergeCell ref="I216:I217"/>
    <mergeCell ref="K216:K217"/>
    <mergeCell ref="N216:N217"/>
    <mergeCell ref="O216:O217"/>
    <mergeCell ref="P216:P217"/>
    <mergeCell ref="W216:W217"/>
    <mergeCell ref="Z216:AA217"/>
    <mergeCell ref="E218:E219"/>
    <mergeCell ref="G218:G219"/>
    <mergeCell ref="I218:J219"/>
    <mergeCell ref="K218:K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Z218:AA219"/>
    <mergeCell ref="C216:C217"/>
    <mergeCell ref="D216:D217"/>
    <mergeCell ref="C218:C219"/>
    <mergeCell ref="D218:D219"/>
    <mergeCell ref="E220:E221"/>
    <mergeCell ref="G220:G221"/>
    <mergeCell ref="I220:I221"/>
    <mergeCell ref="K220:L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Q216:Q217"/>
    <mergeCell ref="R216:R217"/>
    <mergeCell ref="S216:S217"/>
    <mergeCell ref="T216:T217"/>
    <mergeCell ref="U216:U217"/>
    <mergeCell ref="V216:V217"/>
    <mergeCell ref="W220:W221"/>
    <mergeCell ref="Z220:AA221"/>
    <mergeCell ref="D223:E223"/>
    <mergeCell ref="F223:N223"/>
    <mergeCell ref="O223:R223"/>
    <mergeCell ref="T223:W223"/>
    <mergeCell ref="X223:Y223"/>
    <mergeCell ref="AA223:AB223"/>
    <mergeCell ref="C220:C221"/>
    <mergeCell ref="D220:D221"/>
    <mergeCell ref="D224:E224"/>
    <mergeCell ref="F224:N224"/>
    <mergeCell ref="O224:R224"/>
    <mergeCell ref="T224:W224"/>
    <mergeCell ref="X224:Y224"/>
    <mergeCell ref="AA224:AB224"/>
    <mergeCell ref="D225:E225"/>
    <mergeCell ref="F225:N225"/>
    <mergeCell ref="O225:R225"/>
    <mergeCell ref="T225:W225"/>
    <mergeCell ref="X225:Y225"/>
    <mergeCell ref="AA225:AB225"/>
    <mergeCell ref="D226:E226"/>
    <mergeCell ref="F226:N226"/>
    <mergeCell ref="O226:R226"/>
    <mergeCell ref="T226:W226"/>
    <mergeCell ref="X226:Y226"/>
    <mergeCell ref="AA226:AB226"/>
    <mergeCell ref="D227:E227"/>
    <mergeCell ref="F227:N227"/>
    <mergeCell ref="O227:R227"/>
    <mergeCell ref="T227:W227"/>
    <mergeCell ref="X227:Y227"/>
    <mergeCell ref="AA227:AB227"/>
    <mergeCell ref="D228:E228"/>
    <mergeCell ref="F228:N228"/>
    <mergeCell ref="O228:R228"/>
    <mergeCell ref="T228:W228"/>
    <mergeCell ref="X228:Y228"/>
    <mergeCell ref="AA228:AB228"/>
    <mergeCell ref="D229:E229"/>
    <mergeCell ref="F229:N229"/>
    <mergeCell ref="O229:R229"/>
    <mergeCell ref="T229:W229"/>
    <mergeCell ref="X229:Y229"/>
    <mergeCell ref="AA229:AB229"/>
    <mergeCell ref="D230:E230"/>
    <mergeCell ref="F230:N230"/>
    <mergeCell ref="O230:R230"/>
    <mergeCell ref="T230:W230"/>
    <mergeCell ref="X230:Y230"/>
    <mergeCell ref="AA230:AB230"/>
    <mergeCell ref="D231:E231"/>
    <mergeCell ref="F231:N231"/>
    <mergeCell ref="O231:R231"/>
    <mergeCell ref="T231:W231"/>
    <mergeCell ref="X231:Y231"/>
    <mergeCell ref="AA231:AB231"/>
    <mergeCell ref="B233:AB233"/>
    <mergeCell ref="B235:B243"/>
    <mergeCell ref="C235:D235"/>
    <mergeCell ref="E235:F235"/>
    <mergeCell ref="G235:H235"/>
    <mergeCell ref="I235:J235"/>
    <mergeCell ref="K235:L235"/>
    <mergeCell ref="M235:M243"/>
    <mergeCell ref="E236:F237"/>
    <mergeCell ref="G236:G237"/>
    <mergeCell ref="I236:I237"/>
    <mergeCell ref="K236:K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Z236:AA237"/>
    <mergeCell ref="E238:E239"/>
    <mergeCell ref="G238:H239"/>
    <mergeCell ref="I238:I239"/>
    <mergeCell ref="K238:K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Z238:AA239"/>
    <mergeCell ref="C236:C237"/>
    <mergeCell ref="D236:D237"/>
    <mergeCell ref="C238:C239"/>
    <mergeCell ref="D238:D239"/>
    <mergeCell ref="E240:E241"/>
    <mergeCell ref="G240:G241"/>
    <mergeCell ref="I240:J241"/>
    <mergeCell ref="K240:K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Z240:AA241"/>
    <mergeCell ref="C240:C241"/>
    <mergeCell ref="D240:D241"/>
    <mergeCell ref="E242:E243"/>
    <mergeCell ref="G242:G243"/>
    <mergeCell ref="I242:I243"/>
    <mergeCell ref="K242:L243"/>
    <mergeCell ref="N242:N243"/>
    <mergeCell ref="O242:O243"/>
    <mergeCell ref="P242:P243"/>
    <mergeCell ref="Q242:Q243"/>
    <mergeCell ref="R242:R243"/>
    <mergeCell ref="S242:S243"/>
    <mergeCell ref="T242:T243"/>
    <mergeCell ref="U242:U243"/>
    <mergeCell ref="V242:V243"/>
    <mergeCell ref="W242:W243"/>
    <mergeCell ref="Z242:AA243"/>
    <mergeCell ref="D245:E245"/>
    <mergeCell ref="F245:N245"/>
    <mergeCell ref="O245:R245"/>
    <mergeCell ref="T245:W245"/>
    <mergeCell ref="X245:Y245"/>
    <mergeCell ref="AA245:AB245"/>
    <mergeCell ref="F246:N246"/>
    <mergeCell ref="O246:R246"/>
    <mergeCell ref="T246:W246"/>
    <mergeCell ref="X246:Y246"/>
    <mergeCell ref="AA246:AB246"/>
    <mergeCell ref="D247:E247"/>
    <mergeCell ref="F247:N247"/>
    <mergeCell ref="O247:R247"/>
    <mergeCell ref="T247:W247"/>
    <mergeCell ref="X247:Y247"/>
    <mergeCell ref="AA247:AB247"/>
    <mergeCell ref="D248:E248"/>
    <mergeCell ref="F248:N248"/>
    <mergeCell ref="O248:R248"/>
    <mergeCell ref="T248:W248"/>
    <mergeCell ref="X248:Y248"/>
    <mergeCell ref="AA248:AB248"/>
    <mergeCell ref="F249:N249"/>
    <mergeCell ref="O249:R249"/>
    <mergeCell ref="T249:W249"/>
    <mergeCell ref="X249:Y249"/>
    <mergeCell ref="AA249:AB249"/>
    <mergeCell ref="D250:E250"/>
    <mergeCell ref="F250:N250"/>
    <mergeCell ref="O250:R250"/>
    <mergeCell ref="T250:W250"/>
    <mergeCell ref="X250:Y250"/>
    <mergeCell ref="AA250:AB250"/>
    <mergeCell ref="D251:E251"/>
    <mergeCell ref="F251:N251"/>
    <mergeCell ref="O251:R251"/>
    <mergeCell ref="T251:W251"/>
    <mergeCell ref="X251:Y251"/>
    <mergeCell ref="AA251:AB251"/>
    <mergeCell ref="F252:N252"/>
    <mergeCell ref="O252:R252"/>
    <mergeCell ref="T252:W252"/>
    <mergeCell ref="X252:Y252"/>
    <mergeCell ref="AA252:AB252"/>
    <mergeCell ref="D253:E253"/>
    <mergeCell ref="F253:N253"/>
    <mergeCell ref="O253:R253"/>
    <mergeCell ref="T253:W253"/>
    <mergeCell ref="X253:Y253"/>
    <mergeCell ref="AA253:AB253"/>
    <mergeCell ref="B255:AB255"/>
    <mergeCell ref="B257:B265"/>
    <mergeCell ref="C257:D257"/>
    <mergeCell ref="E257:F257"/>
    <mergeCell ref="G257:H257"/>
    <mergeCell ref="I257:J257"/>
    <mergeCell ref="K257:L257"/>
    <mergeCell ref="M257:M265"/>
    <mergeCell ref="E258:F259"/>
    <mergeCell ref="G258:G259"/>
    <mergeCell ref="I258:I259"/>
    <mergeCell ref="K258:K259"/>
    <mergeCell ref="N258:N259"/>
    <mergeCell ref="O258:O259"/>
    <mergeCell ref="P258:P259"/>
    <mergeCell ref="Q258:Q259"/>
    <mergeCell ref="R258:R259"/>
    <mergeCell ref="S258:S259"/>
    <mergeCell ref="T258:T259"/>
    <mergeCell ref="U258:U259"/>
    <mergeCell ref="V258:V259"/>
    <mergeCell ref="W258:W259"/>
    <mergeCell ref="Z258:AA259"/>
    <mergeCell ref="E260:E261"/>
    <mergeCell ref="G260:H261"/>
    <mergeCell ref="I260:I261"/>
    <mergeCell ref="K260:K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Z260:AA261"/>
    <mergeCell ref="G262:G263"/>
    <mergeCell ref="I262:J263"/>
    <mergeCell ref="K262:K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Z262:AA263"/>
    <mergeCell ref="E264:E265"/>
    <mergeCell ref="G264:G265"/>
    <mergeCell ref="I264:I265"/>
    <mergeCell ref="K264:L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Z264:AA265"/>
    <mergeCell ref="F267:N267"/>
    <mergeCell ref="O267:R267"/>
    <mergeCell ref="T267:W267"/>
    <mergeCell ref="X267:Y267"/>
    <mergeCell ref="AA267:AB267"/>
    <mergeCell ref="D268:E268"/>
    <mergeCell ref="F268:N268"/>
    <mergeCell ref="O268:R268"/>
    <mergeCell ref="T268:W268"/>
    <mergeCell ref="X268:Y268"/>
    <mergeCell ref="AA268:AB268"/>
    <mergeCell ref="D269:E269"/>
    <mergeCell ref="F269:N269"/>
    <mergeCell ref="O269:R269"/>
    <mergeCell ref="T269:W269"/>
    <mergeCell ref="X269:Y269"/>
    <mergeCell ref="AA269:AB269"/>
    <mergeCell ref="I280:I281"/>
    <mergeCell ref="K280:K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Z280:AA281"/>
    <mergeCell ref="E282:E283"/>
    <mergeCell ref="F270:N270"/>
    <mergeCell ref="O270:R270"/>
    <mergeCell ref="T270:W270"/>
    <mergeCell ref="X270:Y270"/>
    <mergeCell ref="AA270:AB270"/>
    <mergeCell ref="D271:E271"/>
    <mergeCell ref="F271:N271"/>
    <mergeCell ref="O271:R271"/>
    <mergeCell ref="T271:W271"/>
    <mergeCell ref="X271:Y271"/>
    <mergeCell ref="AA271:AB271"/>
    <mergeCell ref="D272:E272"/>
    <mergeCell ref="F272:N272"/>
    <mergeCell ref="O272:R272"/>
    <mergeCell ref="T272:W272"/>
    <mergeCell ref="X272:Y272"/>
    <mergeCell ref="AA272:AB272"/>
    <mergeCell ref="G284:G285"/>
    <mergeCell ref="I284:J285"/>
    <mergeCell ref="K284:K285"/>
    <mergeCell ref="N284:N285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Z284:AA285"/>
    <mergeCell ref="E284:E285"/>
    <mergeCell ref="F273:N273"/>
    <mergeCell ref="O273:R273"/>
    <mergeCell ref="T273:W273"/>
    <mergeCell ref="X273:Y273"/>
    <mergeCell ref="AA273:AB273"/>
    <mergeCell ref="D274:E274"/>
    <mergeCell ref="F274:N274"/>
    <mergeCell ref="O274:R274"/>
    <mergeCell ref="T274:W274"/>
    <mergeCell ref="X274:Y274"/>
    <mergeCell ref="AA274:AB274"/>
    <mergeCell ref="D275:E275"/>
    <mergeCell ref="F275:N275"/>
    <mergeCell ref="O275:R275"/>
    <mergeCell ref="T275:W275"/>
    <mergeCell ref="X275:Y275"/>
    <mergeCell ref="AA275:AB275"/>
    <mergeCell ref="E286:E287"/>
    <mergeCell ref="G286:G287"/>
    <mergeCell ref="I286:I287"/>
    <mergeCell ref="K286:L287"/>
    <mergeCell ref="N286:N287"/>
    <mergeCell ref="O286:O287"/>
    <mergeCell ref="P286:P287"/>
    <mergeCell ref="Q286:Q287"/>
    <mergeCell ref="R286:R287"/>
    <mergeCell ref="S286:S287"/>
    <mergeCell ref="T286:T287"/>
    <mergeCell ref="U286:U287"/>
    <mergeCell ref="V286:V287"/>
    <mergeCell ref="W286:W287"/>
    <mergeCell ref="Z286:AA287"/>
    <mergeCell ref="M279:M287"/>
    <mergeCell ref="E280:F281"/>
    <mergeCell ref="G280:G281"/>
    <mergeCell ref="G282:H283"/>
    <mergeCell ref="I282:I283"/>
    <mergeCell ref="K282:K283"/>
    <mergeCell ref="N282:N283"/>
    <mergeCell ref="O282:O283"/>
    <mergeCell ref="P282:P283"/>
    <mergeCell ref="Q282:Q283"/>
    <mergeCell ref="R282:R283"/>
    <mergeCell ref="S282:S283"/>
    <mergeCell ref="T282:T283"/>
    <mergeCell ref="U282:U283"/>
    <mergeCell ref="V282:V283"/>
    <mergeCell ref="W282:W283"/>
    <mergeCell ref="Z282:AA283"/>
    <mergeCell ref="T289:W289"/>
    <mergeCell ref="X289:Y289"/>
    <mergeCell ref="AA289:AB289"/>
    <mergeCell ref="D290:E290"/>
    <mergeCell ref="F290:N290"/>
    <mergeCell ref="O290:R290"/>
    <mergeCell ref="T290:W290"/>
    <mergeCell ref="X290:Y290"/>
    <mergeCell ref="AA290:AB290"/>
    <mergeCell ref="D291:E291"/>
    <mergeCell ref="F291:N291"/>
    <mergeCell ref="O291:R291"/>
    <mergeCell ref="T291:W291"/>
    <mergeCell ref="X291:Y291"/>
    <mergeCell ref="AA291:AB291"/>
    <mergeCell ref="F292:N292"/>
    <mergeCell ref="O292:R292"/>
    <mergeCell ref="T292:W292"/>
    <mergeCell ref="X292:Y292"/>
    <mergeCell ref="AA292:AB292"/>
    <mergeCell ref="D293:E293"/>
    <mergeCell ref="F293:N293"/>
    <mergeCell ref="O293:R293"/>
    <mergeCell ref="T293:W293"/>
    <mergeCell ref="X293:Y293"/>
    <mergeCell ref="AA293:AB293"/>
    <mergeCell ref="D294:E294"/>
    <mergeCell ref="F294:N294"/>
    <mergeCell ref="O294:R294"/>
    <mergeCell ref="T294:W294"/>
    <mergeCell ref="X294:Y294"/>
    <mergeCell ref="AA294:AB294"/>
    <mergeCell ref="F295:N295"/>
    <mergeCell ref="O295:R295"/>
    <mergeCell ref="T295:W295"/>
    <mergeCell ref="X295:Y295"/>
    <mergeCell ref="AA295:AB295"/>
    <mergeCell ref="D296:E296"/>
    <mergeCell ref="F296:N296"/>
    <mergeCell ref="O296:R296"/>
    <mergeCell ref="T296:W296"/>
    <mergeCell ref="X296:Y296"/>
    <mergeCell ref="AA296:AB296"/>
    <mergeCell ref="D297:E297"/>
    <mergeCell ref="F297:N297"/>
    <mergeCell ref="O297:R297"/>
    <mergeCell ref="T297:W297"/>
    <mergeCell ref="X297:Y297"/>
    <mergeCell ref="AA297:AB297"/>
    <mergeCell ref="K302:K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W302:W303"/>
    <mergeCell ref="Z302:AA303"/>
    <mergeCell ref="E304:E305"/>
    <mergeCell ref="G304:H305"/>
    <mergeCell ref="I304:I305"/>
    <mergeCell ref="K304:K305"/>
    <mergeCell ref="N304:N305"/>
    <mergeCell ref="O304:O305"/>
    <mergeCell ref="P304:P305"/>
    <mergeCell ref="Q304:Q305"/>
    <mergeCell ref="R304:R305"/>
    <mergeCell ref="S304:S305"/>
    <mergeCell ref="T304:T305"/>
    <mergeCell ref="U304:U305"/>
    <mergeCell ref="V304:V305"/>
    <mergeCell ref="W304:W305"/>
    <mergeCell ref="Z304:AA305"/>
    <mergeCell ref="E306:E307"/>
    <mergeCell ref="G306:G307"/>
    <mergeCell ref="I306:J307"/>
    <mergeCell ref="K306:K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Z306:AA307"/>
    <mergeCell ref="E308:E309"/>
    <mergeCell ref="G308:G309"/>
    <mergeCell ref="I308:I309"/>
    <mergeCell ref="K308:L309"/>
    <mergeCell ref="N308:N309"/>
    <mergeCell ref="O308:O309"/>
    <mergeCell ref="P308:P309"/>
    <mergeCell ref="Q308:Q309"/>
    <mergeCell ref="R308:R309"/>
    <mergeCell ref="S308:S309"/>
    <mergeCell ref="T308:T309"/>
    <mergeCell ref="U308:U309"/>
    <mergeCell ref="V308:V309"/>
    <mergeCell ref="W308:W309"/>
    <mergeCell ref="Z308:AA309"/>
    <mergeCell ref="D311:E311"/>
    <mergeCell ref="F311:N311"/>
    <mergeCell ref="O311:R311"/>
    <mergeCell ref="T311:W311"/>
    <mergeCell ref="X311:Y311"/>
    <mergeCell ref="AA311:AB311"/>
    <mergeCell ref="D312:E312"/>
    <mergeCell ref="F312:N312"/>
    <mergeCell ref="O312:R312"/>
    <mergeCell ref="T312:W312"/>
    <mergeCell ref="X312:Y312"/>
    <mergeCell ref="AA312:AB312"/>
    <mergeCell ref="D313:E313"/>
    <mergeCell ref="F313:N313"/>
    <mergeCell ref="O313:R313"/>
    <mergeCell ref="T313:W313"/>
    <mergeCell ref="X313:Y313"/>
    <mergeCell ref="AA313:AB313"/>
    <mergeCell ref="D314:E314"/>
    <mergeCell ref="F314:N314"/>
    <mergeCell ref="O314:R314"/>
    <mergeCell ref="T314:W314"/>
    <mergeCell ref="X314:Y314"/>
    <mergeCell ref="AA314:AB314"/>
    <mergeCell ref="D315:E315"/>
    <mergeCell ref="F315:N315"/>
    <mergeCell ref="O315:R315"/>
    <mergeCell ref="T315:W315"/>
    <mergeCell ref="X315:Y315"/>
    <mergeCell ref="AA315:AB315"/>
    <mergeCell ref="D316:E316"/>
    <mergeCell ref="F316:N316"/>
    <mergeCell ref="O316:R316"/>
    <mergeCell ref="T316:W316"/>
    <mergeCell ref="X316:Y316"/>
    <mergeCell ref="AA316:AB316"/>
    <mergeCell ref="D317:E317"/>
    <mergeCell ref="F317:N317"/>
    <mergeCell ref="O317:R317"/>
    <mergeCell ref="T317:W317"/>
    <mergeCell ref="X317:Y317"/>
    <mergeCell ref="AA317:AB317"/>
    <mergeCell ref="D318:E318"/>
    <mergeCell ref="F318:N318"/>
    <mergeCell ref="O318:R318"/>
    <mergeCell ref="T318:W318"/>
    <mergeCell ref="X318:Y318"/>
    <mergeCell ref="AA318:AB318"/>
    <mergeCell ref="D319:E319"/>
    <mergeCell ref="F319:N319"/>
    <mergeCell ref="O319:R319"/>
    <mergeCell ref="T319:W319"/>
    <mergeCell ref="X319:Y319"/>
    <mergeCell ref="AA319:AB319"/>
    <mergeCell ref="B321:AB321"/>
    <mergeCell ref="B323:B331"/>
    <mergeCell ref="C323:D323"/>
    <mergeCell ref="E323:F323"/>
    <mergeCell ref="G323:H323"/>
    <mergeCell ref="I323:J323"/>
    <mergeCell ref="K323:L323"/>
    <mergeCell ref="M323:M331"/>
    <mergeCell ref="E324:F325"/>
    <mergeCell ref="G324:G325"/>
    <mergeCell ref="I324:I325"/>
    <mergeCell ref="K324:K325"/>
    <mergeCell ref="N324:N325"/>
    <mergeCell ref="O324:O325"/>
    <mergeCell ref="P324:P325"/>
    <mergeCell ref="Q324:Q325"/>
    <mergeCell ref="R324:R325"/>
    <mergeCell ref="S324:S325"/>
    <mergeCell ref="T324:T325"/>
    <mergeCell ref="U324:U325"/>
    <mergeCell ref="V324:V325"/>
    <mergeCell ref="W324:W325"/>
    <mergeCell ref="Z324:AA325"/>
    <mergeCell ref="E326:E327"/>
    <mergeCell ref="G326:H327"/>
    <mergeCell ref="I326:I327"/>
    <mergeCell ref="K326:K327"/>
    <mergeCell ref="N326:N327"/>
    <mergeCell ref="O326:O327"/>
    <mergeCell ref="P326:P327"/>
    <mergeCell ref="Q326:Q327"/>
    <mergeCell ref="R326:R327"/>
    <mergeCell ref="S326:S327"/>
    <mergeCell ref="T326:T327"/>
    <mergeCell ref="U326:U327"/>
    <mergeCell ref="V326:V327"/>
    <mergeCell ref="W326:W327"/>
    <mergeCell ref="Z326:AA327"/>
    <mergeCell ref="E328:E329"/>
    <mergeCell ref="G328:G329"/>
    <mergeCell ref="I328:J329"/>
    <mergeCell ref="K328:K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Z328:AA329"/>
    <mergeCell ref="E330:E331"/>
    <mergeCell ref="G330:G331"/>
    <mergeCell ref="I330:I331"/>
    <mergeCell ref="K330:L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Z330:AA331"/>
    <mergeCell ref="D333:E333"/>
    <mergeCell ref="F333:N333"/>
    <mergeCell ref="O333:R333"/>
    <mergeCell ref="T333:W333"/>
    <mergeCell ref="X333:Y333"/>
    <mergeCell ref="AA333:AB333"/>
    <mergeCell ref="D334:E334"/>
    <mergeCell ref="F334:N334"/>
    <mergeCell ref="O334:R334"/>
    <mergeCell ref="T334:W334"/>
    <mergeCell ref="X334:Y334"/>
    <mergeCell ref="AA334:AB334"/>
    <mergeCell ref="D335:E335"/>
    <mergeCell ref="F335:N335"/>
    <mergeCell ref="O335:R335"/>
    <mergeCell ref="T335:W335"/>
    <mergeCell ref="X335:Y335"/>
    <mergeCell ref="AA335:AB335"/>
    <mergeCell ref="D336:E336"/>
    <mergeCell ref="F336:N336"/>
    <mergeCell ref="O336:R336"/>
    <mergeCell ref="T336:W336"/>
    <mergeCell ref="X336:Y336"/>
    <mergeCell ref="AA336:AB336"/>
    <mergeCell ref="D337:E337"/>
    <mergeCell ref="F337:N337"/>
    <mergeCell ref="O337:R337"/>
    <mergeCell ref="T337:W337"/>
    <mergeCell ref="X337:Y337"/>
    <mergeCell ref="AA337:AB337"/>
    <mergeCell ref="D338:E338"/>
    <mergeCell ref="F338:N338"/>
    <mergeCell ref="O338:R338"/>
    <mergeCell ref="T338:W338"/>
    <mergeCell ref="X338:Y338"/>
    <mergeCell ref="AA338:AB338"/>
    <mergeCell ref="D339:E339"/>
    <mergeCell ref="F339:N339"/>
    <mergeCell ref="O339:R339"/>
    <mergeCell ref="T339:W339"/>
    <mergeCell ref="X339:Y339"/>
    <mergeCell ref="AA339:AB339"/>
    <mergeCell ref="D340:E340"/>
    <mergeCell ref="F340:N340"/>
    <mergeCell ref="O340:R340"/>
    <mergeCell ref="T340:W340"/>
    <mergeCell ref="X340:Y340"/>
    <mergeCell ref="AA340:AB340"/>
    <mergeCell ref="D341:E341"/>
    <mergeCell ref="F341:N341"/>
    <mergeCell ref="O341:R341"/>
    <mergeCell ref="T341:W341"/>
    <mergeCell ref="X341:Y341"/>
    <mergeCell ref="AA341:AB341"/>
    <mergeCell ref="B343:AB343"/>
    <mergeCell ref="B345:B353"/>
    <mergeCell ref="C345:D345"/>
    <mergeCell ref="E345:F345"/>
    <mergeCell ref="G345:H345"/>
    <mergeCell ref="I345:J345"/>
    <mergeCell ref="K345:L345"/>
    <mergeCell ref="M345:M353"/>
    <mergeCell ref="E346:F347"/>
    <mergeCell ref="G346:G347"/>
    <mergeCell ref="I346:I347"/>
    <mergeCell ref="K346:K347"/>
    <mergeCell ref="N346:N347"/>
    <mergeCell ref="O346:O347"/>
    <mergeCell ref="P346:P347"/>
    <mergeCell ref="Q346:Q347"/>
    <mergeCell ref="R346:R347"/>
    <mergeCell ref="S346:S347"/>
    <mergeCell ref="T346:T347"/>
    <mergeCell ref="U346:U347"/>
    <mergeCell ref="V346:V347"/>
    <mergeCell ref="W346:W347"/>
    <mergeCell ref="Z346:AA347"/>
    <mergeCell ref="E348:E349"/>
    <mergeCell ref="G348:H349"/>
    <mergeCell ref="I348:I349"/>
    <mergeCell ref="K348:K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Z348:AA349"/>
    <mergeCell ref="E350:E351"/>
    <mergeCell ref="G350:G351"/>
    <mergeCell ref="I350:J351"/>
    <mergeCell ref="K350:K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Z350:AA351"/>
    <mergeCell ref="E352:E353"/>
    <mergeCell ref="G352:G353"/>
    <mergeCell ref="I352:I353"/>
    <mergeCell ref="K352:L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Z352:AA353"/>
    <mergeCell ref="F355:N355"/>
    <mergeCell ref="O355:R355"/>
    <mergeCell ref="T355:W355"/>
    <mergeCell ref="X355:Y355"/>
    <mergeCell ref="AA355:AB355"/>
    <mergeCell ref="D356:E356"/>
    <mergeCell ref="F356:N356"/>
    <mergeCell ref="O356:R356"/>
    <mergeCell ref="T356:W356"/>
    <mergeCell ref="X356:Y356"/>
    <mergeCell ref="AA356:AB356"/>
    <mergeCell ref="D357:E357"/>
    <mergeCell ref="F357:N357"/>
    <mergeCell ref="O357:R357"/>
    <mergeCell ref="T357:W357"/>
    <mergeCell ref="X357:Y357"/>
    <mergeCell ref="AA357:AB357"/>
    <mergeCell ref="F358:N358"/>
    <mergeCell ref="O358:R358"/>
    <mergeCell ref="T358:W358"/>
    <mergeCell ref="X358:Y358"/>
    <mergeCell ref="AA358:AB358"/>
    <mergeCell ref="D359:E359"/>
    <mergeCell ref="F359:N359"/>
    <mergeCell ref="O359:R359"/>
    <mergeCell ref="T359:W359"/>
    <mergeCell ref="X359:Y359"/>
    <mergeCell ref="AA359:AB359"/>
    <mergeCell ref="D360:E360"/>
    <mergeCell ref="F360:N360"/>
    <mergeCell ref="O360:R360"/>
    <mergeCell ref="T360:W360"/>
    <mergeCell ref="X360:Y360"/>
    <mergeCell ref="AA360:AB360"/>
    <mergeCell ref="F361:N361"/>
    <mergeCell ref="O361:R361"/>
    <mergeCell ref="T361:W361"/>
    <mergeCell ref="X361:Y361"/>
    <mergeCell ref="AA361:AB361"/>
    <mergeCell ref="D362:E362"/>
    <mergeCell ref="F362:N362"/>
    <mergeCell ref="O362:R362"/>
    <mergeCell ref="T362:W362"/>
    <mergeCell ref="X362:Y362"/>
    <mergeCell ref="AA362:AB362"/>
    <mergeCell ref="D363:E363"/>
    <mergeCell ref="F363:N363"/>
    <mergeCell ref="O363:R363"/>
    <mergeCell ref="T363:W363"/>
    <mergeCell ref="X363:Y363"/>
    <mergeCell ref="AA363:AB363"/>
    <mergeCell ref="K368:K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Z368:AA369"/>
    <mergeCell ref="E370:E371"/>
    <mergeCell ref="G370:H371"/>
    <mergeCell ref="I370:I371"/>
    <mergeCell ref="K370:K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Z370:AA371"/>
    <mergeCell ref="E372:E373"/>
    <mergeCell ref="G372:G373"/>
    <mergeCell ref="I372:J373"/>
    <mergeCell ref="K372:K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Z372:AA373"/>
    <mergeCell ref="E374:E375"/>
    <mergeCell ref="G374:G375"/>
    <mergeCell ref="I374:I375"/>
    <mergeCell ref="K374:L375"/>
    <mergeCell ref="N374:N375"/>
    <mergeCell ref="O374:O375"/>
    <mergeCell ref="P374:P375"/>
    <mergeCell ref="Q374:Q375"/>
    <mergeCell ref="R374:R375"/>
    <mergeCell ref="S374:S375"/>
    <mergeCell ref="T374:T375"/>
    <mergeCell ref="U374:U375"/>
    <mergeCell ref="V374:V375"/>
    <mergeCell ref="W374:W375"/>
    <mergeCell ref="Z374:AA375"/>
    <mergeCell ref="D377:E377"/>
    <mergeCell ref="F377:N377"/>
    <mergeCell ref="O377:R377"/>
    <mergeCell ref="T377:W377"/>
    <mergeCell ref="X377:Y377"/>
    <mergeCell ref="AA377:AB377"/>
    <mergeCell ref="D378:E378"/>
    <mergeCell ref="F378:N378"/>
    <mergeCell ref="O378:R378"/>
    <mergeCell ref="T378:W378"/>
    <mergeCell ref="X378:Y378"/>
    <mergeCell ref="AA378:AB378"/>
    <mergeCell ref="D379:E379"/>
    <mergeCell ref="F379:N379"/>
    <mergeCell ref="O379:R379"/>
    <mergeCell ref="T379:W379"/>
    <mergeCell ref="X379:Y379"/>
    <mergeCell ref="AA379:AB379"/>
    <mergeCell ref="D380:E380"/>
    <mergeCell ref="F380:N380"/>
    <mergeCell ref="O380:R380"/>
    <mergeCell ref="T380:W380"/>
    <mergeCell ref="X380:Y380"/>
    <mergeCell ref="AA380:AB380"/>
    <mergeCell ref="D381:E381"/>
    <mergeCell ref="F381:N381"/>
    <mergeCell ref="O381:R381"/>
    <mergeCell ref="T381:W381"/>
    <mergeCell ref="X381:Y381"/>
    <mergeCell ref="AA381:AB381"/>
    <mergeCell ref="D382:E382"/>
    <mergeCell ref="F382:N382"/>
    <mergeCell ref="O382:R382"/>
    <mergeCell ref="T382:W382"/>
    <mergeCell ref="X382:Y382"/>
    <mergeCell ref="AA382:AB382"/>
    <mergeCell ref="D383:E383"/>
    <mergeCell ref="F383:N383"/>
    <mergeCell ref="O383:R383"/>
    <mergeCell ref="T383:W383"/>
    <mergeCell ref="X383:Y383"/>
    <mergeCell ref="AA383:AB383"/>
    <mergeCell ref="D384:E384"/>
    <mergeCell ref="F384:N384"/>
    <mergeCell ref="O384:R384"/>
    <mergeCell ref="T384:W384"/>
    <mergeCell ref="X384:Y384"/>
    <mergeCell ref="AA384:AB384"/>
    <mergeCell ref="D385:E385"/>
    <mergeCell ref="F385:N385"/>
    <mergeCell ref="O385:R385"/>
    <mergeCell ref="T385:W385"/>
    <mergeCell ref="X385:Y385"/>
    <mergeCell ref="AA385:AB385"/>
    <mergeCell ref="B387:AB387"/>
    <mergeCell ref="B389:B397"/>
    <mergeCell ref="C389:D389"/>
    <mergeCell ref="E389:F389"/>
    <mergeCell ref="G389:H389"/>
    <mergeCell ref="I389:J389"/>
    <mergeCell ref="K389:L389"/>
    <mergeCell ref="M389:M397"/>
    <mergeCell ref="E390:F391"/>
    <mergeCell ref="G390:G391"/>
    <mergeCell ref="I390:I391"/>
    <mergeCell ref="K390:K391"/>
    <mergeCell ref="N390:N391"/>
    <mergeCell ref="O390:O391"/>
    <mergeCell ref="P390:P391"/>
    <mergeCell ref="Q390:Q391"/>
    <mergeCell ref="R390:R391"/>
    <mergeCell ref="S390:S391"/>
    <mergeCell ref="T390:T391"/>
    <mergeCell ref="U390:U391"/>
    <mergeCell ref="V390:V391"/>
    <mergeCell ref="W390:W391"/>
    <mergeCell ref="Z390:AA391"/>
    <mergeCell ref="E392:E393"/>
    <mergeCell ref="G392:H393"/>
    <mergeCell ref="I392:I393"/>
    <mergeCell ref="K392:K393"/>
    <mergeCell ref="N392:N393"/>
    <mergeCell ref="O392:O393"/>
    <mergeCell ref="P392:P393"/>
    <mergeCell ref="Q392:Q393"/>
    <mergeCell ref="R392:R393"/>
    <mergeCell ref="W392:W393"/>
    <mergeCell ref="Z392:AA393"/>
    <mergeCell ref="E394:E395"/>
    <mergeCell ref="G394:G395"/>
    <mergeCell ref="I394:J395"/>
    <mergeCell ref="K394:K395"/>
    <mergeCell ref="N394:N395"/>
    <mergeCell ref="O394:O395"/>
    <mergeCell ref="P394:P395"/>
    <mergeCell ref="Q394:Q395"/>
    <mergeCell ref="R394:R395"/>
    <mergeCell ref="S394:S395"/>
    <mergeCell ref="T394:T395"/>
    <mergeCell ref="U394:U395"/>
    <mergeCell ref="V394:V395"/>
    <mergeCell ref="W394:W395"/>
    <mergeCell ref="Z394:AA395"/>
    <mergeCell ref="C392:C393"/>
    <mergeCell ref="D392:D393"/>
    <mergeCell ref="C394:C395"/>
    <mergeCell ref="D394:D395"/>
    <mergeCell ref="E396:E397"/>
    <mergeCell ref="G396:G397"/>
    <mergeCell ref="I396:I397"/>
    <mergeCell ref="K396:L397"/>
    <mergeCell ref="N396:N397"/>
    <mergeCell ref="O396:O397"/>
    <mergeCell ref="P396:P397"/>
    <mergeCell ref="Q396:Q397"/>
    <mergeCell ref="R396:R397"/>
    <mergeCell ref="S396:S397"/>
    <mergeCell ref="T396:T397"/>
    <mergeCell ref="U396:U397"/>
    <mergeCell ref="V396:V397"/>
    <mergeCell ref="S392:S393"/>
    <mergeCell ref="T392:T393"/>
    <mergeCell ref="U392:U393"/>
    <mergeCell ref="V392:V393"/>
    <mergeCell ref="W396:W397"/>
    <mergeCell ref="Z396:AA397"/>
    <mergeCell ref="D399:E399"/>
    <mergeCell ref="F399:N399"/>
    <mergeCell ref="O399:R399"/>
    <mergeCell ref="T399:W399"/>
    <mergeCell ref="X399:Y399"/>
    <mergeCell ref="AA399:AB399"/>
    <mergeCell ref="C396:C397"/>
    <mergeCell ref="D396:D397"/>
    <mergeCell ref="D400:E400"/>
    <mergeCell ref="F400:N400"/>
    <mergeCell ref="O400:R400"/>
    <mergeCell ref="T400:W400"/>
    <mergeCell ref="X400:Y400"/>
    <mergeCell ref="AA400:AB400"/>
    <mergeCell ref="D401:E401"/>
    <mergeCell ref="F401:N401"/>
    <mergeCell ref="O401:R401"/>
    <mergeCell ref="T401:W401"/>
    <mergeCell ref="X401:Y401"/>
    <mergeCell ref="AA401:AB401"/>
    <mergeCell ref="D402:E402"/>
    <mergeCell ref="F402:N402"/>
    <mergeCell ref="O402:R402"/>
    <mergeCell ref="T402:W402"/>
    <mergeCell ref="X402:Y402"/>
    <mergeCell ref="AA402:AB402"/>
    <mergeCell ref="D403:E403"/>
    <mergeCell ref="F403:N403"/>
    <mergeCell ref="O403:R403"/>
    <mergeCell ref="T403:W403"/>
    <mergeCell ref="X403:Y403"/>
    <mergeCell ref="AA403:AB403"/>
    <mergeCell ref="D404:E404"/>
    <mergeCell ref="F404:N404"/>
    <mergeCell ref="O404:R404"/>
    <mergeCell ref="T404:W404"/>
    <mergeCell ref="X404:Y404"/>
    <mergeCell ref="AA404:AB404"/>
    <mergeCell ref="D405:E405"/>
    <mergeCell ref="F405:N405"/>
    <mergeCell ref="O405:R405"/>
    <mergeCell ref="T405:W405"/>
    <mergeCell ref="X405:Y405"/>
    <mergeCell ref="AA405:AB405"/>
    <mergeCell ref="D406:E406"/>
    <mergeCell ref="F406:N406"/>
    <mergeCell ref="O406:R406"/>
    <mergeCell ref="T406:W406"/>
    <mergeCell ref="X406:Y406"/>
    <mergeCell ref="AA406:AB406"/>
    <mergeCell ref="D407:E407"/>
    <mergeCell ref="F407:N407"/>
    <mergeCell ref="O407:R407"/>
    <mergeCell ref="T407:W407"/>
    <mergeCell ref="X407:Y407"/>
    <mergeCell ref="AA407:AB407"/>
    <mergeCell ref="B409:AB409"/>
    <mergeCell ref="B411:B419"/>
    <mergeCell ref="C411:D411"/>
    <mergeCell ref="E411:F411"/>
    <mergeCell ref="G411:H411"/>
    <mergeCell ref="I411:J411"/>
    <mergeCell ref="K411:L411"/>
    <mergeCell ref="M411:M419"/>
    <mergeCell ref="E412:F413"/>
    <mergeCell ref="G412:G413"/>
    <mergeCell ref="I412:I413"/>
    <mergeCell ref="K412:K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Z412:AA413"/>
    <mergeCell ref="E414:E415"/>
    <mergeCell ref="G414:H415"/>
    <mergeCell ref="I414:I415"/>
    <mergeCell ref="K414:K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Z414:AA415"/>
    <mergeCell ref="C412:C413"/>
    <mergeCell ref="D412:D413"/>
    <mergeCell ref="C414:C415"/>
    <mergeCell ref="D414:D415"/>
    <mergeCell ref="E416:E417"/>
    <mergeCell ref="G416:G417"/>
    <mergeCell ref="I416:J417"/>
    <mergeCell ref="K416:K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Z416:AA417"/>
    <mergeCell ref="C416:C417"/>
    <mergeCell ref="D416:D417"/>
    <mergeCell ref="E418:E419"/>
    <mergeCell ref="G418:G419"/>
    <mergeCell ref="I418:I419"/>
    <mergeCell ref="K418:L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Z418:AA419"/>
    <mergeCell ref="D421:E421"/>
    <mergeCell ref="F421:N421"/>
    <mergeCell ref="O421:R421"/>
    <mergeCell ref="T421:W421"/>
    <mergeCell ref="X421:Y421"/>
    <mergeCell ref="AA421:AB421"/>
    <mergeCell ref="F422:N422"/>
    <mergeCell ref="O422:R422"/>
    <mergeCell ref="T422:W422"/>
    <mergeCell ref="X422:Y422"/>
    <mergeCell ref="AA422:AB422"/>
    <mergeCell ref="D423:E423"/>
    <mergeCell ref="F423:N423"/>
    <mergeCell ref="O423:R423"/>
    <mergeCell ref="T423:W423"/>
    <mergeCell ref="X423:Y423"/>
    <mergeCell ref="AA423:AB423"/>
    <mergeCell ref="D424:E424"/>
    <mergeCell ref="F424:N424"/>
    <mergeCell ref="O424:R424"/>
    <mergeCell ref="T424:W424"/>
    <mergeCell ref="X424:Y424"/>
    <mergeCell ref="AA424:AB424"/>
    <mergeCell ref="F425:N425"/>
    <mergeCell ref="O425:R425"/>
    <mergeCell ref="T425:W425"/>
    <mergeCell ref="X425:Y425"/>
    <mergeCell ref="AA425:AB425"/>
    <mergeCell ref="D426:E426"/>
    <mergeCell ref="F426:N426"/>
    <mergeCell ref="O426:R426"/>
    <mergeCell ref="T426:W426"/>
    <mergeCell ref="X426:Y426"/>
    <mergeCell ref="AA426:AB426"/>
    <mergeCell ref="D427:E427"/>
    <mergeCell ref="F427:N427"/>
    <mergeCell ref="O427:R427"/>
    <mergeCell ref="T427:W427"/>
    <mergeCell ref="X427:Y427"/>
    <mergeCell ref="AA427:AB427"/>
    <mergeCell ref="F428:N428"/>
    <mergeCell ref="O428:R428"/>
    <mergeCell ref="T428:W428"/>
    <mergeCell ref="X428:Y428"/>
    <mergeCell ref="AA428:AB428"/>
    <mergeCell ref="D429:E429"/>
    <mergeCell ref="F429:N429"/>
    <mergeCell ref="O429:R429"/>
    <mergeCell ref="T429:W429"/>
    <mergeCell ref="X429:Y429"/>
    <mergeCell ref="AA429:AB429"/>
    <mergeCell ref="B431:AB431"/>
    <mergeCell ref="B433:B441"/>
    <mergeCell ref="C433:D433"/>
    <mergeCell ref="E433:F433"/>
    <mergeCell ref="G433:H433"/>
    <mergeCell ref="I433:J433"/>
    <mergeCell ref="K433:L433"/>
    <mergeCell ref="M433:M441"/>
    <mergeCell ref="E434:F435"/>
    <mergeCell ref="G434:G435"/>
    <mergeCell ref="I434:I435"/>
    <mergeCell ref="K434:K435"/>
    <mergeCell ref="N434:N435"/>
    <mergeCell ref="O434:O435"/>
    <mergeCell ref="P434:P435"/>
    <mergeCell ref="Q434:Q435"/>
    <mergeCell ref="R434:R435"/>
    <mergeCell ref="S434:S435"/>
    <mergeCell ref="T434:T435"/>
    <mergeCell ref="U434:U435"/>
    <mergeCell ref="V434:V435"/>
    <mergeCell ref="W434:W435"/>
    <mergeCell ref="Z434:AA435"/>
    <mergeCell ref="E436:E437"/>
    <mergeCell ref="G436:H437"/>
    <mergeCell ref="I436:I437"/>
    <mergeCell ref="K436:K437"/>
    <mergeCell ref="N436:N437"/>
    <mergeCell ref="O436:O437"/>
    <mergeCell ref="P436:P437"/>
    <mergeCell ref="Q436:Q437"/>
    <mergeCell ref="R436:R437"/>
    <mergeCell ref="S436:S437"/>
    <mergeCell ref="T436:T437"/>
    <mergeCell ref="U436:U437"/>
    <mergeCell ref="V436:V437"/>
    <mergeCell ref="W436:W437"/>
    <mergeCell ref="Z436:AA437"/>
    <mergeCell ref="G438:G439"/>
    <mergeCell ref="I438:J439"/>
    <mergeCell ref="K438:K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V438:V439"/>
    <mergeCell ref="W438:W439"/>
    <mergeCell ref="Z438:AA439"/>
    <mergeCell ref="E440:E441"/>
    <mergeCell ref="G440:G441"/>
    <mergeCell ref="I440:I441"/>
    <mergeCell ref="K440:L441"/>
    <mergeCell ref="N440:N441"/>
    <mergeCell ref="O440:O441"/>
    <mergeCell ref="P440:P441"/>
    <mergeCell ref="Q440:Q441"/>
    <mergeCell ref="R440:R441"/>
    <mergeCell ref="S440:S441"/>
    <mergeCell ref="T440:T441"/>
    <mergeCell ref="U440:U441"/>
    <mergeCell ref="V440:V441"/>
    <mergeCell ref="W440:W441"/>
    <mergeCell ref="Z440:AA441"/>
    <mergeCell ref="F443:N443"/>
    <mergeCell ref="O443:R443"/>
    <mergeCell ref="T443:W443"/>
    <mergeCell ref="X443:Y443"/>
    <mergeCell ref="AA443:AB443"/>
    <mergeCell ref="D444:E444"/>
    <mergeCell ref="F444:N444"/>
    <mergeCell ref="O444:R444"/>
    <mergeCell ref="T444:W444"/>
    <mergeCell ref="X444:Y444"/>
    <mergeCell ref="AA444:AB444"/>
    <mergeCell ref="D445:E445"/>
    <mergeCell ref="F445:N445"/>
    <mergeCell ref="O445:R445"/>
    <mergeCell ref="T445:W445"/>
    <mergeCell ref="X445:Y445"/>
    <mergeCell ref="AA445:AB445"/>
    <mergeCell ref="I456:I457"/>
    <mergeCell ref="K456:K457"/>
    <mergeCell ref="N456:N457"/>
    <mergeCell ref="O456:O457"/>
    <mergeCell ref="P456:P457"/>
    <mergeCell ref="Q456:Q457"/>
    <mergeCell ref="R456:R457"/>
    <mergeCell ref="S456:S457"/>
    <mergeCell ref="T456:T457"/>
    <mergeCell ref="U456:U457"/>
    <mergeCell ref="V456:V457"/>
    <mergeCell ref="W456:W457"/>
    <mergeCell ref="Z456:AA457"/>
    <mergeCell ref="E458:E459"/>
    <mergeCell ref="F446:N446"/>
    <mergeCell ref="O446:R446"/>
    <mergeCell ref="T446:W446"/>
    <mergeCell ref="X446:Y446"/>
    <mergeCell ref="AA446:AB446"/>
    <mergeCell ref="D447:E447"/>
    <mergeCell ref="F447:N447"/>
    <mergeCell ref="O447:R447"/>
    <mergeCell ref="T447:W447"/>
    <mergeCell ref="X447:Y447"/>
    <mergeCell ref="AA447:AB447"/>
    <mergeCell ref="D448:E448"/>
    <mergeCell ref="F448:N448"/>
    <mergeCell ref="O448:R448"/>
    <mergeCell ref="T448:W448"/>
    <mergeCell ref="X448:Y448"/>
    <mergeCell ref="AA448:AB448"/>
    <mergeCell ref="G460:G461"/>
    <mergeCell ref="I460:J461"/>
    <mergeCell ref="K460:K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Z460:AA461"/>
    <mergeCell ref="E460:E461"/>
    <mergeCell ref="F449:N449"/>
    <mergeCell ref="O449:R449"/>
    <mergeCell ref="T449:W449"/>
    <mergeCell ref="X449:Y449"/>
    <mergeCell ref="AA449:AB449"/>
    <mergeCell ref="D450:E450"/>
    <mergeCell ref="F450:N450"/>
    <mergeCell ref="O450:R450"/>
    <mergeCell ref="T450:W450"/>
    <mergeCell ref="X450:Y450"/>
    <mergeCell ref="AA450:AB450"/>
    <mergeCell ref="D451:E451"/>
    <mergeCell ref="F451:N451"/>
    <mergeCell ref="O451:R451"/>
    <mergeCell ref="T451:W451"/>
    <mergeCell ref="X451:Y451"/>
    <mergeCell ref="AA451:AB451"/>
    <mergeCell ref="E462:E463"/>
    <mergeCell ref="G462:G463"/>
    <mergeCell ref="I462:I463"/>
    <mergeCell ref="K462:L463"/>
    <mergeCell ref="N462:N463"/>
    <mergeCell ref="O462:O463"/>
    <mergeCell ref="P462:P463"/>
    <mergeCell ref="Q462:Q463"/>
    <mergeCell ref="R462:R463"/>
    <mergeCell ref="S462:S463"/>
    <mergeCell ref="T462:T463"/>
    <mergeCell ref="U462:U463"/>
    <mergeCell ref="V462:V463"/>
    <mergeCell ref="W462:W463"/>
    <mergeCell ref="Z462:AA463"/>
    <mergeCell ref="M455:M463"/>
    <mergeCell ref="E456:F457"/>
    <mergeCell ref="G456:G457"/>
    <mergeCell ref="G458:H459"/>
    <mergeCell ref="I458:I459"/>
    <mergeCell ref="K458:K459"/>
    <mergeCell ref="N458:N459"/>
    <mergeCell ref="O458:O459"/>
    <mergeCell ref="P458:P459"/>
    <mergeCell ref="Q458:Q459"/>
    <mergeCell ref="R458:R459"/>
    <mergeCell ref="S458:S459"/>
    <mergeCell ref="T458:T459"/>
    <mergeCell ref="U458:U459"/>
    <mergeCell ref="V458:V459"/>
    <mergeCell ref="W458:W459"/>
    <mergeCell ref="Z458:AA459"/>
    <mergeCell ref="T465:W465"/>
    <mergeCell ref="X465:Y465"/>
    <mergeCell ref="AA465:AB465"/>
    <mergeCell ref="D466:E466"/>
    <mergeCell ref="F466:N466"/>
    <mergeCell ref="O466:R466"/>
    <mergeCell ref="T466:W466"/>
    <mergeCell ref="X466:Y466"/>
    <mergeCell ref="AA466:AB466"/>
    <mergeCell ref="D467:E467"/>
    <mergeCell ref="F467:N467"/>
    <mergeCell ref="O467:R467"/>
    <mergeCell ref="T467:W467"/>
    <mergeCell ref="X467:Y467"/>
    <mergeCell ref="AA467:AB467"/>
    <mergeCell ref="F468:N468"/>
    <mergeCell ref="O468:R468"/>
    <mergeCell ref="T468:W468"/>
    <mergeCell ref="X468:Y468"/>
    <mergeCell ref="AA468:AB468"/>
    <mergeCell ref="D469:E469"/>
    <mergeCell ref="F469:N469"/>
    <mergeCell ref="O469:R469"/>
    <mergeCell ref="T469:W469"/>
    <mergeCell ref="X469:Y469"/>
    <mergeCell ref="AA469:AB469"/>
    <mergeCell ref="D470:E470"/>
    <mergeCell ref="F470:N470"/>
    <mergeCell ref="O470:R470"/>
    <mergeCell ref="T470:W470"/>
    <mergeCell ref="X470:Y470"/>
    <mergeCell ref="AA470:AB470"/>
    <mergeCell ref="F471:N471"/>
    <mergeCell ref="O471:R471"/>
    <mergeCell ref="T471:W471"/>
    <mergeCell ref="X471:Y471"/>
    <mergeCell ref="AA471:AB471"/>
    <mergeCell ref="D472:E472"/>
    <mergeCell ref="F472:N472"/>
    <mergeCell ref="O472:R472"/>
    <mergeCell ref="T472:W472"/>
    <mergeCell ref="X472:Y472"/>
    <mergeCell ref="AA472:AB472"/>
    <mergeCell ref="D473:E473"/>
    <mergeCell ref="F473:N473"/>
    <mergeCell ref="O473:R473"/>
    <mergeCell ref="T473:W473"/>
    <mergeCell ref="X473:Y473"/>
    <mergeCell ref="AA473:AB473"/>
    <mergeCell ref="K478:K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Z478:AA479"/>
    <mergeCell ref="E480:E481"/>
    <mergeCell ref="G480:H481"/>
    <mergeCell ref="I480:I481"/>
    <mergeCell ref="K480:K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Z480:AA481"/>
    <mergeCell ref="E482:E483"/>
    <mergeCell ref="G482:G483"/>
    <mergeCell ref="I482:J483"/>
    <mergeCell ref="K482:K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Z482:AA483"/>
    <mergeCell ref="E484:E485"/>
    <mergeCell ref="G484:G485"/>
    <mergeCell ref="I484:I485"/>
    <mergeCell ref="K484:L485"/>
    <mergeCell ref="N484:N485"/>
    <mergeCell ref="O484:O485"/>
    <mergeCell ref="P484:P485"/>
    <mergeCell ref="Q484:Q485"/>
    <mergeCell ref="R484:R485"/>
    <mergeCell ref="S484:S485"/>
    <mergeCell ref="T484:T485"/>
    <mergeCell ref="U484:U485"/>
    <mergeCell ref="V484:V485"/>
    <mergeCell ref="W484:W485"/>
    <mergeCell ref="Z484:AA485"/>
    <mergeCell ref="D487:E487"/>
    <mergeCell ref="F487:N487"/>
    <mergeCell ref="O487:R487"/>
    <mergeCell ref="T487:W487"/>
    <mergeCell ref="X487:Y487"/>
    <mergeCell ref="AA487:AB487"/>
    <mergeCell ref="D488:E488"/>
    <mergeCell ref="F488:N488"/>
    <mergeCell ref="O488:R488"/>
    <mergeCell ref="T488:W488"/>
    <mergeCell ref="X488:Y488"/>
    <mergeCell ref="AA488:AB488"/>
    <mergeCell ref="D489:E489"/>
    <mergeCell ref="F489:N489"/>
    <mergeCell ref="O489:R489"/>
    <mergeCell ref="T489:W489"/>
    <mergeCell ref="X489:Y489"/>
    <mergeCell ref="AA489:AB489"/>
    <mergeCell ref="D490:E490"/>
    <mergeCell ref="F490:N490"/>
    <mergeCell ref="O490:R490"/>
    <mergeCell ref="T490:W490"/>
    <mergeCell ref="X490:Y490"/>
    <mergeCell ref="AA490:AB490"/>
    <mergeCell ref="D491:E491"/>
    <mergeCell ref="F491:N491"/>
    <mergeCell ref="O491:R491"/>
    <mergeCell ref="T491:W491"/>
    <mergeCell ref="X491:Y491"/>
    <mergeCell ref="AA491:AB491"/>
    <mergeCell ref="D492:E492"/>
    <mergeCell ref="F492:N492"/>
    <mergeCell ref="O492:R492"/>
    <mergeCell ref="T492:W492"/>
    <mergeCell ref="X492:Y492"/>
    <mergeCell ref="AA492:AB492"/>
    <mergeCell ref="D493:E493"/>
    <mergeCell ref="F493:N493"/>
    <mergeCell ref="O493:R493"/>
    <mergeCell ref="T493:W493"/>
    <mergeCell ref="X493:Y493"/>
    <mergeCell ref="AA493:AB493"/>
    <mergeCell ref="D494:E494"/>
    <mergeCell ref="F494:N494"/>
    <mergeCell ref="O494:R494"/>
    <mergeCell ref="T494:W494"/>
    <mergeCell ref="X494:Y494"/>
    <mergeCell ref="AA494:AB494"/>
    <mergeCell ref="D495:E495"/>
    <mergeCell ref="F495:N495"/>
    <mergeCell ref="O495:R495"/>
    <mergeCell ref="T495:W495"/>
    <mergeCell ref="X495:Y495"/>
    <mergeCell ref="AA495:AB495"/>
    <mergeCell ref="B497:AB497"/>
    <mergeCell ref="B499:B507"/>
    <mergeCell ref="C499:D499"/>
    <mergeCell ref="E499:F499"/>
    <mergeCell ref="G499:H499"/>
    <mergeCell ref="I499:J499"/>
    <mergeCell ref="K499:L499"/>
    <mergeCell ref="M499:M507"/>
    <mergeCell ref="E500:F501"/>
    <mergeCell ref="G500:G501"/>
    <mergeCell ref="I500:I501"/>
    <mergeCell ref="K500:K501"/>
    <mergeCell ref="N500:N501"/>
    <mergeCell ref="O500:O501"/>
    <mergeCell ref="P500:P501"/>
    <mergeCell ref="Q500:Q501"/>
    <mergeCell ref="R500:R501"/>
    <mergeCell ref="S500:S501"/>
    <mergeCell ref="T500:T501"/>
    <mergeCell ref="U500:U501"/>
    <mergeCell ref="V500:V501"/>
    <mergeCell ref="W500:W501"/>
    <mergeCell ref="Z500:AA501"/>
    <mergeCell ref="E502:E503"/>
    <mergeCell ref="G502:H503"/>
    <mergeCell ref="I502:I503"/>
    <mergeCell ref="K502:K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Z502:AA503"/>
    <mergeCell ref="E504:E505"/>
    <mergeCell ref="G504:G505"/>
    <mergeCell ref="I504:J505"/>
    <mergeCell ref="K504:K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Z504:AA505"/>
    <mergeCell ref="E506:E507"/>
    <mergeCell ref="G506:G507"/>
    <mergeCell ref="I506:I507"/>
    <mergeCell ref="K506:L507"/>
    <mergeCell ref="N506:N507"/>
    <mergeCell ref="O506:O507"/>
    <mergeCell ref="P506:P507"/>
    <mergeCell ref="Q506:Q507"/>
    <mergeCell ref="R506:R507"/>
    <mergeCell ref="S506:S507"/>
    <mergeCell ref="T506:T507"/>
    <mergeCell ref="U506:U507"/>
    <mergeCell ref="V506:V507"/>
    <mergeCell ref="W506:W507"/>
    <mergeCell ref="Z506:AA507"/>
    <mergeCell ref="D509:E509"/>
    <mergeCell ref="F509:N509"/>
    <mergeCell ref="O509:R509"/>
    <mergeCell ref="T509:W509"/>
    <mergeCell ref="X509:Y509"/>
    <mergeCell ref="AA509:AB509"/>
    <mergeCell ref="D510:E510"/>
    <mergeCell ref="F510:N510"/>
    <mergeCell ref="O510:R510"/>
    <mergeCell ref="T510:W510"/>
    <mergeCell ref="X510:Y510"/>
    <mergeCell ref="AA510:AB510"/>
    <mergeCell ref="D511:E511"/>
    <mergeCell ref="F511:N511"/>
    <mergeCell ref="O511:R511"/>
    <mergeCell ref="T511:W511"/>
    <mergeCell ref="X511:Y511"/>
    <mergeCell ref="AA511:AB511"/>
    <mergeCell ref="D512:E512"/>
    <mergeCell ref="F512:N512"/>
    <mergeCell ref="O512:R512"/>
    <mergeCell ref="T512:W512"/>
    <mergeCell ref="X512:Y512"/>
    <mergeCell ref="AA512:AB512"/>
    <mergeCell ref="D513:E513"/>
    <mergeCell ref="F513:N513"/>
    <mergeCell ref="O513:R513"/>
    <mergeCell ref="T513:W513"/>
    <mergeCell ref="X513:Y513"/>
    <mergeCell ref="AA513:AB513"/>
    <mergeCell ref="D514:E514"/>
    <mergeCell ref="F514:N514"/>
    <mergeCell ref="O514:R514"/>
    <mergeCell ref="T514:W514"/>
    <mergeCell ref="X514:Y514"/>
    <mergeCell ref="AA514:AB514"/>
    <mergeCell ref="D515:E515"/>
    <mergeCell ref="F515:N515"/>
    <mergeCell ref="O515:R515"/>
    <mergeCell ref="T515:W515"/>
    <mergeCell ref="X515:Y515"/>
    <mergeCell ref="AA515:AB515"/>
    <mergeCell ref="D516:E516"/>
    <mergeCell ref="F516:N516"/>
    <mergeCell ref="O516:R516"/>
    <mergeCell ref="T516:W516"/>
    <mergeCell ref="X516:Y516"/>
    <mergeCell ref="AA516:AB516"/>
    <mergeCell ref="D517:E517"/>
    <mergeCell ref="F517:N517"/>
    <mergeCell ref="O517:R517"/>
    <mergeCell ref="T517:W517"/>
    <mergeCell ref="X517:Y517"/>
    <mergeCell ref="AA517:AB517"/>
    <mergeCell ref="B519:AB519"/>
    <mergeCell ref="B521:B529"/>
    <mergeCell ref="C521:D521"/>
    <mergeCell ref="E521:F521"/>
    <mergeCell ref="G521:H521"/>
    <mergeCell ref="I521:J521"/>
    <mergeCell ref="K521:L521"/>
    <mergeCell ref="M521:M529"/>
    <mergeCell ref="E522:F523"/>
    <mergeCell ref="G522:G523"/>
    <mergeCell ref="I522:I523"/>
    <mergeCell ref="K522:K523"/>
    <mergeCell ref="N522:N523"/>
    <mergeCell ref="O522:O523"/>
    <mergeCell ref="P522:P523"/>
    <mergeCell ref="Q522:Q523"/>
    <mergeCell ref="R522:R523"/>
    <mergeCell ref="S522:S523"/>
    <mergeCell ref="T522:T523"/>
    <mergeCell ref="U522:U523"/>
    <mergeCell ref="V522:V523"/>
    <mergeCell ref="W522:W523"/>
    <mergeCell ref="Z522:AA523"/>
    <mergeCell ref="E524:E525"/>
    <mergeCell ref="G524:H525"/>
    <mergeCell ref="I524:I525"/>
    <mergeCell ref="K524:K525"/>
    <mergeCell ref="N524:N525"/>
    <mergeCell ref="O524:O525"/>
    <mergeCell ref="P524:P525"/>
    <mergeCell ref="Q524:Q525"/>
    <mergeCell ref="R524:R525"/>
    <mergeCell ref="S524:S525"/>
    <mergeCell ref="T524:T525"/>
    <mergeCell ref="U524:U525"/>
    <mergeCell ref="V524:V525"/>
    <mergeCell ref="W524:W525"/>
    <mergeCell ref="Z524:AA525"/>
    <mergeCell ref="E526:E527"/>
    <mergeCell ref="G526:G527"/>
    <mergeCell ref="I526:J527"/>
    <mergeCell ref="K526:K527"/>
    <mergeCell ref="N526:N527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Z526:AA527"/>
    <mergeCell ref="E528:E529"/>
    <mergeCell ref="G528:G529"/>
    <mergeCell ref="I528:I529"/>
    <mergeCell ref="K528:L529"/>
    <mergeCell ref="N528:N529"/>
    <mergeCell ref="O528:O529"/>
    <mergeCell ref="P528:P529"/>
    <mergeCell ref="Q528:Q529"/>
    <mergeCell ref="R528:R529"/>
    <mergeCell ref="S528:S529"/>
    <mergeCell ref="T528:T529"/>
    <mergeCell ref="U528:U529"/>
    <mergeCell ref="V528:V529"/>
    <mergeCell ref="W528:W529"/>
    <mergeCell ref="Z528:AA529"/>
    <mergeCell ref="F531:N531"/>
    <mergeCell ref="O531:R531"/>
    <mergeCell ref="T531:W531"/>
    <mergeCell ref="X531:Y531"/>
    <mergeCell ref="AA531:AB531"/>
    <mergeCell ref="D532:E532"/>
    <mergeCell ref="F532:N532"/>
    <mergeCell ref="O532:R532"/>
    <mergeCell ref="T532:W532"/>
    <mergeCell ref="X532:Y532"/>
    <mergeCell ref="AA532:AB532"/>
    <mergeCell ref="D533:E533"/>
    <mergeCell ref="F533:N533"/>
    <mergeCell ref="O533:R533"/>
    <mergeCell ref="T533:W533"/>
    <mergeCell ref="X533:Y533"/>
    <mergeCell ref="AA533:AB533"/>
    <mergeCell ref="F534:N534"/>
    <mergeCell ref="O534:R534"/>
    <mergeCell ref="T534:W534"/>
    <mergeCell ref="X534:Y534"/>
    <mergeCell ref="AA534:AB534"/>
    <mergeCell ref="D535:E535"/>
    <mergeCell ref="F535:N535"/>
    <mergeCell ref="O535:R535"/>
    <mergeCell ref="T535:W535"/>
    <mergeCell ref="X535:Y535"/>
    <mergeCell ref="AA535:AB535"/>
    <mergeCell ref="D536:E536"/>
    <mergeCell ref="F536:N536"/>
    <mergeCell ref="O536:R536"/>
    <mergeCell ref="T536:W536"/>
    <mergeCell ref="X536:Y536"/>
    <mergeCell ref="AA536:AB536"/>
    <mergeCell ref="F537:N537"/>
    <mergeCell ref="O537:R537"/>
    <mergeCell ref="T537:W537"/>
    <mergeCell ref="X537:Y537"/>
    <mergeCell ref="AA537:AB537"/>
    <mergeCell ref="D538:E538"/>
    <mergeCell ref="F538:N538"/>
    <mergeCell ref="O538:R538"/>
    <mergeCell ref="T538:W538"/>
    <mergeCell ref="X538:Y538"/>
    <mergeCell ref="AA538:AB538"/>
    <mergeCell ref="D539:E539"/>
    <mergeCell ref="F539:N539"/>
    <mergeCell ref="O539:R539"/>
    <mergeCell ref="T539:W539"/>
    <mergeCell ref="X539:Y539"/>
    <mergeCell ref="AA539:AB539"/>
    <mergeCell ref="K544:K545"/>
    <mergeCell ref="N544:N545"/>
    <mergeCell ref="O544:O545"/>
    <mergeCell ref="P544:P545"/>
    <mergeCell ref="Q544:Q545"/>
    <mergeCell ref="R544:R545"/>
    <mergeCell ref="S544:S545"/>
    <mergeCell ref="T544:T545"/>
    <mergeCell ref="U544:U545"/>
    <mergeCell ref="V544:V545"/>
    <mergeCell ref="W544:W545"/>
    <mergeCell ref="Z544:AA545"/>
    <mergeCell ref="E546:E547"/>
    <mergeCell ref="G546:H547"/>
    <mergeCell ref="I546:I547"/>
    <mergeCell ref="K546:K547"/>
    <mergeCell ref="N546:N547"/>
    <mergeCell ref="O546:O547"/>
    <mergeCell ref="P546:P547"/>
    <mergeCell ref="Q546:Q547"/>
    <mergeCell ref="R546:R547"/>
    <mergeCell ref="S546:S547"/>
    <mergeCell ref="T546:T547"/>
    <mergeCell ref="U546:U547"/>
    <mergeCell ref="V546:V547"/>
    <mergeCell ref="W546:W547"/>
    <mergeCell ref="Z546:AA547"/>
    <mergeCell ref="E548:E549"/>
    <mergeCell ref="G548:G549"/>
    <mergeCell ref="I548:J549"/>
    <mergeCell ref="K548:K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Z548:AA549"/>
    <mergeCell ref="E550:E551"/>
    <mergeCell ref="G550:G551"/>
    <mergeCell ref="I550:I551"/>
    <mergeCell ref="K550:L551"/>
    <mergeCell ref="N550:N551"/>
    <mergeCell ref="O550:O551"/>
    <mergeCell ref="P550:P551"/>
    <mergeCell ref="Q550:Q551"/>
    <mergeCell ref="R550:R551"/>
    <mergeCell ref="S550:S551"/>
    <mergeCell ref="T550:T551"/>
    <mergeCell ref="U550:U551"/>
    <mergeCell ref="V550:V551"/>
    <mergeCell ref="W550:W551"/>
    <mergeCell ref="Z550:AA551"/>
    <mergeCell ref="D553:E553"/>
    <mergeCell ref="F553:N553"/>
    <mergeCell ref="O553:R553"/>
    <mergeCell ref="T553:W553"/>
    <mergeCell ref="X553:Y553"/>
    <mergeCell ref="AA553:AB553"/>
    <mergeCell ref="D554:E554"/>
    <mergeCell ref="F554:N554"/>
    <mergeCell ref="O554:R554"/>
    <mergeCell ref="T554:W554"/>
    <mergeCell ref="X554:Y554"/>
    <mergeCell ref="AA554:AB554"/>
    <mergeCell ref="D555:E555"/>
    <mergeCell ref="F555:N555"/>
    <mergeCell ref="O555:R555"/>
    <mergeCell ref="T555:W555"/>
    <mergeCell ref="X555:Y555"/>
    <mergeCell ref="AA555:AB555"/>
    <mergeCell ref="D556:E556"/>
    <mergeCell ref="F556:N556"/>
    <mergeCell ref="O556:R556"/>
    <mergeCell ref="T556:W556"/>
    <mergeCell ref="X556:Y556"/>
    <mergeCell ref="AA556:AB556"/>
    <mergeCell ref="D557:E557"/>
    <mergeCell ref="F557:N557"/>
    <mergeCell ref="O557:R557"/>
    <mergeCell ref="T557:W557"/>
    <mergeCell ref="X557:Y557"/>
    <mergeCell ref="AA557:AB557"/>
    <mergeCell ref="D558:E558"/>
    <mergeCell ref="F558:N558"/>
    <mergeCell ref="O558:R558"/>
    <mergeCell ref="T558:W558"/>
    <mergeCell ref="X558:Y558"/>
    <mergeCell ref="AA558:AB558"/>
    <mergeCell ref="D559:E559"/>
    <mergeCell ref="F559:N559"/>
    <mergeCell ref="O559:R559"/>
    <mergeCell ref="T559:W559"/>
    <mergeCell ref="X559:Y559"/>
    <mergeCell ref="AA559:AB559"/>
    <mergeCell ref="D560:E560"/>
    <mergeCell ref="F560:N560"/>
    <mergeCell ref="O560:R560"/>
    <mergeCell ref="T560:W560"/>
    <mergeCell ref="X560:Y560"/>
    <mergeCell ref="AA560:AB560"/>
    <mergeCell ref="D561:E561"/>
    <mergeCell ref="F561:N561"/>
    <mergeCell ref="O561:R561"/>
    <mergeCell ref="T561:W561"/>
    <mergeCell ref="X561:Y561"/>
    <mergeCell ref="AA561:AB561"/>
    <mergeCell ref="B563:AB563"/>
    <mergeCell ref="B565:B573"/>
    <mergeCell ref="C565:D565"/>
    <mergeCell ref="E565:F565"/>
    <mergeCell ref="G565:H565"/>
    <mergeCell ref="I565:J565"/>
    <mergeCell ref="K565:L565"/>
    <mergeCell ref="M565:M573"/>
    <mergeCell ref="E566:F567"/>
    <mergeCell ref="G566:G567"/>
    <mergeCell ref="I566:I567"/>
    <mergeCell ref="K566:K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Z566:AA567"/>
    <mergeCell ref="E568:E569"/>
    <mergeCell ref="G568:H569"/>
    <mergeCell ref="I568:I569"/>
    <mergeCell ref="K568:K569"/>
    <mergeCell ref="N568:N569"/>
    <mergeCell ref="O568:O569"/>
    <mergeCell ref="P568:P569"/>
    <mergeCell ref="Q568:Q569"/>
    <mergeCell ref="R568:R569"/>
    <mergeCell ref="W568:W569"/>
    <mergeCell ref="Z568:AA569"/>
    <mergeCell ref="E570:E571"/>
    <mergeCell ref="G570:G571"/>
    <mergeCell ref="I570:J571"/>
    <mergeCell ref="K570:K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Z570:AA571"/>
    <mergeCell ref="C568:C569"/>
    <mergeCell ref="D568:D569"/>
    <mergeCell ref="C570:C571"/>
    <mergeCell ref="D570:D571"/>
    <mergeCell ref="E572:E573"/>
    <mergeCell ref="G572:G573"/>
    <mergeCell ref="I572:I573"/>
    <mergeCell ref="K572:L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S568:S569"/>
    <mergeCell ref="T568:T569"/>
    <mergeCell ref="U568:U569"/>
    <mergeCell ref="V568:V569"/>
    <mergeCell ref="W572:W573"/>
    <mergeCell ref="Z572:AA573"/>
    <mergeCell ref="D575:E575"/>
    <mergeCell ref="F575:N575"/>
    <mergeCell ref="O575:R575"/>
    <mergeCell ref="T575:W575"/>
    <mergeCell ref="X575:Y575"/>
    <mergeCell ref="AA575:AB575"/>
    <mergeCell ref="C572:C573"/>
    <mergeCell ref="D572:D573"/>
    <mergeCell ref="D576:E576"/>
    <mergeCell ref="F576:N576"/>
    <mergeCell ref="O576:R576"/>
    <mergeCell ref="T576:W576"/>
    <mergeCell ref="X576:Y576"/>
    <mergeCell ref="AA576:AB576"/>
    <mergeCell ref="D577:E577"/>
    <mergeCell ref="F577:N577"/>
    <mergeCell ref="O577:R577"/>
    <mergeCell ref="T577:W577"/>
    <mergeCell ref="X577:Y577"/>
    <mergeCell ref="AA577:AB577"/>
    <mergeCell ref="D578:E578"/>
    <mergeCell ref="F578:N578"/>
    <mergeCell ref="O578:R578"/>
    <mergeCell ref="T578:W578"/>
    <mergeCell ref="X578:Y578"/>
    <mergeCell ref="AA578:AB578"/>
    <mergeCell ref="D579:E579"/>
    <mergeCell ref="F579:N579"/>
    <mergeCell ref="O579:R579"/>
    <mergeCell ref="T579:W579"/>
    <mergeCell ref="X579:Y579"/>
    <mergeCell ref="AA579:AB579"/>
    <mergeCell ref="D580:E580"/>
    <mergeCell ref="F580:N580"/>
    <mergeCell ref="O580:R580"/>
    <mergeCell ref="T580:W580"/>
    <mergeCell ref="X580:Y580"/>
    <mergeCell ref="AA580:AB580"/>
    <mergeCell ref="D581:E581"/>
    <mergeCell ref="F581:N581"/>
    <mergeCell ref="O581:R581"/>
    <mergeCell ref="T581:W581"/>
    <mergeCell ref="X581:Y581"/>
    <mergeCell ref="AA581:AB581"/>
    <mergeCell ref="D582:E582"/>
    <mergeCell ref="F582:N582"/>
    <mergeCell ref="O582:R582"/>
    <mergeCell ref="T582:W582"/>
    <mergeCell ref="X582:Y582"/>
    <mergeCell ref="AA582:AB582"/>
    <mergeCell ref="D583:E583"/>
    <mergeCell ref="F583:N583"/>
    <mergeCell ref="O583:R583"/>
    <mergeCell ref="T583:W583"/>
    <mergeCell ref="X583:Y583"/>
    <mergeCell ref="AA583:AB583"/>
    <mergeCell ref="B585:AB585"/>
    <mergeCell ref="B587:B595"/>
    <mergeCell ref="C587:D587"/>
    <mergeCell ref="E587:F587"/>
    <mergeCell ref="G587:H587"/>
    <mergeCell ref="I587:J587"/>
    <mergeCell ref="K587:L587"/>
    <mergeCell ref="M587:M595"/>
    <mergeCell ref="E588:F589"/>
    <mergeCell ref="G588:G589"/>
    <mergeCell ref="I588:I589"/>
    <mergeCell ref="K588:K589"/>
    <mergeCell ref="N588:N589"/>
    <mergeCell ref="O588:O589"/>
    <mergeCell ref="P588:P589"/>
    <mergeCell ref="Q588:Q589"/>
    <mergeCell ref="R588:R589"/>
    <mergeCell ref="S588:S589"/>
    <mergeCell ref="T588:T589"/>
    <mergeCell ref="U588:U589"/>
    <mergeCell ref="V588:V589"/>
    <mergeCell ref="W588:W589"/>
    <mergeCell ref="Z588:AA589"/>
    <mergeCell ref="E590:E591"/>
    <mergeCell ref="G590:H591"/>
    <mergeCell ref="I590:I591"/>
    <mergeCell ref="K590:K591"/>
    <mergeCell ref="N590:N591"/>
    <mergeCell ref="O590:O591"/>
    <mergeCell ref="P590:P591"/>
    <mergeCell ref="Q590:Q591"/>
    <mergeCell ref="R590:R591"/>
    <mergeCell ref="S590:S591"/>
    <mergeCell ref="T590:T591"/>
    <mergeCell ref="U590:U591"/>
    <mergeCell ref="V590:V591"/>
    <mergeCell ref="W590:W591"/>
    <mergeCell ref="Z590:AA591"/>
    <mergeCell ref="C588:C589"/>
    <mergeCell ref="D588:D589"/>
    <mergeCell ref="C590:C591"/>
    <mergeCell ref="D590:D591"/>
    <mergeCell ref="E592:E593"/>
    <mergeCell ref="G592:G593"/>
    <mergeCell ref="I592:J593"/>
    <mergeCell ref="K592:K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Z592:AA593"/>
    <mergeCell ref="K594:L595"/>
    <mergeCell ref="N594:N595"/>
    <mergeCell ref="O594:O595"/>
    <mergeCell ref="P594:P595"/>
    <mergeCell ref="Q594:Q595"/>
    <mergeCell ref="R594:R595"/>
    <mergeCell ref="S594:S595"/>
    <mergeCell ref="T594:T595"/>
    <mergeCell ref="U594:U595"/>
    <mergeCell ref="V594:V595"/>
    <mergeCell ref="W594:W595"/>
    <mergeCell ref="Z594:AA595"/>
    <mergeCell ref="D597:E597"/>
    <mergeCell ref="F597:N597"/>
    <mergeCell ref="O597:R597"/>
    <mergeCell ref="T597:W597"/>
    <mergeCell ref="X597:Y597"/>
    <mergeCell ref="AA597:AB597"/>
    <mergeCell ref="F598:N598"/>
    <mergeCell ref="O598:R598"/>
    <mergeCell ref="T598:W598"/>
    <mergeCell ref="X598:Y598"/>
    <mergeCell ref="AA598:AB598"/>
    <mergeCell ref="D599:E599"/>
    <mergeCell ref="F599:N599"/>
    <mergeCell ref="O599:R599"/>
    <mergeCell ref="T599:W599"/>
    <mergeCell ref="X599:Y599"/>
    <mergeCell ref="AA599:AB599"/>
    <mergeCell ref="D600:E600"/>
    <mergeCell ref="F600:N600"/>
    <mergeCell ref="O600:R600"/>
    <mergeCell ref="T600:W600"/>
    <mergeCell ref="X600:Y600"/>
    <mergeCell ref="AA600:AB600"/>
    <mergeCell ref="F601:N601"/>
    <mergeCell ref="O601:R601"/>
    <mergeCell ref="T601:W601"/>
    <mergeCell ref="X601:Y601"/>
    <mergeCell ref="AA601:AB601"/>
    <mergeCell ref="D602:E602"/>
    <mergeCell ref="F602:N602"/>
    <mergeCell ref="O602:R602"/>
    <mergeCell ref="T602:W602"/>
    <mergeCell ref="X602:Y602"/>
    <mergeCell ref="AA602:AB602"/>
    <mergeCell ref="D603:E603"/>
    <mergeCell ref="F603:N603"/>
    <mergeCell ref="O603:R603"/>
    <mergeCell ref="T603:W603"/>
    <mergeCell ref="X603:Y603"/>
    <mergeCell ref="AA603:AB603"/>
    <mergeCell ref="F604:N604"/>
    <mergeCell ref="O604:R604"/>
    <mergeCell ref="T604:W604"/>
    <mergeCell ref="X604:Y604"/>
    <mergeCell ref="AA604:AB604"/>
    <mergeCell ref="D605:E605"/>
    <mergeCell ref="F605:N605"/>
    <mergeCell ref="O605:R605"/>
    <mergeCell ref="T605:W605"/>
    <mergeCell ref="X605:Y605"/>
    <mergeCell ref="AA605:AB605"/>
    <mergeCell ref="B607:AB607"/>
    <mergeCell ref="B609:B615"/>
    <mergeCell ref="C609:D609"/>
    <mergeCell ref="E609:F609"/>
    <mergeCell ref="G609:H609"/>
    <mergeCell ref="I609:J609"/>
    <mergeCell ref="K609:L609"/>
    <mergeCell ref="M609:M615"/>
    <mergeCell ref="E610:F611"/>
    <mergeCell ref="G610:G611"/>
    <mergeCell ref="I610:I611"/>
    <mergeCell ref="K610:K611"/>
    <mergeCell ref="N610:N611"/>
    <mergeCell ref="O610:O611"/>
    <mergeCell ref="P610:P611"/>
    <mergeCell ref="Q610:Q611"/>
    <mergeCell ref="R610:R611"/>
    <mergeCell ref="S610:S611"/>
    <mergeCell ref="T610:T611"/>
    <mergeCell ref="U610:U611"/>
    <mergeCell ref="V610:V611"/>
    <mergeCell ref="W610:W611"/>
    <mergeCell ref="Z610:AA611"/>
    <mergeCell ref="E612:E613"/>
    <mergeCell ref="G612:H613"/>
    <mergeCell ref="I612:I613"/>
    <mergeCell ref="K612:K613"/>
    <mergeCell ref="N612:N613"/>
    <mergeCell ref="O612:O613"/>
    <mergeCell ref="P612:P613"/>
    <mergeCell ref="Q612:Q613"/>
    <mergeCell ref="R612:R613"/>
    <mergeCell ref="S612:S613"/>
    <mergeCell ref="T612:T613"/>
    <mergeCell ref="U612:U613"/>
    <mergeCell ref="V612:V613"/>
    <mergeCell ref="W612:W613"/>
    <mergeCell ref="Z612:AA613"/>
    <mergeCell ref="X610:X611"/>
    <mergeCell ref="X612:X613"/>
    <mergeCell ref="G614:G615"/>
    <mergeCell ref="I614:J615"/>
    <mergeCell ref="K614:K615"/>
    <mergeCell ref="N614:N615"/>
    <mergeCell ref="O614:O615"/>
    <mergeCell ref="P614:P615"/>
    <mergeCell ref="Q614:Q615"/>
    <mergeCell ref="R614:R615"/>
    <mergeCell ref="S614:S615"/>
    <mergeCell ref="T614:T615"/>
    <mergeCell ref="U614:U615"/>
    <mergeCell ref="V614:V615"/>
    <mergeCell ref="W614:W615"/>
    <mergeCell ref="Z614:AA615"/>
    <mergeCell ref="X614:X615"/>
    <mergeCell ref="F617:N617"/>
    <mergeCell ref="O617:R617"/>
    <mergeCell ref="T617:W617"/>
    <mergeCell ref="X617:Y617"/>
    <mergeCell ref="AA617:AB617"/>
    <mergeCell ref="D618:E618"/>
    <mergeCell ref="F618:N618"/>
    <mergeCell ref="O618:R618"/>
    <mergeCell ref="T618:W618"/>
    <mergeCell ref="X618:Y618"/>
    <mergeCell ref="AA618:AB618"/>
    <mergeCell ref="D620:E620"/>
    <mergeCell ref="F620:N620"/>
    <mergeCell ref="O620:R620"/>
    <mergeCell ref="T620:W620"/>
    <mergeCell ref="X620:Y620"/>
    <mergeCell ref="AA620:AB620"/>
    <mergeCell ref="D619:E619"/>
    <mergeCell ref="F619:N619"/>
    <mergeCell ref="O619:R619"/>
    <mergeCell ref="T619:W619"/>
    <mergeCell ref="X619:Y619"/>
    <mergeCell ref="AA619:AB619"/>
    <mergeCell ref="F621:N621"/>
    <mergeCell ref="O621:R621"/>
    <mergeCell ref="T621:W621"/>
    <mergeCell ref="X621:Y621"/>
    <mergeCell ref="AA621:AB621"/>
    <mergeCell ref="D622:E622"/>
    <mergeCell ref="F622:N622"/>
    <mergeCell ref="O622:R622"/>
    <mergeCell ref="T622:W622"/>
    <mergeCell ref="X622:Y622"/>
    <mergeCell ref="AA622:AB622"/>
    <mergeCell ref="I626:J626"/>
    <mergeCell ref="K626:L626"/>
    <mergeCell ref="M626:M634"/>
    <mergeCell ref="E627:F628"/>
    <mergeCell ref="G627:G628"/>
    <mergeCell ref="I627:I628"/>
    <mergeCell ref="K627:K628"/>
    <mergeCell ref="N627:N628"/>
    <mergeCell ref="O627:O628"/>
    <mergeCell ref="P627:P628"/>
    <mergeCell ref="Q627:Q628"/>
    <mergeCell ref="R627:R628"/>
    <mergeCell ref="S627:S628"/>
    <mergeCell ref="T627:T628"/>
    <mergeCell ref="U627:U628"/>
    <mergeCell ref="V627:V628"/>
    <mergeCell ref="W627:W628"/>
    <mergeCell ref="E633:E634"/>
    <mergeCell ref="G633:G634"/>
    <mergeCell ref="I633:I634"/>
    <mergeCell ref="K633:L634"/>
    <mergeCell ref="Z627:AA628"/>
    <mergeCell ref="E629:E630"/>
    <mergeCell ref="G629:H630"/>
    <mergeCell ref="I629:I630"/>
    <mergeCell ref="K629:K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Z629:AA630"/>
    <mergeCell ref="E631:E632"/>
    <mergeCell ref="G631:G632"/>
    <mergeCell ref="I631:J632"/>
    <mergeCell ref="K631:K632"/>
    <mergeCell ref="N631:N632"/>
    <mergeCell ref="O631:O632"/>
    <mergeCell ref="P631:P632"/>
    <mergeCell ref="Q631:Q632"/>
    <mergeCell ref="R631:R632"/>
    <mergeCell ref="S631:S632"/>
    <mergeCell ref="T631:T632"/>
    <mergeCell ref="U631:U632"/>
    <mergeCell ref="V631:V632"/>
    <mergeCell ref="W631:W632"/>
    <mergeCell ref="Z631:AA632"/>
    <mergeCell ref="Z633:AA634"/>
    <mergeCell ref="D636:E636"/>
    <mergeCell ref="F636:N636"/>
    <mergeCell ref="O636:R636"/>
    <mergeCell ref="T636:W636"/>
    <mergeCell ref="X636:Y636"/>
    <mergeCell ref="AA636:AB636"/>
    <mergeCell ref="D637:E637"/>
    <mergeCell ref="F637:N637"/>
    <mergeCell ref="O637:R637"/>
    <mergeCell ref="T637:W637"/>
    <mergeCell ref="X637:Y637"/>
    <mergeCell ref="AA637:AB637"/>
    <mergeCell ref="N633:N634"/>
    <mergeCell ref="O633:O634"/>
    <mergeCell ref="P633:P634"/>
    <mergeCell ref="Q633:Q634"/>
    <mergeCell ref="R633:R634"/>
    <mergeCell ref="S633:S634"/>
    <mergeCell ref="T633:T634"/>
    <mergeCell ref="U633:U634"/>
    <mergeCell ref="V633:V634"/>
    <mergeCell ref="W633:W634"/>
    <mergeCell ref="D638:E638"/>
    <mergeCell ref="F638:N638"/>
    <mergeCell ref="O638:R638"/>
    <mergeCell ref="T638:W638"/>
    <mergeCell ref="X638:Y638"/>
    <mergeCell ref="AA638:AB638"/>
    <mergeCell ref="D639:E639"/>
    <mergeCell ref="F639:N639"/>
    <mergeCell ref="O639:R639"/>
    <mergeCell ref="T639:W639"/>
    <mergeCell ref="X639:Y639"/>
    <mergeCell ref="AA639:AB639"/>
    <mergeCell ref="D640:E640"/>
    <mergeCell ref="F640:N640"/>
    <mergeCell ref="O640:R640"/>
    <mergeCell ref="T640:W640"/>
    <mergeCell ref="X640:Y640"/>
    <mergeCell ref="AA640:AB640"/>
    <mergeCell ref="D641:E641"/>
    <mergeCell ref="F641:N641"/>
    <mergeCell ref="O641:R641"/>
    <mergeCell ref="T641:W641"/>
    <mergeCell ref="X641:Y641"/>
    <mergeCell ref="AA641:AB641"/>
    <mergeCell ref="D642:E642"/>
    <mergeCell ref="F642:N642"/>
    <mergeCell ref="O642:R642"/>
    <mergeCell ref="T642:W642"/>
    <mergeCell ref="X642:Y642"/>
    <mergeCell ref="AA642:AB642"/>
    <mergeCell ref="D643:E643"/>
    <mergeCell ref="F643:N643"/>
    <mergeCell ref="O643:R643"/>
    <mergeCell ref="T643:W643"/>
    <mergeCell ref="X643:Y643"/>
    <mergeCell ref="AA643:AB643"/>
    <mergeCell ref="D644:E644"/>
    <mergeCell ref="F644:N644"/>
    <mergeCell ref="O644:R644"/>
    <mergeCell ref="T644:W644"/>
    <mergeCell ref="X644:Y644"/>
    <mergeCell ref="AA644:AB644"/>
    <mergeCell ref="B646:AB646"/>
    <mergeCell ref="B648:B656"/>
    <mergeCell ref="C648:D648"/>
    <mergeCell ref="E648:F648"/>
    <mergeCell ref="G648:H648"/>
    <mergeCell ref="I648:J648"/>
    <mergeCell ref="K648:L648"/>
    <mergeCell ref="M648:M656"/>
    <mergeCell ref="E649:F650"/>
    <mergeCell ref="G649:G650"/>
    <mergeCell ref="I649:I650"/>
    <mergeCell ref="K649:K650"/>
    <mergeCell ref="N649:N650"/>
    <mergeCell ref="O649:O650"/>
    <mergeCell ref="P649:P650"/>
    <mergeCell ref="Q649:Q650"/>
    <mergeCell ref="R649:R650"/>
    <mergeCell ref="S649:S650"/>
    <mergeCell ref="T649:T650"/>
    <mergeCell ref="U649:U650"/>
    <mergeCell ref="V649:V650"/>
    <mergeCell ref="W649:W650"/>
    <mergeCell ref="Z649:AA650"/>
    <mergeCell ref="E651:E652"/>
    <mergeCell ref="G651:H652"/>
    <mergeCell ref="I651:I652"/>
    <mergeCell ref="K651:K652"/>
    <mergeCell ref="N651:N652"/>
    <mergeCell ref="O651:O652"/>
    <mergeCell ref="P651:P652"/>
    <mergeCell ref="Q651:Q652"/>
    <mergeCell ref="R651:R652"/>
    <mergeCell ref="S651:S652"/>
    <mergeCell ref="T651:T652"/>
    <mergeCell ref="U651:U652"/>
    <mergeCell ref="V651:V652"/>
    <mergeCell ref="W651:W652"/>
    <mergeCell ref="Z651:AA652"/>
    <mergeCell ref="E653:E654"/>
    <mergeCell ref="G653:G654"/>
    <mergeCell ref="I653:J654"/>
    <mergeCell ref="K653:K654"/>
    <mergeCell ref="N653:N654"/>
    <mergeCell ref="O653:O654"/>
    <mergeCell ref="P653:P654"/>
    <mergeCell ref="Q653:Q654"/>
    <mergeCell ref="R653:R654"/>
    <mergeCell ref="S653:S654"/>
    <mergeCell ref="T653:T654"/>
    <mergeCell ref="U653:U654"/>
    <mergeCell ref="V653:V654"/>
    <mergeCell ref="W653:W654"/>
    <mergeCell ref="Z653:AA654"/>
    <mergeCell ref="E655:E656"/>
    <mergeCell ref="G655:G656"/>
    <mergeCell ref="I655:I656"/>
    <mergeCell ref="K655:L656"/>
    <mergeCell ref="N655:N656"/>
    <mergeCell ref="O655:O656"/>
    <mergeCell ref="P655:P656"/>
    <mergeCell ref="Q655:Q656"/>
    <mergeCell ref="R655:R656"/>
    <mergeCell ref="S655:S656"/>
    <mergeCell ref="T655:T656"/>
    <mergeCell ref="U655:U656"/>
    <mergeCell ref="V655:V656"/>
    <mergeCell ref="W655:W656"/>
    <mergeCell ref="Z655:AA656"/>
    <mergeCell ref="D658:E658"/>
    <mergeCell ref="F658:N658"/>
    <mergeCell ref="O658:R658"/>
    <mergeCell ref="T658:W658"/>
    <mergeCell ref="X658:Y658"/>
    <mergeCell ref="AA658:AB658"/>
    <mergeCell ref="D659:E659"/>
    <mergeCell ref="F659:N659"/>
    <mergeCell ref="O659:R659"/>
    <mergeCell ref="T659:W659"/>
    <mergeCell ref="X659:Y659"/>
    <mergeCell ref="AA659:AB659"/>
    <mergeCell ref="D660:E660"/>
    <mergeCell ref="F660:N660"/>
    <mergeCell ref="O660:R660"/>
    <mergeCell ref="T660:W660"/>
    <mergeCell ref="X660:Y660"/>
    <mergeCell ref="AA660:AB660"/>
    <mergeCell ref="D661:E661"/>
    <mergeCell ref="F661:N661"/>
    <mergeCell ref="O661:R661"/>
    <mergeCell ref="T661:W661"/>
    <mergeCell ref="X661:Y661"/>
    <mergeCell ref="AA661:AB661"/>
    <mergeCell ref="D662:E662"/>
    <mergeCell ref="F662:N662"/>
    <mergeCell ref="O662:R662"/>
    <mergeCell ref="T662:W662"/>
    <mergeCell ref="X662:Y662"/>
    <mergeCell ref="AA662:AB662"/>
    <mergeCell ref="D663:E663"/>
    <mergeCell ref="F663:N663"/>
    <mergeCell ref="O663:R663"/>
    <mergeCell ref="T663:W663"/>
    <mergeCell ref="X663:Y663"/>
    <mergeCell ref="AA663:AB663"/>
    <mergeCell ref="D664:E664"/>
    <mergeCell ref="F664:N664"/>
    <mergeCell ref="O664:R664"/>
    <mergeCell ref="T664:W664"/>
    <mergeCell ref="X664:Y664"/>
    <mergeCell ref="AA664:AB664"/>
    <mergeCell ref="D665:E665"/>
    <mergeCell ref="F665:N665"/>
    <mergeCell ref="O665:R665"/>
    <mergeCell ref="T665:W665"/>
    <mergeCell ref="X665:Y665"/>
    <mergeCell ref="AA665:AB665"/>
    <mergeCell ref="D666:E666"/>
    <mergeCell ref="F666:N666"/>
    <mergeCell ref="O666:R666"/>
    <mergeCell ref="T666:W666"/>
    <mergeCell ref="X666:Y666"/>
    <mergeCell ref="AA666:AB666"/>
    <mergeCell ref="B668:AB668"/>
    <mergeCell ref="B670:B678"/>
    <mergeCell ref="C670:D670"/>
    <mergeCell ref="E670:F670"/>
    <mergeCell ref="G670:H670"/>
    <mergeCell ref="I670:J670"/>
    <mergeCell ref="K670:L670"/>
    <mergeCell ref="M670:M678"/>
    <mergeCell ref="E671:F672"/>
    <mergeCell ref="G671:G672"/>
    <mergeCell ref="I671:I672"/>
    <mergeCell ref="K671:K672"/>
    <mergeCell ref="N671:N672"/>
    <mergeCell ref="O671:O672"/>
    <mergeCell ref="P671:P672"/>
    <mergeCell ref="Q671:Q672"/>
    <mergeCell ref="R671:R672"/>
    <mergeCell ref="S671:S672"/>
    <mergeCell ref="T671:T672"/>
    <mergeCell ref="U671:U672"/>
    <mergeCell ref="V671:V672"/>
    <mergeCell ref="W671:W672"/>
    <mergeCell ref="Z671:AA672"/>
    <mergeCell ref="E673:E674"/>
    <mergeCell ref="G673:H674"/>
    <mergeCell ref="I673:I674"/>
    <mergeCell ref="K673:K674"/>
    <mergeCell ref="N673:N674"/>
    <mergeCell ref="O673:O674"/>
    <mergeCell ref="P673:P674"/>
    <mergeCell ref="Q673:Q674"/>
    <mergeCell ref="R673:R674"/>
    <mergeCell ref="S673:S674"/>
    <mergeCell ref="T673:T674"/>
    <mergeCell ref="U673:U674"/>
    <mergeCell ref="V673:V674"/>
    <mergeCell ref="W673:W674"/>
    <mergeCell ref="Z673:AA674"/>
    <mergeCell ref="E675:E676"/>
    <mergeCell ref="G675:G676"/>
    <mergeCell ref="I675:J676"/>
    <mergeCell ref="K675:K676"/>
    <mergeCell ref="N675:N676"/>
    <mergeCell ref="O675:O676"/>
    <mergeCell ref="P675:P676"/>
    <mergeCell ref="Q675:Q676"/>
    <mergeCell ref="R675:R676"/>
    <mergeCell ref="S675:S676"/>
    <mergeCell ref="T675:T676"/>
    <mergeCell ref="U675:U676"/>
    <mergeCell ref="V675:V676"/>
    <mergeCell ref="W675:W676"/>
    <mergeCell ref="Z675:AA676"/>
    <mergeCell ref="E677:E678"/>
    <mergeCell ref="G677:G678"/>
    <mergeCell ref="I677:I678"/>
    <mergeCell ref="K677:L678"/>
    <mergeCell ref="N677:N678"/>
    <mergeCell ref="O677:O678"/>
    <mergeCell ref="P677:P678"/>
    <mergeCell ref="Q677:Q678"/>
    <mergeCell ref="R677:R678"/>
    <mergeCell ref="S677:S678"/>
    <mergeCell ref="T677:T678"/>
    <mergeCell ref="U677:U678"/>
    <mergeCell ref="V677:V678"/>
    <mergeCell ref="W677:W678"/>
    <mergeCell ref="Z677:AA678"/>
    <mergeCell ref="D680:E680"/>
    <mergeCell ref="F680:N680"/>
    <mergeCell ref="O680:R680"/>
    <mergeCell ref="T680:W680"/>
    <mergeCell ref="X680:Y680"/>
    <mergeCell ref="AA680:AB680"/>
    <mergeCell ref="D681:E681"/>
    <mergeCell ref="F681:N681"/>
    <mergeCell ref="O681:R681"/>
    <mergeCell ref="T681:W681"/>
    <mergeCell ref="X681:Y681"/>
    <mergeCell ref="AA681:AB681"/>
    <mergeCell ref="D682:E682"/>
    <mergeCell ref="F682:N682"/>
    <mergeCell ref="O682:R682"/>
    <mergeCell ref="T682:W682"/>
    <mergeCell ref="X682:Y682"/>
    <mergeCell ref="AA682:AB682"/>
    <mergeCell ref="D683:E683"/>
    <mergeCell ref="F683:N683"/>
    <mergeCell ref="O683:R683"/>
    <mergeCell ref="T683:W683"/>
    <mergeCell ref="X683:Y683"/>
    <mergeCell ref="AA683:AB683"/>
    <mergeCell ref="D684:E684"/>
    <mergeCell ref="F684:N684"/>
    <mergeCell ref="O684:R684"/>
    <mergeCell ref="T684:W684"/>
    <mergeCell ref="X684:Y684"/>
    <mergeCell ref="AA684:AB684"/>
    <mergeCell ref="D685:E685"/>
    <mergeCell ref="F685:N685"/>
    <mergeCell ref="O685:R685"/>
    <mergeCell ref="T685:W685"/>
    <mergeCell ref="X685:Y685"/>
    <mergeCell ref="AA685:AB685"/>
    <mergeCell ref="D686:E686"/>
    <mergeCell ref="F686:N686"/>
    <mergeCell ref="O686:R686"/>
    <mergeCell ref="T686:W686"/>
    <mergeCell ref="X686:Y686"/>
    <mergeCell ref="AA686:AB686"/>
    <mergeCell ref="D687:E687"/>
    <mergeCell ref="F687:N687"/>
    <mergeCell ref="O687:R687"/>
    <mergeCell ref="T687:W687"/>
    <mergeCell ref="X687:Y687"/>
    <mergeCell ref="AA687:AB687"/>
    <mergeCell ref="D688:E688"/>
    <mergeCell ref="F688:N688"/>
    <mergeCell ref="O688:R688"/>
    <mergeCell ref="T688:W688"/>
    <mergeCell ref="X688:Y688"/>
    <mergeCell ref="AA688:AB688"/>
    <mergeCell ref="B690:AB690"/>
    <mergeCell ref="B692:B700"/>
    <mergeCell ref="C692:D692"/>
    <mergeCell ref="E692:F692"/>
    <mergeCell ref="G692:H692"/>
    <mergeCell ref="I692:J692"/>
    <mergeCell ref="K692:L692"/>
    <mergeCell ref="M692:M700"/>
    <mergeCell ref="E693:F694"/>
    <mergeCell ref="G693:G694"/>
    <mergeCell ref="I693:I694"/>
    <mergeCell ref="K693:K694"/>
    <mergeCell ref="N693:N694"/>
    <mergeCell ref="O693:O694"/>
    <mergeCell ref="P693:P694"/>
    <mergeCell ref="Q693:Q694"/>
    <mergeCell ref="R693:R694"/>
    <mergeCell ref="S693:S694"/>
    <mergeCell ref="T693:T694"/>
    <mergeCell ref="U693:U694"/>
    <mergeCell ref="V693:V694"/>
    <mergeCell ref="W693:W694"/>
    <mergeCell ref="Z693:AA694"/>
    <mergeCell ref="E695:E696"/>
    <mergeCell ref="G695:H696"/>
    <mergeCell ref="I695:I696"/>
    <mergeCell ref="K695:K696"/>
    <mergeCell ref="N695:N696"/>
    <mergeCell ref="O695:O696"/>
    <mergeCell ref="P695:P696"/>
    <mergeCell ref="Q695:Q696"/>
    <mergeCell ref="R695:R696"/>
    <mergeCell ref="S695:S696"/>
    <mergeCell ref="T695:T696"/>
    <mergeCell ref="U695:U696"/>
    <mergeCell ref="V695:V696"/>
    <mergeCell ref="W695:W696"/>
    <mergeCell ref="Z695:AA696"/>
    <mergeCell ref="E697:E698"/>
    <mergeCell ref="G697:G698"/>
    <mergeCell ref="I697:J698"/>
    <mergeCell ref="K697:K698"/>
    <mergeCell ref="N697:N698"/>
    <mergeCell ref="O697:O698"/>
    <mergeCell ref="P697:P698"/>
    <mergeCell ref="Q697:Q698"/>
    <mergeCell ref="R697:R698"/>
    <mergeCell ref="S697:S698"/>
    <mergeCell ref="T697:T698"/>
    <mergeCell ref="U697:U698"/>
    <mergeCell ref="V697:V698"/>
    <mergeCell ref="W697:W698"/>
    <mergeCell ref="Z697:AA698"/>
    <mergeCell ref="E699:E700"/>
    <mergeCell ref="G699:G700"/>
    <mergeCell ref="I699:I700"/>
    <mergeCell ref="K699:L700"/>
    <mergeCell ref="N699:N700"/>
    <mergeCell ref="O699:O700"/>
    <mergeCell ref="P699:P700"/>
    <mergeCell ref="Q699:Q700"/>
    <mergeCell ref="R699:R700"/>
    <mergeCell ref="S699:S700"/>
    <mergeCell ref="T699:T700"/>
    <mergeCell ref="U699:U700"/>
    <mergeCell ref="V699:V700"/>
    <mergeCell ref="W699:W700"/>
    <mergeCell ref="Z699:AA700"/>
    <mergeCell ref="D702:E702"/>
    <mergeCell ref="F702:N702"/>
    <mergeCell ref="O702:R702"/>
    <mergeCell ref="T702:W702"/>
    <mergeCell ref="X702:Y702"/>
    <mergeCell ref="AA702:AB702"/>
    <mergeCell ref="D703:E703"/>
    <mergeCell ref="F703:N703"/>
    <mergeCell ref="O703:R703"/>
    <mergeCell ref="T703:W703"/>
    <mergeCell ref="X703:Y703"/>
    <mergeCell ref="AA703:AB703"/>
    <mergeCell ref="D704:E704"/>
    <mergeCell ref="F704:N704"/>
    <mergeCell ref="O704:R704"/>
    <mergeCell ref="T704:W704"/>
    <mergeCell ref="X704:Y704"/>
    <mergeCell ref="AA704:AB704"/>
    <mergeCell ref="D705:E705"/>
    <mergeCell ref="F705:N705"/>
    <mergeCell ref="O705:R705"/>
    <mergeCell ref="T705:W705"/>
    <mergeCell ref="X705:Y705"/>
    <mergeCell ref="AA705:AB705"/>
    <mergeCell ref="D706:E706"/>
    <mergeCell ref="F706:N706"/>
    <mergeCell ref="O706:R706"/>
    <mergeCell ref="T706:W706"/>
    <mergeCell ref="X706:Y706"/>
    <mergeCell ref="AA706:AB706"/>
    <mergeCell ref="D707:E707"/>
    <mergeCell ref="F707:N707"/>
    <mergeCell ref="O707:R707"/>
    <mergeCell ref="T707:W707"/>
    <mergeCell ref="X707:Y707"/>
    <mergeCell ref="AA707:AB707"/>
    <mergeCell ref="D708:E708"/>
    <mergeCell ref="F708:N708"/>
    <mergeCell ref="O708:R708"/>
    <mergeCell ref="T708:W708"/>
    <mergeCell ref="X708:Y708"/>
    <mergeCell ref="AA708:AB708"/>
    <mergeCell ref="D709:E709"/>
    <mergeCell ref="F709:N709"/>
    <mergeCell ref="O709:R709"/>
    <mergeCell ref="T709:W709"/>
    <mergeCell ref="X709:Y709"/>
    <mergeCell ref="AA709:AB709"/>
    <mergeCell ref="D710:E710"/>
    <mergeCell ref="F710:N710"/>
    <mergeCell ref="O710:R710"/>
    <mergeCell ref="T710:W710"/>
    <mergeCell ref="X710:Y710"/>
    <mergeCell ref="AA710:AB710"/>
    <mergeCell ref="B712:AB712"/>
    <mergeCell ref="B714:B722"/>
    <mergeCell ref="C714:D714"/>
    <mergeCell ref="E714:F714"/>
    <mergeCell ref="G714:H714"/>
    <mergeCell ref="I714:J714"/>
    <mergeCell ref="K714:L714"/>
    <mergeCell ref="M714:M722"/>
    <mergeCell ref="E715:F716"/>
    <mergeCell ref="G715:G716"/>
    <mergeCell ref="I715:I716"/>
    <mergeCell ref="K715:K716"/>
    <mergeCell ref="N715:N716"/>
    <mergeCell ref="O715:O716"/>
    <mergeCell ref="P715:P716"/>
    <mergeCell ref="Q715:Q716"/>
    <mergeCell ref="R715:R716"/>
    <mergeCell ref="S715:S716"/>
    <mergeCell ref="T715:T716"/>
    <mergeCell ref="U715:U716"/>
    <mergeCell ref="V715:V716"/>
    <mergeCell ref="W715:W716"/>
    <mergeCell ref="Z715:AA716"/>
    <mergeCell ref="E717:E718"/>
    <mergeCell ref="G717:H718"/>
    <mergeCell ref="I717:I718"/>
    <mergeCell ref="K717:K718"/>
    <mergeCell ref="N717:N718"/>
    <mergeCell ref="O717:O718"/>
    <mergeCell ref="P717:P718"/>
    <mergeCell ref="Q717:Q718"/>
    <mergeCell ref="R717:R718"/>
    <mergeCell ref="S717:S718"/>
    <mergeCell ref="T717:T718"/>
    <mergeCell ref="U717:U718"/>
    <mergeCell ref="V717:V718"/>
    <mergeCell ref="W717:W718"/>
    <mergeCell ref="Z717:AA718"/>
    <mergeCell ref="E719:E720"/>
    <mergeCell ref="G719:G720"/>
    <mergeCell ref="I719:J720"/>
    <mergeCell ref="K719:K720"/>
    <mergeCell ref="N719:N720"/>
    <mergeCell ref="O719:O720"/>
    <mergeCell ref="P719:P720"/>
    <mergeCell ref="Q719:Q720"/>
    <mergeCell ref="R719:R720"/>
    <mergeCell ref="S719:S720"/>
    <mergeCell ref="T719:T720"/>
    <mergeCell ref="U719:U720"/>
    <mergeCell ref="V719:V720"/>
    <mergeCell ref="W719:W720"/>
    <mergeCell ref="Z719:AA720"/>
    <mergeCell ref="E721:E722"/>
    <mergeCell ref="G721:G722"/>
    <mergeCell ref="I721:I722"/>
    <mergeCell ref="K721:L722"/>
    <mergeCell ref="N721:N722"/>
    <mergeCell ref="O721:O722"/>
    <mergeCell ref="P721:P722"/>
    <mergeCell ref="Q721:Q722"/>
    <mergeCell ref="R721:R722"/>
    <mergeCell ref="S721:S722"/>
    <mergeCell ref="T721:T722"/>
    <mergeCell ref="U721:U722"/>
    <mergeCell ref="V721:V722"/>
    <mergeCell ref="W721:W722"/>
    <mergeCell ref="Z721:AA722"/>
    <mergeCell ref="D724:E724"/>
    <mergeCell ref="F724:N724"/>
    <mergeCell ref="O724:R724"/>
    <mergeCell ref="T724:W724"/>
    <mergeCell ref="X724:Y724"/>
    <mergeCell ref="AA724:AB724"/>
    <mergeCell ref="D725:E725"/>
    <mergeCell ref="F725:N725"/>
    <mergeCell ref="O725:R725"/>
    <mergeCell ref="T725:W725"/>
    <mergeCell ref="X725:Y725"/>
    <mergeCell ref="AA725:AB725"/>
    <mergeCell ref="D726:E726"/>
    <mergeCell ref="F726:N726"/>
    <mergeCell ref="O726:R726"/>
    <mergeCell ref="T726:W726"/>
    <mergeCell ref="X726:Y726"/>
    <mergeCell ref="AA726:AB726"/>
    <mergeCell ref="D727:E727"/>
    <mergeCell ref="F727:N727"/>
    <mergeCell ref="O727:R727"/>
    <mergeCell ref="T727:W727"/>
    <mergeCell ref="X727:Y727"/>
    <mergeCell ref="AA727:AB727"/>
    <mergeCell ref="D728:E728"/>
    <mergeCell ref="F728:N728"/>
    <mergeCell ref="O728:R728"/>
    <mergeCell ref="T728:W728"/>
    <mergeCell ref="X728:Y728"/>
    <mergeCell ref="AA728:AB728"/>
    <mergeCell ref="D729:E729"/>
    <mergeCell ref="F729:N729"/>
    <mergeCell ref="O729:R729"/>
    <mergeCell ref="T729:W729"/>
    <mergeCell ref="X729:Y729"/>
    <mergeCell ref="AA729:AB729"/>
    <mergeCell ref="D730:E730"/>
    <mergeCell ref="F730:N730"/>
    <mergeCell ref="O730:R730"/>
    <mergeCell ref="T730:W730"/>
    <mergeCell ref="X730:Y730"/>
    <mergeCell ref="AA730:AB730"/>
    <mergeCell ref="D731:E731"/>
    <mergeCell ref="F731:N731"/>
    <mergeCell ref="O731:R731"/>
    <mergeCell ref="T731:W731"/>
    <mergeCell ref="X731:Y731"/>
    <mergeCell ref="AA731:AB731"/>
    <mergeCell ref="D732:E732"/>
    <mergeCell ref="F732:N732"/>
    <mergeCell ref="O732:R732"/>
    <mergeCell ref="T732:W732"/>
    <mergeCell ref="X732:Y732"/>
    <mergeCell ref="AA732:AB732"/>
  </mergeCells>
  <phoneticPr fontId="21" type="noConversion"/>
  <pageMargins left="0.7" right="0.7" top="0.75" bottom="0.75" header="0.3" footer="0.3"/>
  <pageSetup paperSize="9" scale="48" orientation="portrait" horizontalDpi="1200" verticalDpi="1200" r:id="rId1"/>
  <rowBreaks count="2" manualBreakCount="2">
    <brk id="101" max="27" man="1"/>
    <brk id="607" max="16383" man="1"/>
  </rowBreaks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D86"/>
  <sheetViews>
    <sheetView showGridLines="0" view="pageBreakPreview" topLeftCell="A65" zoomScaleNormal="100" zoomScaleSheetLayoutView="100" workbookViewId="0">
      <selection activeCell="C72" sqref="C72:C73"/>
    </sheetView>
  </sheetViews>
  <sheetFormatPr baseColWidth="10" defaultColWidth="10.85546875" defaultRowHeight="15" x14ac:dyDescent="0.3"/>
  <cols>
    <col min="1" max="1" width="3.7109375" style="1" customWidth="1"/>
    <col min="2" max="2" width="10.42578125" style="1" customWidth="1"/>
    <col min="3" max="3" width="31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5.7109375" style="1" customWidth="1"/>
    <col min="19" max="19" width="6.42578125" style="1" customWidth="1"/>
    <col min="20" max="22" width="5.7109375" style="1" customWidth="1"/>
    <col min="23" max="23" width="5.7109375" style="2" customWidth="1"/>
    <col min="24" max="25" width="5.7109375" style="1" customWidth="1"/>
    <col min="26" max="26" width="5.7109375" style="3" customWidth="1"/>
    <col min="27" max="28" width="5.7109375" style="1" customWidth="1"/>
    <col min="29" max="29" width="5.7109375" style="3" customWidth="1"/>
    <col min="30" max="30" width="5.7109375" style="1" customWidth="1"/>
    <col min="31" max="31" width="3.7109375" style="1" customWidth="1"/>
    <col min="32" max="34" width="11.42578125" style="1" customWidth="1"/>
    <col min="35" max="16384" width="10.85546875" style="1"/>
  </cols>
  <sheetData>
    <row r="4" spans="2:30" x14ac:dyDescent="0.3">
      <c r="P4" s="106"/>
      <c r="Q4" s="106"/>
      <c r="R4" s="106"/>
    </row>
    <row r="5" spans="2:30" x14ac:dyDescent="0.3">
      <c r="P5" s="106"/>
      <c r="Q5" s="106"/>
      <c r="R5" s="106"/>
    </row>
    <row r="6" spans="2:30" x14ac:dyDescent="0.3">
      <c r="P6" s="106"/>
      <c r="Q6" s="106"/>
      <c r="R6" s="106"/>
    </row>
    <row r="7" spans="2:30" ht="16.5" x14ac:dyDescent="0.3">
      <c r="Z7" s="47"/>
    </row>
    <row r="10" spans="2:30" ht="15" customHeight="1" x14ac:dyDescent="0.3">
      <c r="C10" s="4" t="s">
        <v>39</v>
      </c>
      <c r="AD10" s="4" t="s">
        <v>384</v>
      </c>
    </row>
    <row r="11" spans="2:30" ht="21.75" customHeight="1" x14ac:dyDescent="0.3">
      <c r="B11" s="151" t="s">
        <v>111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2:30" ht="16.5" customHeight="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  <c r="AB12" s="6"/>
      <c r="AC12" s="7"/>
      <c r="AD12" s="6"/>
    </row>
    <row r="13" spans="2:30" ht="15" customHeight="1" x14ac:dyDescent="0.3">
      <c r="B13" s="134" t="s">
        <v>46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</row>
    <row r="14" spans="2:30" ht="15" customHeight="1" x14ac:dyDescent="0.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  <c r="X14" s="8"/>
      <c r="Y14" s="8"/>
      <c r="Z14" s="10"/>
      <c r="AA14" s="11"/>
      <c r="AB14" s="11"/>
      <c r="AC14" s="10"/>
      <c r="AD14" s="11"/>
    </row>
    <row r="15" spans="2:30" ht="15" customHeight="1" x14ac:dyDescent="0.3">
      <c r="B15" s="89" t="s">
        <v>45</v>
      </c>
      <c r="C15" s="85" t="s">
        <v>44</v>
      </c>
      <c r="D15" s="85"/>
      <c r="E15" s="89">
        <v>1</v>
      </c>
      <c r="F15" s="89"/>
      <c r="G15" s="89">
        <v>2</v>
      </c>
      <c r="H15" s="89"/>
      <c r="I15" s="89">
        <v>3</v>
      </c>
      <c r="J15" s="89"/>
      <c r="K15" s="89">
        <v>4</v>
      </c>
      <c r="L15" s="89"/>
      <c r="O15" s="152"/>
      <c r="P15" s="22" t="s">
        <v>26</v>
      </c>
      <c r="Q15" s="22" t="s">
        <v>27</v>
      </c>
      <c r="R15" s="22" t="s">
        <v>28</v>
      </c>
      <c r="S15" s="22" t="s">
        <v>29</v>
      </c>
      <c r="T15" s="22" t="s">
        <v>30</v>
      </c>
      <c r="U15" s="22" t="s">
        <v>37</v>
      </c>
      <c r="V15" s="22" t="s">
        <v>38</v>
      </c>
      <c r="W15" s="22" t="s">
        <v>31</v>
      </c>
      <c r="X15" s="22" t="s">
        <v>32</v>
      </c>
      <c r="Y15" s="22" t="s">
        <v>33</v>
      </c>
      <c r="AC15" s="1"/>
    </row>
    <row r="16" spans="2:30" ht="15" customHeight="1" x14ac:dyDescent="0.3">
      <c r="B16" s="89"/>
      <c r="C16" s="92" t="s">
        <v>396</v>
      </c>
      <c r="D16" s="128" t="s">
        <v>364</v>
      </c>
      <c r="E16" s="125"/>
      <c r="F16" s="125"/>
      <c r="G16" s="133">
        <f>IF(H16&gt;H17,"2")+IF(H16&lt;H17,"1")</f>
        <v>2</v>
      </c>
      <c r="H16" s="48">
        <f>Z32</f>
        <v>28</v>
      </c>
      <c r="I16" s="79">
        <f>IF(J16&gt;J17,"2")+IF(J16&lt;J17,"1")</f>
        <v>2</v>
      </c>
      <c r="J16" s="48">
        <f>AC35</f>
        <v>10</v>
      </c>
      <c r="K16" s="79">
        <f>IF(L16&gt;L17,"2")+IF(L16&lt;L17,"1")</f>
        <v>2</v>
      </c>
      <c r="L16" s="48">
        <f>Z28</f>
        <v>34</v>
      </c>
      <c r="O16" s="153"/>
      <c r="P16" s="78">
        <f>SUM(Q16:T17)</f>
        <v>3</v>
      </c>
      <c r="Q16" s="78">
        <f>IF(G16=2,"1")+IF(I16=2,"1")+IF(K16=2,"1")</f>
        <v>3</v>
      </c>
      <c r="R16" s="78">
        <f>IF(G16=1,"1")+IF(I16=1,"1")+IF(K16=1,"1")</f>
        <v>0</v>
      </c>
      <c r="S16" s="78">
        <v>0</v>
      </c>
      <c r="T16" s="78">
        <v>0</v>
      </c>
      <c r="U16" s="79">
        <f>SUM(H16,J16,L16,E16)</f>
        <v>72</v>
      </c>
      <c r="V16" s="79">
        <f>SUM(H17,J17,L17,E16)</f>
        <v>15</v>
      </c>
      <c r="W16" s="79">
        <f>+U16-V16</f>
        <v>57</v>
      </c>
      <c r="X16" s="125">
        <f>SUM(E16,G16,I16,K16)</f>
        <v>6</v>
      </c>
      <c r="Y16" s="82"/>
      <c r="AB16" s="83"/>
      <c r="AC16" s="83"/>
    </row>
    <row r="17" spans="2:30" ht="15" customHeight="1" x14ac:dyDescent="0.3">
      <c r="B17" s="89"/>
      <c r="C17" s="92"/>
      <c r="D17" s="128"/>
      <c r="E17" s="125"/>
      <c r="F17" s="125"/>
      <c r="G17" s="133"/>
      <c r="H17" s="48">
        <f>AC32</f>
        <v>10</v>
      </c>
      <c r="I17" s="79"/>
      <c r="J17" s="48">
        <f>Z35</f>
        <v>0</v>
      </c>
      <c r="K17" s="79"/>
      <c r="L17" s="48">
        <f>AC28</f>
        <v>5</v>
      </c>
      <c r="O17" s="153"/>
      <c r="P17" s="78"/>
      <c r="Q17" s="78"/>
      <c r="R17" s="78"/>
      <c r="S17" s="78"/>
      <c r="T17" s="78"/>
      <c r="U17" s="78"/>
      <c r="V17" s="78"/>
      <c r="W17" s="78"/>
      <c r="X17" s="125"/>
      <c r="Y17" s="82"/>
      <c r="AB17" s="83"/>
      <c r="AC17" s="83"/>
    </row>
    <row r="18" spans="2:30" ht="15" customHeight="1" x14ac:dyDescent="0.3">
      <c r="B18" s="89"/>
      <c r="C18" s="92" t="s">
        <v>397</v>
      </c>
      <c r="D18" s="128" t="s">
        <v>5</v>
      </c>
      <c r="E18" s="133">
        <f>IF(F18&gt;F19,"2")+IF(F18&lt;F19,"1")</f>
        <v>1</v>
      </c>
      <c r="F18" s="48">
        <f>AC32</f>
        <v>10</v>
      </c>
      <c r="G18" s="125"/>
      <c r="H18" s="125"/>
      <c r="I18" s="133">
        <f>IF(J18&gt;J19,"2")+IF(J18&lt;J19,"1")</f>
        <v>2</v>
      </c>
      <c r="J18" s="48">
        <f>Z29</f>
        <v>10</v>
      </c>
      <c r="K18" s="79">
        <f>IF(L18&gt;L19,"2")+IF(L18&lt;L19,"1")</f>
        <v>2</v>
      </c>
      <c r="L18" s="48">
        <f>Z34</f>
        <v>10</v>
      </c>
      <c r="O18" s="153"/>
      <c r="P18" s="78">
        <f t="shared" ref="P18" si="0">SUM(Q18:T19)</f>
        <v>3</v>
      </c>
      <c r="Q18" s="78">
        <f>IF(E18=2,"1")+IF(I18=2,"1")+IF(K18=2,"1")</f>
        <v>2</v>
      </c>
      <c r="R18" s="78">
        <f>IF(E18=1,"1")+IF(I18=1,"1")+IF(K18=1,"1")</f>
        <v>1</v>
      </c>
      <c r="S18" s="78">
        <v>0</v>
      </c>
      <c r="T18" s="78">
        <v>0</v>
      </c>
      <c r="U18" s="79">
        <f>SUM(H18,J18,L18,F18)</f>
        <v>30</v>
      </c>
      <c r="V18" s="79">
        <f>SUM(H19,J19,L19,F19)</f>
        <v>28</v>
      </c>
      <c r="W18" s="79">
        <f>+U18-V18</f>
        <v>2</v>
      </c>
      <c r="X18" s="125">
        <f>SUM(E18,I18,K18)</f>
        <v>5</v>
      </c>
      <c r="Y18" s="82"/>
      <c r="AB18" s="83"/>
      <c r="AC18" s="83"/>
    </row>
    <row r="19" spans="2:30" ht="15" customHeight="1" x14ac:dyDescent="0.3">
      <c r="B19" s="89"/>
      <c r="C19" s="92"/>
      <c r="D19" s="128"/>
      <c r="E19" s="133"/>
      <c r="F19" s="48">
        <f>Z32</f>
        <v>28</v>
      </c>
      <c r="G19" s="125"/>
      <c r="H19" s="125"/>
      <c r="I19" s="133"/>
      <c r="J19" s="48">
        <f>AC29</f>
        <v>0</v>
      </c>
      <c r="K19" s="79"/>
      <c r="L19" s="48">
        <f>AC34</f>
        <v>0</v>
      </c>
      <c r="O19" s="153"/>
      <c r="P19" s="78"/>
      <c r="Q19" s="78"/>
      <c r="R19" s="78"/>
      <c r="S19" s="78"/>
      <c r="T19" s="78"/>
      <c r="U19" s="78"/>
      <c r="V19" s="78"/>
      <c r="W19" s="78"/>
      <c r="X19" s="125"/>
      <c r="Y19" s="82"/>
      <c r="AB19" s="83"/>
      <c r="AC19" s="83"/>
    </row>
    <row r="20" spans="2:30" ht="15" customHeight="1" x14ac:dyDescent="0.3">
      <c r="B20" s="89"/>
      <c r="C20" s="137" t="s">
        <v>398</v>
      </c>
      <c r="D20" s="128" t="s">
        <v>399</v>
      </c>
      <c r="E20" s="133">
        <f>IF(F20&gt;F21,"2")+IF(F20&lt;F21,"1")</f>
        <v>1</v>
      </c>
      <c r="F20" s="48">
        <f>AC29</f>
        <v>0</v>
      </c>
      <c r="G20" s="133">
        <f>IF(H20&gt;H21,"2")+IF(H20&lt;H21,"1")</f>
        <v>1</v>
      </c>
      <c r="H20" s="48">
        <f>AC29</f>
        <v>0</v>
      </c>
      <c r="I20" s="125"/>
      <c r="J20" s="125"/>
      <c r="K20" s="133">
        <f>IF(L20&gt;L21,"2")+IF(L20&lt;L21,"1")</f>
        <v>1</v>
      </c>
      <c r="L20" s="48">
        <f>AC29</f>
        <v>0</v>
      </c>
      <c r="O20" s="153"/>
      <c r="P20" s="78">
        <f t="shared" ref="P20" si="1">SUM(Q20:T21)</f>
        <v>3</v>
      </c>
      <c r="Q20" s="78">
        <f>IF(E20=2,"1")+IF(G20=2,"1")+IF(K20=2,"1")</f>
        <v>0</v>
      </c>
      <c r="R20" s="78">
        <f>IF(E20=1,"1")+IF(G20=1,"1")+IF(K20=1,"1")</f>
        <v>3</v>
      </c>
      <c r="S20" s="78">
        <v>0</v>
      </c>
      <c r="T20" s="78">
        <v>0</v>
      </c>
      <c r="U20" s="79">
        <f>SUM(H20,J20,L20,F20)</f>
        <v>0</v>
      </c>
      <c r="V20" s="79">
        <f>SUM(H21,J21,L21,F21)</f>
        <v>30</v>
      </c>
      <c r="W20" s="79">
        <f t="shared" ref="W20" si="2">+U20-V20</f>
        <v>-30</v>
      </c>
      <c r="X20" s="125">
        <f>SUM(E20,G20,I20,K20)-R20</f>
        <v>0</v>
      </c>
      <c r="Y20" s="82"/>
      <c r="AB20" s="83"/>
      <c r="AC20" s="83"/>
    </row>
    <row r="21" spans="2:30" ht="15" customHeight="1" x14ac:dyDescent="0.3">
      <c r="B21" s="89"/>
      <c r="C21" s="137"/>
      <c r="D21" s="128"/>
      <c r="E21" s="133"/>
      <c r="F21" s="48">
        <f>Z29</f>
        <v>10</v>
      </c>
      <c r="G21" s="133"/>
      <c r="H21" s="48">
        <f>Z29</f>
        <v>10</v>
      </c>
      <c r="I21" s="125"/>
      <c r="J21" s="125"/>
      <c r="K21" s="133"/>
      <c r="L21" s="48">
        <f>Z29</f>
        <v>10</v>
      </c>
      <c r="O21" s="153"/>
      <c r="P21" s="78"/>
      <c r="Q21" s="78"/>
      <c r="R21" s="78"/>
      <c r="S21" s="78"/>
      <c r="T21" s="78"/>
      <c r="U21" s="78"/>
      <c r="V21" s="78"/>
      <c r="W21" s="78"/>
      <c r="X21" s="125"/>
      <c r="Y21" s="82"/>
      <c r="AB21" s="83"/>
      <c r="AC21" s="83"/>
    </row>
    <row r="22" spans="2:30" ht="15" customHeight="1" x14ac:dyDescent="0.3">
      <c r="B22" s="89"/>
      <c r="C22" s="137" t="s">
        <v>400</v>
      </c>
      <c r="D22" s="128" t="s">
        <v>283</v>
      </c>
      <c r="E22" s="133">
        <f>IF(F22&gt;F23,"2")+IF(F22&lt;F23,"1")</f>
        <v>1</v>
      </c>
      <c r="F22" s="48">
        <f>AC28</f>
        <v>5</v>
      </c>
      <c r="G22" s="79">
        <f>IF(H22&gt;H23,"2")+IF(H22&lt;H23,"1")</f>
        <v>0</v>
      </c>
      <c r="H22" s="48">
        <f>Z31</f>
        <v>0</v>
      </c>
      <c r="I22" s="133">
        <f>IF(J22&gt;J23,"2")+IF(J22&lt;J23,"1")</f>
        <v>1</v>
      </c>
      <c r="J22" s="13">
        <f>AC34</f>
        <v>0</v>
      </c>
      <c r="K22" s="125"/>
      <c r="L22" s="125"/>
      <c r="O22" s="153"/>
      <c r="P22" s="78">
        <f t="shared" ref="P22" si="3">SUM(Q22:T23)</f>
        <v>3</v>
      </c>
      <c r="Q22" s="78">
        <f>IF(E22=2,"1")+IF(G22=2,"1")+IF(I22=2,"1")</f>
        <v>0</v>
      </c>
      <c r="R22" s="78">
        <f>IF(E22=1,"1")+IF(G22=1,"1")+IF(I22=1,"1")</f>
        <v>2</v>
      </c>
      <c r="S22" s="78">
        <v>0</v>
      </c>
      <c r="T22" s="78">
        <v>1</v>
      </c>
      <c r="U22" s="79">
        <f>SUM(H22,J22,L22,F22)</f>
        <v>5</v>
      </c>
      <c r="V22" s="79">
        <f>SUM(H23,J23,L23,F23)</f>
        <v>44</v>
      </c>
      <c r="W22" s="79">
        <f t="shared" ref="W22" si="4">+U22-V22</f>
        <v>-39</v>
      </c>
      <c r="X22" s="125">
        <f>SUM(E22,G22,I22,K22)-R22</f>
        <v>0</v>
      </c>
      <c r="Y22" s="82"/>
      <c r="AB22" s="83"/>
      <c r="AC22" s="83"/>
    </row>
    <row r="23" spans="2:30" ht="15" customHeight="1" x14ac:dyDescent="0.3">
      <c r="B23" s="89"/>
      <c r="C23" s="137"/>
      <c r="D23" s="128"/>
      <c r="E23" s="133"/>
      <c r="F23" s="48">
        <f>Z28</f>
        <v>34</v>
      </c>
      <c r="G23" s="79"/>
      <c r="H23" s="48">
        <f>AC31</f>
        <v>0</v>
      </c>
      <c r="I23" s="133"/>
      <c r="J23" s="13">
        <f>Z34</f>
        <v>10</v>
      </c>
      <c r="K23" s="125"/>
      <c r="L23" s="125"/>
      <c r="O23" s="154"/>
      <c r="P23" s="78"/>
      <c r="Q23" s="78"/>
      <c r="R23" s="78"/>
      <c r="S23" s="78"/>
      <c r="T23" s="78"/>
      <c r="U23" s="78"/>
      <c r="V23" s="78"/>
      <c r="W23" s="78"/>
      <c r="X23" s="125"/>
      <c r="Y23" s="82"/>
      <c r="AB23" s="83"/>
      <c r="AC23" s="83"/>
    </row>
    <row r="24" spans="2:30" ht="15" hidden="1" customHeight="1" x14ac:dyDescent="0.3">
      <c r="B24" s="89"/>
      <c r="C24" s="138" t="s">
        <v>351</v>
      </c>
      <c r="D24" s="93" t="s">
        <v>288</v>
      </c>
      <c r="E24" s="72"/>
      <c r="F24" s="13"/>
      <c r="G24" s="72"/>
      <c r="H24" s="13"/>
      <c r="I24" s="72"/>
      <c r="J24" s="13"/>
      <c r="K24" s="72"/>
      <c r="L24" s="13"/>
      <c r="M24" s="129"/>
      <c r="N24" s="148"/>
      <c r="O24" s="43"/>
      <c r="P24" s="149">
        <f t="shared" ref="P24" si="5">SUM(Q24:T25)</f>
        <v>0</v>
      </c>
      <c r="Q24" s="149">
        <f>IF(E24=2,"1")+IF(G24=2,"1")+IF(I24=2,"1")</f>
        <v>0</v>
      </c>
      <c r="R24" s="149">
        <f>IF(E24=1,"1")+IF(G24=1,"1")+IF(I24=1,"1")</f>
        <v>0</v>
      </c>
      <c r="S24" s="149">
        <v>0</v>
      </c>
      <c r="T24" s="149">
        <v>0</v>
      </c>
      <c r="U24" s="144">
        <f>SUM(H24,J24,L24,F24)</f>
        <v>0</v>
      </c>
      <c r="V24" s="144">
        <f>SUM(H25,J25,L25,F25)</f>
        <v>0</v>
      </c>
      <c r="W24" s="144">
        <f t="shared" ref="W24" si="6">+U24-V24</f>
        <v>0</v>
      </c>
      <c r="X24" s="123">
        <f t="shared" ref="X24" si="7">SUM(E24,G24,I24,K24)</f>
        <v>0</v>
      </c>
      <c r="Y24" s="146"/>
      <c r="AB24" s="46"/>
      <c r="AC24" s="46"/>
    </row>
    <row r="25" spans="2:30" ht="15" hidden="1" customHeight="1" x14ac:dyDescent="0.3">
      <c r="B25" s="89"/>
      <c r="C25" s="139"/>
      <c r="D25" s="94"/>
      <c r="E25" s="73"/>
      <c r="F25" s="13"/>
      <c r="G25" s="73"/>
      <c r="H25" s="13"/>
      <c r="I25" s="73"/>
      <c r="J25" s="13"/>
      <c r="K25" s="73"/>
      <c r="L25" s="13"/>
      <c r="M25" s="131"/>
      <c r="N25" s="132"/>
      <c r="O25" s="43"/>
      <c r="P25" s="150"/>
      <c r="Q25" s="150"/>
      <c r="R25" s="150"/>
      <c r="S25" s="150"/>
      <c r="T25" s="150"/>
      <c r="U25" s="145"/>
      <c r="V25" s="145"/>
      <c r="W25" s="145"/>
      <c r="X25" s="124"/>
      <c r="Y25" s="147"/>
      <c r="AB25" s="46"/>
      <c r="AC25" s="46"/>
    </row>
    <row r="26" spans="2:30" ht="14.25" customHeight="1" x14ac:dyDescent="0.3"/>
    <row r="27" spans="2:30" ht="15" customHeight="1" x14ac:dyDescent="0.3">
      <c r="B27" s="22" t="s">
        <v>34</v>
      </c>
      <c r="C27" s="22" t="s">
        <v>42</v>
      </c>
      <c r="D27" s="69"/>
      <c r="E27" s="70"/>
      <c r="F27" s="52" t="s">
        <v>43</v>
      </c>
      <c r="G27" s="54"/>
      <c r="H27" s="54"/>
      <c r="I27" s="54"/>
      <c r="J27" s="54"/>
      <c r="K27" s="54"/>
      <c r="L27" s="54"/>
      <c r="M27" s="54"/>
      <c r="N27" s="54"/>
      <c r="O27" s="54"/>
      <c r="P27" s="53"/>
      <c r="Q27" s="52" t="s">
        <v>41</v>
      </c>
      <c r="R27" s="54"/>
      <c r="S27" s="54"/>
      <c r="T27" s="53"/>
      <c r="U27" s="14"/>
      <c r="V27" s="52" t="s">
        <v>35</v>
      </c>
      <c r="W27" s="54"/>
      <c r="X27" s="54"/>
      <c r="Y27" s="53"/>
      <c r="Z27" s="52" t="s">
        <v>42</v>
      </c>
      <c r="AA27" s="53"/>
      <c r="AB27" s="15"/>
      <c r="AC27" s="52" t="s">
        <v>43</v>
      </c>
      <c r="AD27" s="53"/>
    </row>
    <row r="28" spans="2:30" s="19" customFormat="1" ht="15" customHeight="1" x14ac:dyDescent="0.3">
      <c r="B28" s="16" t="s">
        <v>258</v>
      </c>
      <c r="C28" s="17" t="str">
        <f>+C16</f>
        <v>BIBIANA CASTRO</v>
      </c>
      <c r="D28" s="55" t="s">
        <v>36</v>
      </c>
      <c r="E28" s="56"/>
      <c r="F28" s="55" t="str">
        <f>+C22</f>
        <v>DIANA CAROLINA HERNANDEZ</v>
      </c>
      <c r="G28" s="71"/>
      <c r="H28" s="71"/>
      <c r="I28" s="71"/>
      <c r="J28" s="71"/>
      <c r="K28" s="71"/>
      <c r="L28" s="71"/>
      <c r="M28" s="71"/>
      <c r="N28" s="71"/>
      <c r="O28" s="71"/>
      <c r="P28" s="56"/>
      <c r="Q28" s="60" t="s">
        <v>385</v>
      </c>
      <c r="R28" s="60"/>
      <c r="S28" s="60"/>
      <c r="T28" s="60"/>
      <c r="U28" s="18"/>
      <c r="V28" s="63">
        <v>45142</v>
      </c>
      <c r="W28" s="63"/>
      <c r="X28" s="63"/>
      <c r="Y28" s="63"/>
      <c r="Z28" s="121">
        <v>34</v>
      </c>
      <c r="AA28" s="122"/>
      <c r="AB28" s="22" t="s">
        <v>36</v>
      </c>
      <c r="AC28" s="121">
        <v>5</v>
      </c>
      <c r="AD28" s="122"/>
    </row>
    <row r="29" spans="2:30" s="19" customFormat="1" ht="15" customHeight="1" x14ac:dyDescent="0.3">
      <c r="B29" s="16" t="s">
        <v>271</v>
      </c>
      <c r="C29" s="20" t="str">
        <f>+C18</f>
        <v>YURY ANDREA CIFUENTES</v>
      </c>
      <c r="D29" s="55" t="s">
        <v>36</v>
      </c>
      <c r="E29" s="56"/>
      <c r="F29" s="57" t="str">
        <f>+C20</f>
        <v xml:space="preserve">KATERINE WALTEROS </v>
      </c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60" t="s">
        <v>385</v>
      </c>
      <c r="R29" s="60"/>
      <c r="S29" s="60"/>
      <c r="T29" s="60"/>
      <c r="U29" s="21"/>
      <c r="V29" s="63">
        <v>45142</v>
      </c>
      <c r="W29" s="63"/>
      <c r="X29" s="63"/>
      <c r="Y29" s="63"/>
      <c r="Z29" s="121">
        <v>10</v>
      </c>
      <c r="AA29" s="122"/>
      <c r="AB29" s="22" t="s">
        <v>36</v>
      </c>
      <c r="AC29" s="121">
        <v>0</v>
      </c>
      <c r="AD29" s="122"/>
    </row>
    <row r="30" spans="2:30" ht="15" customHeight="1" x14ac:dyDescent="0.3">
      <c r="B30" s="22" t="s">
        <v>34</v>
      </c>
      <c r="C30" s="22" t="s">
        <v>42</v>
      </c>
      <c r="D30" s="52"/>
      <c r="E30" s="53"/>
      <c r="F30" s="52" t="s">
        <v>43</v>
      </c>
      <c r="G30" s="54"/>
      <c r="H30" s="54"/>
      <c r="I30" s="54"/>
      <c r="J30" s="54"/>
      <c r="K30" s="54"/>
      <c r="L30" s="54"/>
      <c r="M30" s="54"/>
      <c r="N30" s="54"/>
      <c r="O30" s="54"/>
      <c r="P30" s="53"/>
      <c r="Q30" s="52" t="s">
        <v>41</v>
      </c>
      <c r="R30" s="54"/>
      <c r="S30" s="54"/>
      <c r="T30" s="53"/>
      <c r="U30" s="14"/>
      <c r="V30" s="52" t="s">
        <v>35</v>
      </c>
      <c r="W30" s="54"/>
      <c r="X30" s="54"/>
      <c r="Y30" s="53"/>
      <c r="Z30" s="52" t="s">
        <v>42</v>
      </c>
      <c r="AA30" s="53"/>
      <c r="AB30" s="15"/>
      <c r="AC30" s="52" t="s">
        <v>43</v>
      </c>
      <c r="AD30" s="53"/>
    </row>
    <row r="31" spans="2:30" s="19" customFormat="1" ht="15" customHeight="1" x14ac:dyDescent="0.3">
      <c r="B31" s="16" t="s">
        <v>272</v>
      </c>
      <c r="C31" s="29" t="str">
        <f>+C22</f>
        <v>DIANA CAROLINA HERNANDEZ</v>
      </c>
      <c r="D31" s="55" t="s">
        <v>36</v>
      </c>
      <c r="E31" s="56"/>
      <c r="F31" s="57" t="str">
        <f>+C20</f>
        <v xml:space="preserve">KATERINE WALTEROS </v>
      </c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60" t="s">
        <v>385</v>
      </c>
      <c r="R31" s="60"/>
      <c r="S31" s="60"/>
      <c r="T31" s="60"/>
      <c r="U31" s="21"/>
      <c r="V31" s="63">
        <v>45142</v>
      </c>
      <c r="W31" s="63"/>
      <c r="X31" s="63"/>
      <c r="Y31" s="63"/>
      <c r="Z31" s="121">
        <v>0</v>
      </c>
      <c r="AA31" s="122"/>
      <c r="AB31" s="22" t="s">
        <v>36</v>
      </c>
      <c r="AC31" s="121">
        <v>0</v>
      </c>
      <c r="AD31" s="122"/>
    </row>
    <row r="32" spans="2:30" s="19" customFormat="1" ht="15" customHeight="1" x14ac:dyDescent="0.3">
      <c r="B32" s="16" t="s">
        <v>273</v>
      </c>
      <c r="C32" s="20" t="str">
        <f>+C16</f>
        <v>BIBIANA CASTRO</v>
      </c>
      <c r="D32" s="55" t="s">
        <v>36</v>
      </c>
      <c r="E32" s="56"/>
      <c r="F32" s="57" t="str">
        <f>+C18</f>
        <v>YURY ANDREA CIFUENTES</v>
      </c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60" t="s">
        <v>385</v>
      </c>
      <c r="R32" s="60"/>
      <c r="S32" s="60"/>
      <c r="T32" s="60"/>
      <c r="U32" s="21"/>
      <c r="V32" s="63">
        <v>45142</v>
      </c>
      <c r="W32" s="63"/>
      <c r="X32" s="63"/>
      <c r="Y32" s="63"/>
      <c r="Z32" s="121">
        <v>28</v>
      </c>
      <c r="AA32" s="122"/>
      <c r="AB32" s="22" t="s">
        <v>36</v>
      </c>
      <c r="AC32" s="121">
        <v>10</v>
      </c>
      <c r="AD32" s="122"/>
    </row>
    <row r="33" spans="2:30" ht="15" customHeight="1" x14ac:dyDescent="0.3">
      <c r="B33" s="22" t="s">
        <v>34</v>
      </c>
      <c r="C33" s="22" t="s">
        <v>42</v>
      </c>
      <c r="D33" s="52"/>
      <c r="E33" s="53"/>
      <c r="F33" s="52" t="s">
        <v>43</v>
      </c>
      <c r="G33" s="54"/>
      <c r="H33" s="54"/>
      <c r="I33" s="54"/>
      <c r="J33" s="54"/>
      <c r="K33" s="54"/>
      <c r="L33" s="54"/>
      <c r="M33" s="54"/>
      <c r="N33" s="54"/>
      <c r="O33" s="54"/>
      <c r="P33" s="53"/>
      <c r="Q33" s="52" t="s">
        <v>41</v>
      </c>
      <c r="R33" s="54"/>
      <c r="S33" s="54"/>
      <c r="T33" s="53"/>
      <c r="U33" s="14"/>
      <c r="V33" s="52" t="s">
        <v>35</v>
      </c>
      <c r="W33" s="54"/>
      <c r="X33" s="54"/>
      <c r="Y33" s="53"/>
      <c r="Z33" s="52" t="s">
        <v>42</v>
      </c>
      <c r="AA33" s="53"/>
      <c r="AB33" s="15"/>
      <c r="AC33" s="52" t="s">
        <v>43</v>
      </c>
      <c r="AD33" s="53"/>
    </row>
    <row r="34" spans="2:30" s="19" customFormat="1" ht="15" customHeight="1" x14ac:dyDescent="0.3">
      <c r="B34" s="16" t="s">
        <v>260</v>
      </c>
      <c r="C34" s="20" t="str">
        <f>+C18</f>
        <v>YURY ANDREA CIFUENTES</v>
      </c>
      <c r="D34" s="55" t="s">
        <v>36</v>
      </c>
      <c r="E34" s="56"/>
      <c r="F34" s="57" t="str">
        <f>+C22</f>
        <v>DIANA CAROLINA HERNANDEZ</v>
      </c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0" t="s">
        <v>385</v>
      </c>
      <c r="R34" s="60"/>
      <c r="S34" s="60"/>
      <c r="T34" s="60"/>
      <c r="U34" s="23"/>
      <c r="V34" s="63">
        <v>45142</v>
      </c>
      <c r="W34" s="63"/>
      <c r="X34" s="63"/>
      <c r="Y34" s="63"/>
      <c r="Z34" s="121">
        <v>10</v>
      </c>
      <c r="AA34" s="122"/>
      <c r="AB34" s="22" t="s">
        <v>36</v>
      </c>
      <c r="AC34" s="121">
        <v>0</v>
      </c>
      <c r="AD34" s="122"/>
    </row>
    <row r="35" spans="2:30" s="19" customFormat="1" ht="15" customHeight="1" x14ac:dyDescent="0.3">
      <c r="B35" s="16" t="s">
        <v>261</v>
      </c>
      <c r="C35" s="20" t="str">
        <f>+C20</f>
        <v xml:space="preserve">KATERINE WALTEROS </v>
      </c>
      <c r="D35" s="55" t="s">
        <v>36</v>
      </c>
      <c r="E35" s="56"/>
      <c r="F35" s="57" t="str">
        <f>+C16</f>
        <v>BIBIANA CASTRO</v>
      </c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60" t="s">
        <v>385</v>
      </c>
      <c r="R35" s="60"/>
      <c r="S35" s="60"/>
      <c r="T35" s="60"/>
      <c r="U35" s="21"/>
      <c r="V35" s="63">
        <v>45142</v>
      </c>
      <c r="W35" s="63"/>
      <c r="X35" s="63"/>
      <c r="Y35" s="63"/>
      <c r="Z35" s="121">
        <v>0</v>
      </c>
      <c r="AA35" s="122"/>
      <c r="AB35" s="22" t="s">
        <v>36</v>
      </c>
      <c r="AC35" s="121">
        <v>10</v>
      </c>
      <c r="AD35" s="122"/>
    </row>
    <row r="36" spans="2:30" ht="15" hidden="1" customHeight="1" x14ac:dyDescent="0.3">
      <c r="B36" s="22" t="s">
        <v>34</v>
      </c>
      <c r="C36" s="22" t="s">
        <v>42</v>
      </c>
      <c r="D36" s="69"/>
      <c r="E36" s="70"/>
      <c r="F36" s="52" t="s">
        <v>43</v>
      </c>
      <c r="G36" s="54"/>
      <c r="H36" s="54"/>
      <c r="I36" s="54"/>
      <c r="J36" s="54"/>
      <c r="K36" s="54"/>
      <c r="L36" s="54"/>
      <c r="M36" s="54"/>
      <c r="N36" s="54"/>
      <c r="O36" s="54"/>
      <c r="P36" s="53"/>
      <c r="Q36" s="52" t="s">
        <v>41</v>
      </c>
      <c r="R36" s="54"/>
      <c r="S36" s="54"/>
      <c r="T36" s="53"/>
      <c r="U36" s="14"/>
      <c r="V36" s="52" t="s">
        <v>35</v>
      </c>
      <c r="W36" s="54"/>
      <c r="X36" s="54"/>
      <c r="Y36" s="53"/>
      <c r="Z36" s="52" t="s">
        <v>42</v>
      </c>
      <c r="AA36" s="53"/>
      <c r="AB36" s="15"/>
      <c r="AC36" s="52" t="s">
        <v>43</v>
      </c>
      <c r="AD36" s="53"/>
    </row>
    <row r="37" spans="2:30" s="19" customFormat="1" ht="15" hidden="1" customHeight="1" x14ac:dyDescent="0.3">
      <c r="B37" s="16" t="s">
        <v>266</v>
      </c>
      <c r="C37" s="17" t="str">
        <f>C16</f>
        <v>BIBIANA CASTRO</v>
      </c>
      <c r="D37" s="55" t="s">
        <v>36</v>
      </c>
      <c r="E37" s="56"/>
      <c r="F37" s="55" t="str">
        <f>C22</f>
        <v>DIANA CAROLINA HERNANDEZ</v>
      </c>
      <c r="G37" s="71"/>
      <c r="H37" s="71"/>
      <c r="I37" s="71"/>
      <c r="J37" s="71"/>
      <c r="K37" s="71"/>
      <c r="L37" s="71"/>
      <c r="M37" s="71"/>
      <c r="N37" s="71"/>
      <c r="O37" s="71"/>
      <c r="P37" s="56"/>
      <c r="Q37" s="141" t="s">
        <v>262</v>
      </c>
      <c r="R37" s="61"/>
      <c r="S37" s="61"/>
      <c r="T37" s="62"/>
      <c r="U37" s="18"/>
      <c r="V37" s="101">
        <v>45148</v>
      </c>
      <c r="W37" s="102"/>
      <c r="X37" s="102"/>
      <c r="Y37" s="103"/>
      <c r="Z37" s="142"/>
      <c r="AA37" s="143"/>
      <c r="AB37" s="22" t="s">
        <v>36</v>
      </c>
      <c r="AC37" s="142"/>
      <c r="AD37" s="143"/>
    </row>
    <row r="38" spans="2:30" s="19" customFormat="1" ht="15" hidden="1" customHeight="1" x14ac:dyDescent="0.3">
      <c r="B38" s="16" t="s">
        <v>265</v>
      </c>
      <c r="C38" s="20" t="str">
        <f>C18</f>
        <v>YURY ANDREA CIFUENTES</v>
      </c>
      <c r="D38" s="55" t="s">
        <v>36</v>
      </c>
      <c r="E38" s="56"/>
      <c r="F38" s="57" t="str">
        <f>C20</f>
        <v xml:space="preserve">KATERINE WALTEROS </v>
      </c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141" t="s">
        <v>262</v>
      </c>
      <c r="R38" s="61"/>
      <c r="S38" s="61"/>
      <c r="T38" s="62"/>
      <c r="U38" s="21"/>
      <c r="V38" s="101">
        <v>45148</v>
      </c>
      <c r="W38" s="102"/>
      <c r="X38" s="102"/>
      <c r="Y38" s="103"/>
      <c r="Z38" s="142"/>
      <c r="AA38" s="143"/>
      <c r="AB38" s="22" t="s">
        <v>36</v>
      </c>
      <c r="AC38" s="142"/>
      <c r="AD38" s="143"/>
    </row>
    <row r="39" spans="2:30" ht="15" hidden="1" customHeight="1" x14ac:dyDescent="0.3">
      <c r="B39" s="22" t="s">
        <v>34</v>
      </c>
      <c r="C39" s="22" t="s">
        <v>42</v>
      </c>
      <c r="D39" s="52"/>
      <c r="E39" s="53"/>
      <c r="F39" s="52" t="s">
        <v>43</v>
      </c>
      <c r="G39" s="54"/>
      <c r="H39" s="54"/>
      <c r="I39" s="54"/>
      <c r="J39" s="54"/>
      <c r="K39" s="54"/>
      <c r="L39" s="54"/>
      <c r="M39" s="54"/>
      <c r="N39" s="54"/>
      <c r="O39" s="54"/>
      <c r="P39" s="53"/>
      <c r="Q39" s="52" t="s">
        <v>41</v>
      </c>
      <c r="R39" s="54"/>
      <c r="S39" s="54"/>
      <c r="T39" s="53"/>
      <c r="U39" s="14"/>
      <c r="V39" s="52" t="s">
        <v>35</v>
      </c>
      <c r="W39" s="54"/>
      <c r="X39" s="54"/>
      <c r="Y39" s="53"/>
      <c r="Z39" s="52" t="s">
        <v>42</v>
      </c>
      <c r="AA39" s="53"/>
      <c r="AB39" s="15"/>
      <c r="AC39" s="52" t="s">
        <v>43</v>
      </c>
      <c r="AD39" s="53"/>
    </row>
    <row r="40" spans="2:30" s="19" customFormat="1" ht="15" hidden="1" customHeight="1" x14ac:dyDescent="0.3">
      <c r="B40" s="16" t="s">
        <v>267</v>
      </c>
      <c r="C40" s="20" t="str">
        <f>C18</f>
        <v>YURY ANDREA CIFUENTES</v>
      </c>
      <c r="D40" s="55" t="s">
        <v>36</v>
      </c>
      <c r="E40" s="56"/>
      <c r="F40" s="57" t="str">
        <f>C22</f>
        <v>DIANA CAROLINA HERNANDEZ</v>
      </c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141" t="s">
        <v>262</v>
      </c>
      <c r="R40" s="61"/>
      <c r="S40" s="61"/>
      <c r="T40" s="62"/>
      <c r="U40" s="23"/>
      <c r="V40" s="101">
        <v>45148</v>
      </c>
      <c r="W40" s="102"/>
      <c r="X40" s="102"/>
      <c r="Y40" s="103"/>
      <c r="Z40" s="142"/>
      <c r="AA40" s="143"/>
      <c r="AB40" s="22" t="s">
        <v>36</v>
      </c>
      <c r="AC40" s="142"/>
      <c r="AD40" s="143"/>
    </row>
    <row r="41" spans="2:30" s="19" customFormat="1" ht="15" hidden="1" customHeight="1" x14ac:dyDescent="0.3">
      <c r="B41" s="16" t="s">
        <v>268</v>
      </c>
      <c r="C41" s="20" t="str">
        <f>+C24</f>
        <v>JENIFER GOMEZ</v>
      </c>
      <c r="D41" s="55" t="s">
        <v>36</v>
      </c>
      <c r="E41" s="56"/>
      <c r="F41" s="57" t="str">
        <f>+C16</f>
        <v>BIBIANA CASTRO</v>
      </c>
      <c r="G41" s="58"/>
      <c r="H41" s="58"/>
      <c r="I41" s="58"/>
      <c r="J41" s="58"/>
      <c r="K41" s="58"/>
      <c r="L41" s="58"/>
      <c r="M41" s="58"/>
      <c r="N41" s="58"/>
      <c r="O41" s="58"/>
      <c r="P41" s="59"/>
      <c r="Q41" s="141" t="s">
        <v>262</v>
      </c>
      <c r="R41" s="61"/>
      <c r="S41" s="61"/>
      <c r="T41" s="62"/>
      <c r="U41" s="23"/>
      <c r="V41" s="101">
        <v>45148</v>
      </c>
      <c r="W41" s="102"/>
      <c r="X41" s="102"/>
      <c r="Y41" s="103"/>
      <c r="Z41" s="142"/>
      <c r="AA41" s="143"/>
      <c r="AB41" s="22" t="s">
        <v>36</v>
      </c>
      <c r="AC41" s="142"/>
      <c r="AD41" s="143"/>
    </row>
    <row r="43" spans="2:30" ht="15" customHeight="1" x14ac:dyDescent="0.3">
      <c r="B43" s="134" t="s">
        <v>47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</row>
    <row r="44" spans="2:30" ht="15" customHeight="1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X44" s="8"/>
      <c r="Y44" s="8"/>
      <c r="Z44" s="10"/>
      <c r="AA44" s="11"/>
      <c r="AB44" s="11"/>
      <c r="AC44" s="10"/>
      <c r="AD44" s="11"/>
    </row>
    <row r="45" spans="2:30" ht="15" customHeight="1" x14ac:dyDescent="0.3">
      <c r="B45" s="85" t="s">
        <v>48</v>
      </c>
      <c r="C45" s="135" t="s">
        <v>44</v>
      </c>
      <c r="D45" s="140"/>
      <c r="E45" s="52">
        <v>1</v>
      </c>
      <c r="F45" s="54"/>
      <c r="G45" s="52">
        <v>2</v>
      </c>
      <c r="H45" s="54"/>
      <c r="I45" s="52">
        <v>3</v>
      </c>
      <c r="J45" s="54"/>
      <c r="K45" s="89">
        <v>4</v>
      </c>
      <c r="L45" s="89"/>
      <c r="M45" s="25"/>
      <c r="N45" s="25"/>
      <c r="O45" s="136"/>
      <c r="P45" s="22" t="s">
        <v>26</v>
      </c>
      <c r="Q45" s="22" t="s">
        <v>27</v>
      </c>
      <c r="R45" s="22" t="s">
        <v>28</v>
      </c>
      <c r="S45" s="22" t="s">
        <v>29</v>
      </c>
      <c r="T45" s="22" t="s">
        <v>30</v>
      </c>
      <c r="U45" s="22" t="s">
        <v>37</v>
      </c>
      <c r="V45" s="22" t="s">
        <v>38</v>
      </c>
      <c r="W45" s="22" t="s">
        <v>31</v>
      </c>
      <c r="X45" s="22" t="s">
        <v>32</v>
      </c>
      <c r="Y45" s="22" t="s">
        <v>33</v>
      </c>
      <c r="AC45" s="1"/>
    </row>
    <row r="46" spans="2:30" ht="15" customHeight="1" x14ac:dyDescent="0.3">
      <c r="B46" s="86"/>
      <c r="C46" s="92" t="s">
        <v>392</v>
      </c>
      <c r="D46" s="128" t="s">
        <v>25</v>
      </c>
      <c r="E46" s="129"/>
      <c r="F46" s="130"/>
      <c r="G46" s="72">
        <f>IF(H46&gt;H47,"2")+IF(H46&lt;H47,"1")</f>
        <v>1</v>
      </c>
      <c r="H46" s="12">
        <f>Z60</f>
        <v>0</v>
      </c>
      <c r="I46" s="72">
        <f>IF(J46&gt;J47,"2")+IF(J46&lt;J47,"1")</f>
        <v>1</v>
      </c>
      <c r="J46" s="13">
        <f>AC63</f>
        <v>0</v>
      </c>
      <c r="K46" s="133">
        <f>IF(L46&gt;L47,"2")+IF(L46&lt;L47,"1")</f>
        <v>0</v>
      </c>
      <c r="L46" s="13">
        <f>Z56</f>
        <v>0</v>
      </c>
      <c r="M46" s="44"/>
      <c r="N46" s="44"/>
      <c r="O46" s="136"/>
      <c r="P46" s="78">
        <f>SUM(Q46:T47)</f>
        <v>2</v>
      </c>
      <c r="Q46" s="78">
        <f>IF(G46=2,"1")+IF(I46=2,"1")+IF(K46=2,"1")</f>
        <v>0</v>
      </c>
      <c r="R46" s="78">
        <f>IF(G46=1,"1")+IF(I46=1,"1")+IF(K46=1,"1")</f>
        <v>2</v>
      </c>
      <c r="S46" s="78">
        <v>0</v>
      </c>
      <c r="T46" s="78">
        <v>0</v>
      </c>
      <c r="U46" s="79">
        <f>SUM(H46,J46,L46,E46)</f>
        <v>0</v>
      </c>
      <c r="V46" s="79">
        <f>SUM(H47,J47,L47,E46)</f>
        <v>20</v>
      </c>
      <c r="W46" s="79">
        <f>+U46-V46</f>
        <v>-20</v>
      </c>
      <c r="X46" s="123">
        <f>SUM(E46,G46,I46,K46)-R46</f>
        <v>0</v>
      </c>
      <c r="Y46" s="82"/>
      <c r="AB46" s="83"/>
      <c r="AC46" s="83"/>
    </row>
    <row r="47" spans="2:30" ht="15" customHeight="1" x14ac:dyDescent="0.3">
      <c r="B47" s="86"/>
      <c r="C47" s="92"/>
      <c r="D47" s="128"/>
      <c r="E47" s="131"/>
      <c r="F47" s="132"/>
      <c r="G47" s="73"/>
      <c r="H47" s="12">
        <f>AC60</f>
        <v>10</v>
      </c>
      <c r="I47" s="73"/>
      <c r="J47" s="13">
        <f>Z63</f>
        <v>10</v>
      </c>
      <c r="K47" s="133"/>
      <c r="L47" s="13">
        <f>AC56</f>
        <v>0</v>
      </c>
      <c r="M47" s="44"/>
      <c r="N47" s="44"/>
      <c r="O47" s="136"/>
      <c r="P47" s="78"/>
      <c r="Q47" s="78"/>
      <c r="R47" s="78"/>
      <c r="S47" s="78"/>
      <c r="T47" s="78"/>
      <c r="U47" s="78"/>
      <c r="V47" s="78"/>
      <c r="W47" s="78"/>
      <c r="X47" s="124"/>
      <c r="Y47" s="82"/>
      <c r="AB47" s="83"/>
      <c r="AC47" s="83"/>
    </row>
    <row r="48" spans="2:30" ht="15" customHeight="1" x14ac:dyDescent="0.3">
      <c r="B48" s="86"/>
      <c r="C48" s="137" t="s">
        <v>395</v>
      </c>
      <c r="D48" s="128" t="s">
        <v>283</v>
      </c>
      <c r="E48" s="72">
        <f>IF(F48&gt;F49,"2")+IF(F48&lt;F49,"1")</f>
        <v>2</v>
      </c>
      <c r="F48" s="13">
        <f>AC60</f>
        <v>10</v>
      </c>
      <c r="G48" s="129"/>
      <c r="H48" s="130"/>
      <c r="I48" s="72">
        <f>IF(J48&gt;J49,"2")+IF(J48&lt;J49,"1")</f>
        <v>2</v>
      </c>
      <c r="J48" s="13">
        <f>Z57</f>
        <v>12</v>
      </c>
      <c r="K48" s="133">
        <f>IF(L48&gt;L49,"2")+IF(L48&lt;L49,"1")</f>
        <v>2</v>
      </c>
      <c r="L48" s="13">
        <f>Z62</f>
        <v>10</v>
      </c>
      <c r="M48" s="44"/>
      <c r="N48" s="44"/>
      <c r="O48" s="136"/>
      <c r="P48" s="78">
        <f t="shared" ref="P48" si="8">SUM(Q48:T49)</f>
        <v>3</v>
      </c>
      <c r="Q48" s="78">
        <f>IF(E48=2,"1")+IF(I48=2,"1")+IF(K48=2,"1")</f>
        <v>3</v>
      </c>
      <c r="R48" s="78">
        <f>IF(E48=1,"1")+IF(I48=1,"1")+IF(K48=1,"1")</f>
        <v>0</v>
      </c>
      <c r="S48" s="78">
        <v>0</v>
      </c>
      <c r="T48" s="78">
        <v>0</v>
      </c>
      <c r="U48" s="79">
        <f>SUM(H48,J48,L48,F48)</f>
        <v>32</v>
      </c>
      <c r="V48" s="79">
        <f>SUM(H49,J49,L49,F49)</f>
        <v>8</v>
      </c>
      <c r="W48" s="79">
        <f>+U48-V48</f>
        <v>24</v>
      </c>
      <c r="X48" s="123">
        <f>SUM(E48,G48,I48,K48)</f>
        <v>6</v>
      </c>
      <c r="Y48" s="82"/>
      <c r="AB48" s="83"/>
      <c r="AC48" s="83"/>
    </row>
    <row r="49" spans="2:30" ht="15" customHeight="1" x14ac:dyDescent="0.3">
      <c r="B49" s="86"/>
      <c r="C49" s="137"/>
      <c r="D49" s="128"/>
      <c r="E49" s="73"/>
      <c r="F49" s="13">
        <f>Z60</f>
        <v>0</v>
      </c>
      <c r="G49" s="131"/>
      <c r="H49" s="132"/>
      <c r="I49" s="73"/>
      <c r="J49" s="13">
        <f>AC57</f>
        <v>8</v>
      </c>
      <c r="K49" s="133"/>
      <c r="L49" s="13">
        <f>AC62</f>
        <v>0</v>
      </c>
      <c r="M49" s="44"/>
      <c r="N49" s="44"/>
      <c r="O49" s="136"/>
      <c r="P49" s="78"/>
      <c r="Q49" s="78"/>
      <c r="R49" s="78"/>
      <c r="S49" s="78"/>
      <c r="T49" s="78"/>
      <c r="U49" s="78"/>
      <c r="V49" s="78"/>
      <c r="W49" s="78"/>
      <c r="X49" s="124"/>
      <c r="Y49" s="82"/>
      <c r="AB49" s="83"/>
      <c r="AC49" s="83"/>
    </row>
    <row r="50" spans="2:30" ht="15" customHeight="1" x14ac:dyDescent="0.3">
      <c r="B50" s="86"/>
      <c r="C50" s="137" t="s">
        <v>393</v>
      </c>
      <c r="D50" s="128" t="s">
        <v>19</v>
      </c>
      <c r="E50" s="72">
        <f>IF(F50&gt;F51,"2")+IF(F50&lt;F51,"1")</f>
        <v>2</v>
      </c>
      <c r="F50" s="13">
        <f>Z63</f>
        <v>10</v>
      </c>
      <c r="G50" s="72">
        <f>IF(H50&gt;H51,"2")+IF(H50&lt;H51,"1")</f>
        <v>1</v>
      </c>
      <c r="H50" s="13">
        <f>AC57</f>
        <v>8</v>
      </c>
      <c r="I50" s="129"/>
      <c r="J50" s="130"/>
      <c r="K50" s="133">
        <f>IF(L50&gt;L51,"2")+IF(L50&lt;L51,"1")</f>
        <v>2</v>
      </c>
      <c r="L50" s="13">
        <f>AC59</f>
        <v>10</v>
      </c>
      <c r="M50" s="44"/>
      <c r="N50" s="44"/>
      <c r="O50" s="136"/>
      <c r="P50" s="78">
        <f t="shared" ref="P50" si="9">SUM(Q50:T51)</f>
        <v>3</v>
      </c>
      <c r="Q50" s="78">
        <f>IF(E50=2,"1")+IF(G50=2,"1")+IF(K50=2,"1")</f>
        <v>2</v>
      </c>
      <c r="R50" s="78">
        <f>IF(E50=1,"1")+IF(G50=1,"1")+IF(K50=1,"1")</f>
        <v>1</v>
      </c>
      <c r="S50" s="78">
        <v>0</v>
      </c>
      <c r="T50" s="78">
        <v>0</v>
      </c>
      <c r="U50" s="79">
        <f>SUM(H50,J50,L50,F50)</f>
        <v>28</v>
      </c>
      <c r="V50" s="79">
        <f>SUM(H51,J51,L51,F51)</f>
        <v>12</v>
      </c>
      <c r="W50" s="79">
        <f t="shared" ref="W50" si="10">+U50-V50</f>
        <v>16</v>
      </c>
      <c r="X50" s="123">
        <f>SUM(E50,G50,I50,K50)</f>
        <v>5</v>
      </c>
      <c r="Y50" s="82"/>
      <c r="AB50" s="83"/>
      <c r="AC50" s="83"/>
    </row>
    <row r="51" spans="2:30" ht="15" customHeight="1" x14ac:dyDescent="0.3">
      <c r="B51" s="86"/>
      <c r="C51" s="137"/>
      <c r="D51" s="128"/>
      <c r="E51" s="73"/>
      <c r="F51" s="13">
        <f>AC63</f>
        <v>0</v>
      </c>
      <c r="G51" s="73"/>
      <c r="H51" s="13">
        <f>Z57</f>
        <v>12</v>
      </c>
      <c r="I51" s="131"/>
      <c r="J51" s="132"/>
      <c r="K51" s="133"/>
      <c r="L51" s="13">
        <f>Z59</f>
        <v>0</v>
      </c>
      <c r="M51" s="44"/>
      <c r="N51" s="44"/>
      <c r="O51" s="136"/>
      <c r="P51" s="78"/>
      <c r="Q51" s="78"/>
      <c r="R51" s="78"/>
      <c r="S51" s="78"/>
      <c r="T51" s="78"/>
      <c r="U51" s="78"/>
      <c r="V51" s="78"/>
      <c r="W51" s="78"/>
      <c r="X51" s="124"/>
      <c r="Y51" s="82"/>
      <c r="AB51" s="83"/>
      <c r="AC51" s="83"/>
    </row>
    <row r="52" spans="2:30" ht="15" customHeight="1" x14ac:dyDescent="0.3">
      <c r="B52" s="86"/>
      <c r="C52" s="137" t="s">
        <v>394</v>
      </c>
      <c r="D52" s="128" t="s">
        <v>364</v>
      </c>
      <c r="E52" s="72">
        <f>IF(F52&gt;F53,"2")+IF(F52&lt;F53,"1")</f>
        <v>0</v>
      </c>
      <c r="F52" s="13">
        <f>AC56</f>
        <v>0</v>
      </c>
      <c r="G52" s="72">
        <f>IF(H52&gt;H53,"2")+IF(H52&lt;H53,"1")</f>
        <v>1</v>
      </c>
      <c r="H52" s="13">
        <f>AC62</f>
        <v>0</v>
      </c>
      <c r="I52" s="72">
        <f>IF(J52&gt;J53,"2")+IF(J52&lt;J53,"1")</f>
        <v>1</v>
      </c>
      <c r="J52" s="13">
        <f>Z59</f>
        <v>0</v>
      </c>
      <c r="K52" s="125"/>
      <c r="L52" s="125"/>
      <c r="M52" s="45"/>
      <c r="N52" s="45"/>
      <c r="O52" s="136"/>
      <c r="P52" s="78">
        <f t="shared" ref="P52" si="11">SUM(Q52:T53)</f>
        <v>2</v>
      </c>
      <c r="Q52" s="78">
        <f>IF(E52=2,"1")+IF(G52=2,"1")+IF(I52=2,"1")</f>
        <v>0</v>
      </c>
      <c r="R52" s="78">
        <f>IF(E52=1,"1")+IF(G52=1,"1")+IF(I52=1,"1")</f>
        <v>2</v>
      </c>
      <c r="S52" s="78">
        <v>0</v>
      </c>
      <c r="T52" s="78">
        <v>0</v>
      </c>
      <c r="U52" s="79">
        <f>SUM(H52,J52,L52,F52)</f>
        <v>0</v>
      </c>
      <c r="V52" s="79">
        <f>SUM(H53,J53,L53,F53)</f>
        <v>20</v>
      </c>
      <c r="W52" s="79">
        <f t="shared" ref="W52" si="12">+U52-V52</f>
        <v>-20</v>
      </c>
      <c r="X52" s="123">
        <f>SUM(E52,G52,I52,K52)-R52</f>
        <v>0</v>
      </c>
      <c r="Y52" s="82"/>
      <c r="AB52" s="83"/>
      <c r="AC52" s="83"/>
    </row>
    <row r="53" spans="2:30" ht="15" customHeight="1" x14ac:dyDescent="0.3">
      <c r="B53" s="87"/>
      <c r="C53" s="137"/>
      <c r="D53" s="128"/>
      <c r="E53" s="73"/>
      <c r="F53" s="13">
        <f>Z56</f>
        <v>0</v>
      </c>
      <c r="G53" s="73"/>
      <c r="H53" s="13">
        <f>Z62</f>
        <v>10</v>
      </c>
      <c r="I53" s="73"/>
      <c r="J53" s="13">
        <f>AC59</f>
        <v>10</v>
      </c>
      <c r="K53" s="125"/>
      <c r="L53" s="125"/>
      <c r="M53" s="45"/>
      <c r="N53" s="45"/>
      <c r="O53" s="136"/>
      <c r="P53" s="78"/>
      <c r="Q53" s="78"/>
      <c r="R53" s="78"/>
      <c r="S53" s="78"/>
      <c r="T53" s="78"/>
      <c r="U53" s="78"/>
      <c r="V53" s="78"/>
      <c r="W53" s="78"/>
      <c r="X53" s="124"/>
      <c r="Y53" s="82"/>
      <c r="AB53" s="83"/>
      <c r="AC53" s="83"/>
    </row>
    <row r="54" spans="2:30" ht="14.25" customHeight="1" x14ac:dyDescent="0.3"/>
    <row r="55" spans="2:30" ht="15" customHeight="1" x14ac:dyDescent="0.3">
      <c r="B55" s="22" t="s">
        <v>34</v>
      </c>
      <c r="C55" s="22" t="s">
        <v>42</v>
      </c>
      <c r="D55" s="69"/>
      <c r="E55" s="70"/>
      <c r="F55" s="52" t="s">
        <v>43</v>
      </c>
      <c r="G55" s="54"/>
      <c r="H55" s="54"/>
      <c r="I55" s="54"/>
      <c r="J55" s="54"/>
      <c r="K55" s="54"/>
      <c r="L55" s="54"/>
      <c r="M55" s="54"/>
      <c r="N55" s="54"/>
      <c r="O55" s="54"/>
      <c r="P55" s="53"/>
      <c r="Q55" s="52" t="s">
        <v>41</v>
      </c>
      <c r="R55" s="54"/>
      <c r="S55" s="54"/>
      <c r="T55" s="53"/>
      <c r="U55" s="14"/>
      <c r="V55" s="52" t="s">
        <v>35</v>
      </c>
      <c r="W55" s="54"/>
      <c r="X55" s="54"/>
      <c r="Y55" s="53"/>
      <c r="Z55" s="52" t="s">
        <v>42</v>
      </c>
      <c r="AA55" s="53"/>
      <c r="AB55" s="15"/>
      <c r="AC55" s="52" t="s">
        <v>43</v>
      </c>
      <c r="AD55" s="53"/>
    </row>
    <row r="56" spans="2:30" s="19" customFormat="1" ht="15" customHeight="1" x14ac:dyDescent="0.3">
      <c r="B56" s="16" t="s">
        <v>258</v>
      </c>
      <c r="C56" s="49" t="str">
        <f>C46</f>
        <v>ANGELA VARGAS</v>
      </c>
      <c r="D56" s="55" t="s">
        <v>36</v>
      </c>
      <c r="E56" s="56"/>
      <c r="F56" s="66" t="str">
        <f>C52</f>
        <v>TATIANA CORONADO</v>
      </c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60" t="s">
        <v>385</v>
      </c>
      <c r="R56" s="60"/>
      <c r="S56" s="60"/>
      <c r="T56" s="60"/>
      <c r="U56" s="18"/>
      <c r="V56" s="63">
        <v>45146</v>
      </c>
      <c r="W56" s="63"/>
      <c r="X56" s="63"/>
      <c r="Y56" s="63"/>
      <c r="Z56" s="121">
        <v>0</v>
      </c>
      <c r="AA56" s="122"/>
      <c r="AB56" s="22" t="s">
        <v>36</v>
      </c>
      <c r="AC56" s="121">
        <v>0</v>
      </c>
      <c r="AD56" s="122"/>
    </row>
    <row r="57" spans="2:30" s="19" customFormat="1" ht="15" customHeight="1" x14ac:dyDescent="0.3">
      <c r="B57" s="16" t="s">
        <v>271</v>
      </c>
      <c r="C57" s="20" t="str">
        <f>C48</f>
        <v>DIANA PATRICIA RINCON</v>
      </c>
      <c r="D57" s="55" t="s">
        <v>36</v>
      </c>
      <c r="E57" s="56"/>
      <c r="F57" s="57" t="str">
        <f>C50</f>
        <v xml:space="preserve">JENNY ASTRID RAMIREZ </v>
      </c>
      <c r="G57" s="58"/>
      <c r="H57" s="58"/>
      <c r="I57" s="58"/>
      <c r="J57" s="58"/>
      <c r="K57" s="58"/>
      <c r="L57" s="58"/>
      <c r="M57" s="58"/>
      <c r="N57" s="58"/>
      <c r="O57" s="58"/>
      <c r="P57" s="59"/>
      <c r="Q57" s="60" t="s">
        <v>385</v>
      </c>
      <c r="R57" s="60"/>
      <c r="S57" s="60"/>
      <c r="T57" s="60"/>
      <c r="U57" s="21"/>
      <c r="V57" s="63">
        <v>45146</v>
      </c>
      <c r="W57" s="63"/>
      <c r="X57" s="63"/>
      <c r="Y57" s="63"/>
      <c r="Z57" s="121">
        <v>12</v>
      </c>
      <c r="AA57" s="122"/>
      <c r="AB57" s="22" t="s">
        <v>36</v>
      </c>
      <c r="AC57" s="121">
        <v>8</v>
      </c>
      <c r="AD57" s="122"/>
    </row>
    <row r="58" spans="2:30" ht="15" customHeight="1" x14ac:dyDescent="0.3">
      <c r="B58" s="22" t="s">
        <v>34</v>
      </c>
      <c r="C58" s="22" t="s">
        <v>42</v>
      </c>
      <c r="D58" s="52"/>
      <c r="E58" s="53"/>
      <c r="F58" s="52" t="s">
        <v>43</v>
      </c>
      <c r="G58" s="54"/>
      <c r="H58" s="54"/>
      <c r="I58" s="54"/>
      <c r="J58" s="54"/>
      <c r="K58" s="54"/>
      <c r="L58" s="54"/>
      <c r="M58" s="54"/>
      <c r="N58" s="54"/>
      <c r="O58" s="54"/>
      <c r="P58" s="53"/>
      <c r="Q58" s="89" t="s">
        <v>41</v>
      </c>
      <c r="R58" s="89"/>
      <c r="S58" s="89"/>
      <c r="T58" s="89"/>
      <c r="U58" s="14"/>
      <c r="V58" s="52" t="s">
        <v>35</v>
      </c>
      <c r="W58" s="54"/>
      <c r="X58" s="54"/>
      <c r="Y58" s="53"/>
      <c r="Z58" s="52" t="s">
        <v>42</v>
      </c>
      <c r="AA58" s="53"/>
      <c r="AB58" s="15"/>
      <c r="AC58" s="52" t="s">
        <v>43</v>
      </c>
      <c r="AD58" s="53"/>
    </row>
    <row r="59" spans="2:30" s="19" customFormat="1" ht="15" customHeight="1" x14ac:dyDescent="0.3">
      <c r="B59" s="16" t="s">
        <v>272</v>
      </c>
      <c r="C59" s="50" t="str">
        <f>C52</f>
        <v>TATIANA CORONADO</v>
      </c>
      <c r="D59" s="55" t="s">
        <v>36</v>
      </c>
      <c r="E59" s="56"/>
      <c r="F59" s="57" t="str">
        <f>C50</f>
        <v xml:space="preserve">JENNY ASTRID RAMIREZ </v>
      </c>
      <c r="G59" s="58"/>
      <c r="H59" s="58"/>
      <c r="I59" s="58"/>
      <c r="J59" s="58"/>
      <c r="K59" s="58"/>
      <c r="L59" s="58"/>
      <c r="M59" s="58"/>
      <c r="N59" s="58"/>
      <c r="O59" s="58"/>
      <c r="P59" s="59"/>
      <c r="Q59" s="60" t="s">
        <v>385</v>
      </c>
      <c r="R59" s="60"/>
      <c r="S59" s="60"/>
      <c r="T59" s="60"/>
      <c r="U59" s="21"/>
      <c r="V59" s="63">
        <v>45146</v>
      </c>
      <c r="W59" s="63"/>
      <c r="X59" s="63"/>
      <c r="Y59" s="63"/>
      <c r="Z59" s="121">
        <v>0</v>
      </c>
      <c r="AA59" s="122"/>
      <c r="AB59" s="22" t="s">
        <v>36</v>
      </c>
      <c r="AC59" s="121">
        <v>10</v>
      </c>
      <c r="AD59" s="122"/>
    </row>
    <row r="60" spans="2:30" s="19" customFormat="1" ht="15" customHeight="1" x14ac:dyDescent="0.3">
      <c r="B60" s="16" t="s">
        <v>273</v>
      </c>
      <c r="C60" s="49" t="str">
        <f>C46</f>
        <v>ANGELA VARGAS</v>
      </c>
      <c r="D60" s="55" t="s">
        <v>36</v>
      </c>
      <c r="E60" s="56"/>
      <c r="F60" s="57" t="str">
        <f>C48</f>
        <v>DIANA PATRICIA RINCON</v>
      </c>
      <c r="G60" s="58"/>
      <c r="H60" s="58"/>
      <c r="I60" s="58"/>
      <c r="J60" s="58"/>
      <c r="K60" s="58"/>
      <c r="L60" s="58"/>
      <c r="M60" s="58"/>
      <c r="N60" s="58"/>
      <c r="O60" s="58"/>
      <c r="P60" s="59"/>
      <c r="Q60" s="60" t="s">
        <v>385</v>
      </c>
      <c r="R60" s="60"/>
      <c r="S60" s="60"/>
      <c r="T60" s="60"/>
      <c r="U60" s="21"/>
      <c r="V60" s="63">
        <v>45146</v>
      </c>
      <c r="W60" s="63"/>
      <c r="X60" s="63"/>
      <c r="Y60" s="63"/>
      <c r="Z60" s="121">
        <v>0</v>
      </c>
      <c r="AA60" s="122"/>
      <c r="AB60" s="22" t="s">
        <v>36</v>
      </c>
      <c r="AC60" s="121">
        <v>10</v>
      </c>
      <c r="AD60" s="122"/>
    </row>
    <row r="61" spans="2:30" ht="15" customHeight="1" x14ac:dyDescent="0.3">
      <c r="B61" s="22" t="s">
        <v>34</v>
      </c>
      <c r="C61" s="22" t="s">
        <v>42</v>
      </c>
      <c r="D61" s="52"/>
      <c r="E61" s="53"/>
      <c r="F61" s="52" t="s">
        <v>43</v>
      </c>
      <c r="G61" s="54"/>
      <c r="H61" s="54"/>
      <c r="I61" s="54"/>
      <c r="J61" s="54"/>
      <c r="K61" s="54"/>
      <c r="L61" s="54"/>
      <c r="M61" s="54"/>
      <c r="N61" s="54"/>
      <c r="O61" s="54"/>
      <c r="P61" s="53"/>
      <c r="Q61" s="89" t="s">
        <v>41</v>
      </c>
      <c r="R61" s="89"/>
      <c r="S61" s="89"/>
      <c r="T61" s="89"/>
      <c r="U61" s="14"/>
      <c r="V61" s="52" t="s">
        <v>35</v>
      </c>
      <c r="W61" s="54"/>
      <c r="X61" s="54"/>
      <c r="Y61" s="53"/>
      <c r="Z61" s="52" t="s">
        <v>42</v>
      </c>
      <c r="AA61" s="53"/>
      <c r="AB61" s="15"/>
      <c r="AC61" s="52" t="s">
        <v>43</v>
      </c>
      <c r="AD61" s="53"/>
    </row>
    <row r="62" spans="2:30" s="19" customFormat="1" ht="15" customHeight="1" x14ac:dyDescent="0.3">
      <c r="B62" s="16" t="s">
        <v>260</v>
      </c>
      <c r="C62" s="20" t="str">
        <f>C48</f>
        <v>DIANA PATRICIA RINCON</v>
      </c>
      <c r="D62" s="55" t="s">
        <v>36</v>
      </c>
      <c r="E62" s="56"/>
      <c r="F62" s="57" t="str">
        <f>C52</f>
        <v>TATIANA CORONADO</v>
      </c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60" t="s">
        <v>385</v>
      </c>
      <c r="R62" s="60"/>
      <c r="S62" s="60"/>
      <c r="T62" s="60"/>
      <c r="U62" s="21"/>
      <c r="V62" s="63">
        <v>45146</v>
      </c>
      <c r="W62" s="63"/>
      <c r="X62" s="63"/>
      <c r="Y62" s="63"/>
      <c r="Z62" s="121">
        <v>10</v>
      </c>
      <c r="AA62" s="122"/>
      <c r="AB62" s="22" t="s">
        <v>36</v>
      </c>
      <c r="AC62" s="121">
        <v>0</v>
      </c>
      <c r="AD62" s="122"/>
    </row>
    <row r="63" spans="2:30" s="19" customFormat="1" ht="15" customHeight="1" x14ac:dyDescent="0.3">
      <c r="B63" s="16" t="s">
        <v>261</v>
      </c>
      <c r="C63" s="20" t="str">
        <f>C50</f>
        <v xml:space="preserve">JENNY ASTRID RAMIREZ </v>
      </c>
      <c r="D63" s="55" t="s">
        <v>36</v>
      </c>
      <c r="E63" s="56"/>
      <c r="F63" s="66" t="str">
        <f>C46</f>
        <v>ANGELA VARGAS</v>
      </c>
      <c r="G63" s="67"/>
      <c r="H63" s="67"/>
      <c r="I63" s="67"/>
      <c r="J63" s="67"/>
      <c r="K63" s="67"/>
      <c r="L63" s="67"/>
      <c r="M63" s="67"/>
      <c r="N63" s="67"/>
      <c r="O63" s="67"/>
      <c r="P63" s="68"/>
      <c r="Q63" s="60" t="s">
        <v>385</v>
      </c>
      <c r="R63" s="60"/>
      <c r="S63" s="60"/>
      <c r="T63" s="60"/>
      <c r="U63" s="23"/>
      <c r="V63" s="63">
        <v>45146</v>
      </c>
      <c r="W63" s="63"/>
      <c r="X63" s="63"/>
      <c r="Y63" s="63"/>
      <c r="Z63" s="121">
        <v>10</v>
      </c>
      <c r="AA63" s="122"/>
      <c r="AB63" s="22" t="s">
        <v>36</v>
      </c>
      <c r="AC63" s="121">
        <v>0</v>
      </c>
      <c r="AD63" s="122"/>
    </row>
    <row r="64" spans="2:30" ht="15" customHeight="1" x14ac:dyDescent="0.3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4"/>
      <c r="R64" s="24"/>
      <c r="S64" s="24"/>
      <c r="T64" s="24"/>
      <c r="U64" s="24"/>
      <c r="V64" s="26"/>
      <c r="W64" s="26"/>
      <c r="X64" s="26"/>
      <c r="Y64" s="26"/>
      <c r="Z64" s="27"/>
      <c r="AA64" s="24"/>
      <c r="AB64" s="28"/>
      <c r="AC64" s="27"/>
      <c r="AD64" s="24"/>
    </row>
    <row r="65" spans="2:30" ht="15" customHeight="1" x14ac:dyDescent="0.3">
      <c r="B65" s="134" t="s">
        <v>49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</row>
    <row r="66" spans="2:30" ht="15" customHeight="1" x14ac:dyDescent="0.3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  <c r="X66" s="8"/>
      <c r="Y66" s="8"/>
      <c r="Z66" s="10"/>
      <c r="AA66" s="11"/>
      <c r="AB66" s="11"/>
      <c r="AC66" s="10"/>
      <c r="AD66" s="11"/>
    </row>
    <row r="67" spans="2:30" ht="15" customHeight="1" x14ac:dyDescent="0.3">
      <c r="B67" s="85" t="s">
        <v>50</v>
      </c>
      <c r="C67" s="135" t="s">
        <v>44</v>
      </c>
      <c r="D67" s="54"/>
      <c r="E67" s="52">
        <v>1</v>
      </c>
      <c r="F67" s="54"/>
      <c r="G67" s="52">
        <v>2</v>
      </c>
      <c r="H67" s="54"/>
      <c r="I67" s="52">
        <v>3</v>
      </c>
      <c r="J67" s="54"/>
      <c r="K67" s="89">
        <v>4</v>
      </c>
      <c r="L67" s="89"/>
      <c r="M67" s="25"/>
      <c r="N67" s="25"/>
      <c r="O67" s="136"/>
      <c r="P67" s="22" t="s">
        <v>26</v>
      </c>
      <c r="Q67" s="22" t="s">
        <v>27</v>
      </c>
      <c r="R67" s="22" t="s">
        <v>28</v>
      </c>
      <c r="S67" s="22" t="s">
        <v>29</v>
      </c>
      <c r="T67" s="22" t="s">
        <v>30</v>
      </c>
      <c r="U67" s="22" t="s">
        <v>37</v>
      </c>
      <c r="V67" s="22" t="s">
        <v>38</v>
      </c>
      <c r="W67" s="22" t="s">
        <v>31</v>
      </c>
      <c r="X67" s="22" t="s">
        <v>32</v>
      </c>
      <c r="Y67" s="22" t="s">
        <v>33</v>
      </c>
      <c r="AC67" s="1"/>
    </row>
    <row r="68" spans="2:30" ht="15" customHeight="1" x14ac:dyDescent="0.3">
      <c r="B68" s="86"/>
      <c r="C68" s="137" t="s">
        <v>387</v>
      </c>
      <c r="D68" s="114" t="s">
        <v>276</v>
      </c>
      <c r="E68" s="129"/>
      <c r="F68" s="130"/>
      <c r="G68" s="72">
        <f>IF(H68&gt;H69,"2")+IF(H68&lt;H69,"1")</f>
        <v>0</v>
      </c>
      <c r="H68" s="12">
        <f>Z82</f>
        <v>0</v>
      </c>
      <c r="I68" s="72">
        <f>IF(J68&gt;J69,"2")+IF(J68&lt;J69,"1")</f>
        <v>1</v>
      </c>
      <c r="J68" s="13">
        <f>AC85</f>
        <v>0</v>
      </c>
      <c r="K68" s="133">
        <f>IF(L68&gt;L69,"2")+IF(L68&lt;L69,"1")</f>
        <v>0</v>
      </c>
      <c r="L68" s="13">
        <f>Z78</f>
        <v>0</v>
      </c>
      <c r="M68" s="44"/>
      <c r="N68" s="44"/>
      <c r="O68" s="136"/>
      <c r="P68" s="78">
        <f>SUM(Q68:T69)</f>
        <v>1</v>
      </c>
      <c r="Q68" s="78">
        <f>IF(G68=2,"1")+IF(I68=2,"1")+IF(K68=2,"1")</f>
        <v>0</v>
      </c>
      <c r="R68" s="78">
        <f>IF(G68=1,"1")+IF(I68=1,"1")+IF(K68=1,"1")</f>
        <v>1</v>
      </c>
      <c r="S68" s="78">
        <v>0</v>
      </c>
      <c r="T68" s="78">
        <v>0</v>
      </c>
      <c r="U68" s="79">
        <f>SUM(H68,J68,L68,E68)</f>
        <v>0</v>
      </c>
      <c r="V68" s="79">
        <f>SUM(H69,J69,L69,E68)</f>
        <v>10</v>
      </c>
      <c r="W68" s="79">
        <f>+U68-V68</f>
        <v>-10</v>
      </c>
      <c r="X68" s="123">
        <f>SUM(E68,G68,I68,K68)-R68</f>
        <v>0</v>
      </c>
      <c r="Y68" s="82"/>
      <c r="AB68" s="83"/>
      <c r="AC68" s="83"/>
    </row>
    <row r="69" spans="2:30" ht="15" customHeight="1" x14ac:dyDescent="0.3">
      <c r="B69" s="86"/>
      <c r="C69" s="137"/>
      <c r="D69" s="115"/>
      <c r="E69" s="131"/>
      <c r="F69" s="132"/>
      <c r="G69" s="73"/>
      <c r="H69" s="12">
        <f>AC82</f>
        <v>0</v>
      </c>
      <c r="I69" s="73"/>
      <c r="J69" s="13">
        <f>Z85</f>
        <v>10</v>
      </c>
      <c r="K69" s="133"/>
      <c r="L69" s="13">
        <f>AC78</f>
        <v>0</v>
      </c>
      <c r="M69" s="44"/>
      <c r="N69" s="44"/>
      <c r="O69" s="136"/>
      <c r="P69" s="78"/>
      <c r="Q69" s="78"/>
      <c r="R69" s="78"/>
      <c r="S69" s="78"/>
      <c r="T69" s="78"/>
      <c r="U69" s="78"/>
      <c r="V69" s="78"/>
      <c r="W69" s="78"/>
      <c r="X69" s="124"/>
      <c r="Y69" s="82"/>
      <c r="AB69" s="83"/>
      <c r="AC69" s="83"/>
    </row>
    <row r="70" spans="2:30" ht="15" customHeight="1" x14ac:dyDescent="0.3">
      <c r="B70" s="86"/>
      <c r="C70" s="138" t="s">
        <v>386</v>
      </c>
      <c r="D70" s="128" t="s">
        <v>390</v>
      </c>
      <c r="E70" s="72">
        <f>IF(F70&gt;F71,"2")+IF(F70&lt;F71,"1")</f>
        <v>0</v>
      </c>
      <c r="F70" s="13">
        <f>AC82</f>
        <v>0</v>
      </c>
      <c r="G70" s="129"/>
      <c r="H70" s="130"/>
      <c r="I70" s="72">
        <f>IF(J70&gt;J71,"2")+IF(J70&lt;J71,"1")</f>
        <v>1</v>
      </c>
      <c r="J70" s="13">
        <f>Z79</f>
        <v>0</v>
      </c>
      <c r="K70" s="133">
        <f>IF(L70&gt;L71,"2")+IF(L70&lt;L71,"1")</f>
        <v>0</v>
      </c>
      <c r="L70" s="13">
        <f>Z84</f>
        <v>0</v>
      </c>
      <c r="M70" s="44"/>
      <c r="N70" s="44"/>
      <c r="O70" s="136"/>
      <c r="P70" s="78">
        <f t="shared" ref="P70" si="13">SUM(Q70:T71)</f>
        <v>1</v>
      </c>
      <c r="Q70" s="78">
        <f>IF(E70=2,"1")+IF(I70=2,"1")+IF(K70=2,"1")</f>
        <v>0</v>
      </c>
      <c r="R70" s="78">
        <f>IF(E70=1,"1")+IF(I70=1,"1")+IF(K70=1,"1")</f>
        <v>1</v>
      </c>
      <c r="S70" s="78">
        <v>0</v>
      </c>
      <c r="T70" s="78">
        <v>0</v>
      </c>
      <c r="U70" s="79">
        <f>SUM(H70,J70,L70,F70)</f>
        <v>0</v>
      </c>
      <c r="V70" s="79">
        <f>SUM(H71,J71,L71,F71)</f>
        <v>10</v>
      </c>
      <c r="W70" s="79">
        <f>+U70-V70</f>
        <v>-10</v>
      </c>
      <c r="X70" s="123">
        <f>SUM(E70,G70,I70,K70)-R70</f>
        <v>0</v>
      </c>
      <c r="Y70" s="82"/>
      <c r="AB70" s="83"/>
      <c r="AC70" s="83"/>
    </row>
    <row r="71" spans="2:30" ht="15" customHeight="1" x14ac:dyDescent="0.3">
      <c r="B71" s="86"/>
      <c r="C71" s="139"/>
      <c r="D71" s="128"/>
      <c r="E71" s="73"/>
      <c r="F71" s="13">
        <f>Z82</f>
        <v>0</v>
      </c>
      <c r="G71" s="131"/>
      <c r="H71" s="132"/>
      <c r="I71" s="73"/>
      <c r="J71" s="13">
        <f>AC79</f>
        <v>10</v>
      </c>
      <c r="K71" s="133"/>
      <c r="L71" s="13">
        <f>AC84</f>
        <v>0</v>
      </c>
      <c r="M71" s="44"/>
      <c r="N71" s="44"/>
      <c r="O71" s="136"/>
      <c r="P71" s="78"/>
      <c r="Q71" s="78"/>
      <c r="R71" s="78"/>
      <c r="S71" s="78"/>
      <c r="T71" s="78"/>
      <c r="U71" s="78"/>
      <c r="V71" s="78"/>
      <c r="W71" s="78"/>
      <c r="X71" s="124"/>
      <c r="Y71" s="82"/>
      <c r="AB71" s="83"/>
      <c r="AC71" s="83"/>
    </row>
    <row r="72" spans="2:30" ht="15" customHeight="1" x14ac:dyDescent="0.3">
      <c r="B72" s="86"/>
      <c r="C72" s="126" t="s">
        <v>388</v>
      </c>
      <c r="D72" s="128" t="s">
        <v>391</v>
      </c>
      <c r="E72" s="72">
        <f>IF(F72&gt;F73,"2")+IF(F72&lt;F73,"1")</f>
        <v>2</v>
      </c>
      <c r="F72" s="13">
        <f>Z85</f>
        <v>10</v>
      </c>
      <c r="G72" s="72">
        <f>IF(H72&gt;H73,"2")+IF(H72&lt;H73,"1")</f>
        <v>2</v>
      </c>
      <c r="H72" s="13">
        <f>AC79</f>
        <v>10</v>
      </c>
      <c r="I72" s="129"/>
      <c r="J72" s="130"/>
      <c r="K72" s="133">
        <f>IF(L72&gt;L73,"2")+IF(L72&lt;L73,"1")</f>
        <v>2</v>
      </c>
      <c r="L72" s="13">
        <f>AC81</f>
        <v>10</v>
      </c>
      <c r="M72" s="44"/>
      <c r="N72" s="44"/>
      <c r="O72" s="136"/>
      <c r="P72" s="78">
        <f t="shared" ref="P72" si="14">SUM(Q72:T73)</f>
        <v>3</v>
      </c>
      <c r="Q72" s="78">
        <f>IF(E72=2,"1")+IF(G72=2,"1")+IF(K72=2,"1")</f>
        <v>3</v>
      </c>
      <c r="R72" s="78">
        <f>IF(E72=1,"1")+IF(G72=1,"1")+IF(K72=1,"1")</f>
        <v>0</v>
      </c>
      <c r="S72" s="78">
        <v>0</v>
      </c>
      <c r="T72" s="78">
        <v>0</v>
      </c>
      <c r="U72" s="79">
        <f>SUM(H72,J72,L72,F72)</f>
        <v>30</v>
      </c>
      <c r="V72" s="79">
        <f>SUM(H73,J73,L73,F73)</f>
        <v>0</v>
      </c>
      <c r="W72" s="79">
        <f t="shared" ref="W72" si="15">+U72-V72</f>
        <v>30</v>
      </c>
      <c r="X72" s="123">
        <v>6</v>
      </c>
      <c r="Y72" s="82"/>
      <c r="AB72" s="83"/>
      <c r="AC72" s="83"/>
    </row>
    <row r="73" spans="2:30" ht="15" customHeight="1" x14ac:dyDescent="0.3">
      <c r="B73" s="86"/>
      <c r="C73" s="127"/>
      <c r="D73" s="128"/>
      <c r="E73" s="73"/>
      <c r="F73" s="13">
        <f>AC85</f>
        <v>0</v>
      </c>
      <c r="G73" s="73"/>
      <c r="H73" s="13">
        <f>Z79</f>
        <v>0</v>
      </c>
      <c r="I73" s="131"/>
      <c r="J73" s="132"/>
      <c r="K73" s="133"/>
      <c r="L73" s="13">
        <f>Z81</f>
        <v>0</v>
      </c>
      <c r="M73" s="44"/>
      <c r="N73" s="44"/>
      <c r="O73" s="136"/>
      <c r="P73" s="78"/>
      <c r="Q73" s="78"/>
      <c r="R73" s="78"/>
      <c r="S73" s="78"/>
      <c r="T73" s="78"/>
      <c r="U73" s="78"/>
      <c r="V73" s="78"/>
      <c r="W73" s="78"/>
      <c r="X73" s="124"/>
      <c r="Y73" s="82"/>
      <c r="AB73" s="83"/>
      <c r="AC73" s="83"/>
    </row>
    <row r="74" spans="2:30" ht="15" customHeight="1" x14ac:dyDescent="0.3">
      <c r="B74" s="86"/>
      <c r="C74" s="126" t="s">
        <v>389</v>
      </c>
      <c r="D74" s="128" t="s">
        <v>19</v>
      </c>
      <c r="E74" s="72">
        <f>IF(F74&gt;F75,"2")+IF(F74&lt;F75,"1")</f>
        <v>0</v>
      </c>
      <c r="F74" s="13">
        <f>AC78</f>
        <v>0</v>
      </c>
      <c r="G74" s="72">
        <f>IF(H74&gt;H75,"2")+IF(H74&lt;H75,"1")</f>
        <v>0</v>
      </c>
      <c r="H74" s="13">
        <f>AC84</f>
        <v>0</v>
      </c>
      <c r="I74" s="72">
        <f>IF(J74&gt;J75,"2")+IF(J74&lt;J75,"1")</f>
        <v>1</v>
      </c>
      <c r="J74" s="13">
        <f>Z81</f>
        <v>0</v>
      </c>
      <c r="K74" s="125"/>
      <c r="L74" s="125"/>
      <c r="M74" s="45"/>
      <c r="N74" s="45"/>
      <c r="O74" s="136"/>
      <c r="P74" s="78">
        <f t="shared" ref="P74" si="16">SUM(Q74:T75)</f>
        <v>1</v>
      </c>
      <c r="Q74" s="78">
        <f>IF(E74=2,"1")+IF(G74=2,"1")+IF(I74=2,"1")</f>
        <v>0</v>
      </c>
      <c r="R74" s="78">
        <f>IF(E74=1,"1")+IF(G74=1,"1")+IF(I74=1,"1")</f>
        <v>1</v>
      </c>
      <c r="S74" s="78">
        <v>0</v>
      </c>
      <c r="T74" s="78">
        <v>0</v>
      </c>
      <c r="U74" s="79">
        <f>SUM(H74,J74,L74,F74)</f>
        <v>0</v>
      </c>
      <c r="V74" s="79">
        <f>SUM(H75,J75,L75,F75)</f>
        <v>10</v>
      </c>
      <c r="W74" s="79">
        <f t="shared" ref="W74" si="17">+U74-V74</f>
        <v>-10</v>
      </c>
      <c r="X74" s="123">
        <f>SUM(E74,G74,I74,K74)-R74</f>
        <v>0</v>
      </c>
      <c r="Y74" s="82"/>
      <c r="AB74" s="83"/>
      <c r="AC74" s="83"/>
    </row>
    <row r="75" spans="2:30" ht="15" customHeight="1" x14ac:dyDescent="0.3">
      <c r="B75" s="87"/>
      <c r="C75" s="127"/>
      <c r="D75" s="128"/>
      <c r="E75" s="73"/>
      <c r="F75" s="13">
        <f>Z78</f>
        <v>0</v>
      </c>
      <c r="G75" s="73"/>
      <c r="H75" s="13">
        <f>Z84</f>
        <v>0</v>
      </c>
      <c r="I75" s="73"/>
      <c r="J75" s="13">
        <f>AC81</f>
        <v>10</v>
      </c>
      <c r="K75" s="125"/>
      <c r="L75" s="125"/>
      <c r="M75" s="45"/>
      <c r="N75" s="45"/>
      <c r="O75" s="136"/>
      <c r="P75" s="78"/>
      <c r="Q75" s="78"/>
      <c r="R75" s="78"/>
      <c r="S75" s="78"/>
      <c r="T75" s="78"/>
      <c r="U75" s="78"/>
      <c r="V75" s="78"/>
      <c r="W75" s="78"/>
      <c r="X75" s="124"/>
      <c r="Y75" s="82"/>
      <c r="AB75" s="83"/>
      <c r="AC75" s="83"/>
    </row>
    <row r="76" spans="2:30" ht="14.25" customHeight="1" x14ac:dyDescent="0.3"/>
    <row r="77" spans="2:30" ht="15" customHeight="1" x14ac:dyDescent="0.3">
      <c r="B77" s="22" t="s">
        <v>34</v>
      </c>
      <c r="C77" s="22" t="s">
        <v>42</v>
      </c>
      <c r="D77" s="69"/>
      <c r="E77" s="70"/>
      <c r="F77" s="52" t="s">
        <v>43</v>
      </c>
      <c r="G77" s="54"/>
      <c r="H77" s="54"/>
      <c r="I77" s="54"/>
      <c r="J77" s="54"/>
      <c r="K77" s="54"/>
      <c r="L77" s="54"/>
      <c r="M77" s="54"/>
      <c r="N77" s="54"/>
      <c r="O77" s="54"/>
      <c r="P77" s="53"/>
      <c r="Q77" s="52" t="s">
        <v>41</v>
      </c>
      <c r="R77" s="54"/>
      <c r="S77" s="54"/>
      <c r="T77" s="53"/>
      <c r="U77" s="14"/>
      <c r="V77" s="52" t="s">
        <v>35</v>
      </c>
      <c r="W77" s="54"/>
      <c r="X77" s="54"/>
      <c r="Y77" s="53"/>
      <c r="Z77" s="52" t="s">
        <v>42</v>
      </c>
      <c r="AA77" s="53"/>
      <c r="AB77" s="15"/>
      <c r="AC77" s="52" t="s">
        <v>43</v>
      </c>
      <c r="AD77" s="53"/>
    </row>
    <row r="78" spans="2:30" s="19" customFormat="1" ht="15" customHeight="1" x14ac:dyDescent="0.3">
      <c r="B78" s="51" t="s">
        <v>258</v>
      </c>
      <c r="C78" s="49" t="str">
        <f>C68</f>
        <v xml:space="preserve">DANIELA NEIRA LORA </v>
      </c>
      <c r="D78" s="55" t="s">
        <v>36</v>
      </c>
      <c r="E78" s="56"/>
      <c r="F78" s="66" t="str">
        <f>C74</f>
        <v xml:space="preserve">ERIKA ELIZABETH SABOGAL </v>
      </c>
      <c r="G78" s="67"/>
      <c r="H78" s="67"/>
      <c r="I78" s="67"/>
      <c r="J78" s="67"/>
      <c r="K78" s="67"/>
      <c r="L78" s="67"/>
      <c r="M78" s="67"/>
      <c r="N78" s="67"/>
      <c r="O78" s="67"/>
      <c r="P78" s="68"/>
      <c r="Q78" s="60" t="s">
        <v>385</v>
      </c>
      <c r="R78" s="60"/>
      <c r="S78" s="60"/>
      <c r="T78" s="60"/>
      <c r="U78" s="18"/>
      <c r="V78" s="63">
        <v>45147</v>
      </c>
      <c r="W78" s="63"/>
      <c r="X78" s="63"/>
      <c r="Y78" s="63"/>
      <c r="Z78" s="121">
        <v>0</v>
      </c>
      <c r="AA78" s="122"/>
      <c r="AB78" s="22" t="s">
        <v>36</v>
      </c>
      <c r="AC78" s="121">
        <v>0</v>
      </c>
      <c r="AD78" s="122"/>
    </row>
    <row r="79" spans="2:30" s="19" customFormat="1" ht="15" customHeight="1" x14ac:dyDescent="0.3">
      <c r="B79" s="51" t="s">
        <v>271</v>
      </c>
      <c r="C79" s="49" t="str">
        <f>C70</f>
        <v xml:space="preserve">KELLY MALLARINO </v>
      </c>
      <c r="D79" s="55" t="s">
        <v>36</v>
      </c>
      <c r="E79" s="56"/>
      <c r="F79" s="57" t="str">
        <f>C72</f>
        <v>GIMENA LOPEZ</v>
      </c>
      <c r="G79" s="58"/>
      <c r="H79" s="58"/>
      <c r="I79" s="58"/>
      <c r="J79" s="58"/>
      <c r="K79" s="58"/>
      <c r="L79" s="58"/>
      <c r="M79" s="58"/>
      <c r="N79" s="58"/>
      <c r="O79" s="58"/>
      <c r="P79" s="59"/>
      <c r="Q79" s="60" t="s">
        <v>385</v>
      </c>
      <c r="R79" s="60"/>
      <c r="S79" s="60"/>
      <c r="T79" s="60"/>
      <c r="U79" s="21"/>
      <c r="V79" s="63">
        <v>45147</v>
      </c>
      <c r="W79" s="63"/>
      <c r="X79" s="63"/>
      <c r="Y79" s="63"/>
      <c r="Z79" s="121">
        <v>0</v>
      </c>
      <c r="AA79" s="122"/>
      <c r="AB79" s="22" t="s">
        <v>36</v>
      </c>
      <c r="AC79" s="121">
        <v>10</v>
      </c>
      <c r="AD79" s="122"/>
    </row>
    <row r="80" spans="2:30" ht="15" customHeight="1" x14ac:dyDescent="0.3">
      <c r="B80" s="22" t="s">
        <v>34</v>
      </c>
      <c r="C80" s="22" t="s">
        <v>42</v>
      </c>
      <c r="D80" s="52"/>
      <c r="E80" s="53"/>
      <c r="F80" s="52" t="s">
        <v>43</v>
      </c>
      <c r="G80" s="54"/>
      <c r="H80" s="54"/>
      <c r="I80" s="54"/>
      <c r="J80" s="54"/>
      <c r="K80" s="54"/>
      <c r="L80" s="54"/>
      <c r="M80" s="54"/>
      <c r="N80" s="54"/>
      <c r="O80" s="54"/>
      <c r="P80" s="53"/>
      <c r="Q80" s="89" t="s">
        <v>41</v>
      </c>
      <c r="R80" s="89"/>
      <c r="S80" s="89"/>
      <c r="T80" s="89"/>
      <c r="U80" s="14"/>
      <c r="V80" s="52" t="s">
        <v>35</v>
      </c>
      <c r="W80" s="54"/>
      <c r="X80" s="54"/>
      <c r="Y80" s="53"/>
      <c r="Z80" s="52" t="s">
        <v>42</v>
      </c>
      <c r="AA80" s="53"/>
      <c r="AB80" s="15"/>
      <c r="AC80" s="52" t="s">
        <v>43</v>
      </c>
      <c r="AD80" s="53"/>
    </row>
    <row r="81" spans="2:30" s="19" customFormat="1" ht="15" customHeight="1" x14ac:dyDescent="0.3">
      <c r="B81" s="51" t="s">
        <v>272</v>
      </c>
      <c r="C81" s="50" t="str">
        <f>C74</f>
        <v xml:space="preserve">ERIKA ELIZABETH SABOGAL </v>
      </c>
      <c r="D81" s="55" t="s">
        <v>36</v>
      </c>
      <c r="E81" s="56"/>
      <c r="F81" s="57" t="str">
        <f>C72</f>
        <v>GIMENA LOPEZ</v>
      </c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60" t="s">
        <v>385</v>
      </c>
      <c r="R81" s="60"/>
      <c r="S81" s="60"/>
      <c r="T81" s="60"/>
      <c r="U81" s="21"/>
      <c r="V81" s="63">
        <v>45147</v>
      </c>
      <c r="W81" s="63"/>
      <c r="X81" s="63"/>
      <c r="Y81" s="63"/>
      <c r="Z81" s="121">
        <v>0</v>
      </c>
      <c r="AA81" s="122"/>
      <c r="AB81" s="22" t="s">
        <v>36</v>
      </c>
      <c r="AC81" s="121">
        <v>10</v>
      </c>
      <c r="AD81" s="122"/>
    </row>
    <row r="82" spans="2:30" s="19" customFormat="1" ht="15" customHeight="1" x14ac:dyDescent="0.3">
      <c r="B82" s="51" t="s">
        <v>273</v>
      </c>
      <c r="C82" s="49" t="str">
        <f>C68</f>
        <v xml:space="preserve">DANIELA NEIRA LORA </v>
      </c>
      <c r="D82" s="55" t="s">
        <v>36</v>
      </c>
      <c r="E82" s="56"/>
      <c r="F82" s="66" t="str">
        <f>C70</f>
        <v xml:space="preserve">KELLY MALLARINO </v>
      </c>
      <c r="G82" s="67"/>
      <c r="H82" s="67"/>
      <c r="I82" s="67"/>
      <c r="J82" s="67"/>
      <c r="K82" s="67"/>
      <c r="L82" s="67"/>
      <c r="M82" s="67"/>
      <c r="N82" s="67"/>
      <c r="O82" s="67"/>
      <c r="P82" s="68"/>
      <c r="Q82" s="60" t="s">
        <v>385</v>
      </c>
      <c r="R82" s="60"/>
      <c r="S82" s="60"/>
      <c r="T82" s="60"/>
      <c r="U82" s="21"/>
      <c r="V82" s="63">
        <v>45147</v>
      </c>
      <c r="W82" s="63"/>
      <c r="X82" s="63"/>
      <c r="Y82" s="63"/>
      <c r="Z82" s="121">
        <v>0</v>
      </c>
      <c r="AA82" s="122"/>
      <c r="AB82" s="22" t="s">
        <v>36</v>
      </c>
      <c r="AC82" s="121">
        <v>0</v>
      </c>
      <c r="AD82" s="122"/>
    </row>
    <row r="83" spans="2:30" ht="15" customHeight="1" x14ac:dyDescent="0.3">
      <c r="B83" s="22" t="s">
        <v>34</v>
      </c>
      <c r="C83" s="22" t="s">
        <v>42</v>
      </c>
      <c r="D83" s="52"/>
      <c r="E83" s="53"/>
      <c r="F83" s="52" t="s">
        <v>43</v>
      </c>
      <c r="G83" s="54"/>
      <c r="H83" s="54"/>
      <c r="I83" s="54"/>
      <c r="J83" s="54"/>
      <c r="K83" s="54"/>
      <c r="L83" s="54"/>
      <c r="M83" s="54"/>
      <c r="N83" s="54"/>
      <c r="O83" s="54"/>
      <c r="P83" s="53"/>
      <c r="Q83" s="89" t="s">
        <v>41</v>
      </c>
      <c r="R83" s="89"/>
      <c r="S83" s="89"/>
      <c r="T83" s="89"/>
      <c r="U83" s="14"/>
      <c r="V83" s="52" t="s">
        <v>35</v>
      </c>
      <c r="W83" s="54"/>
      <c r="X83" s="54"/>
      <c r="Y83" s="53"/>
      <c r="Z83" s="52" t="s">
        <v>42</v>
      </c>
      <c r="AA83" s="53"/>
      <c r="AB83" s="15"/>
      <c r="AC83" s="52" t="s">
        <v>43</v>
      </c>
      <c r="AD83" s="53"/>
    </row>
    <row r="84" spans="2:30" s="19" customFormat="1" ht="15" customHeight="1" x14ac:dyDescent="0.3">
      <c r="B84" s="51" t="s">
        <v>260</v>
      </c>
      <c r="C84" s="49" t="str">
        <f>C70</f>
        <v xml:space="preserve">KELLY MALLARINO </v>
      </c>
      <c r="D84" s="55" t="s">
        <v>36</v>
      </c>
      <c r="E84" s="56"/>
      <c r="F84" s="66" t="str">
        <f>C74</f>
        <v xml:space="preserve">ERIKA ELIZABETH SABOGAL </v>
      </c>
      <c r="G84" s="67"/>
      <c r="H84" s="67"/>
      <c r="I84" s="67"/>
      <c r="J84" s="67"/>
      <c r="K84" s="67"/>
      <c r="L84" s="67"/>
      <c r="M84" s="67"/>
      <c r="N84" s="67"/>
      <c r="O84" s="67"/>
      <c r="P84" s="68"/>
      <c r="Q84" s="60" t="s">
        <v>385</v>
      </c>
      <c r="R84" s="60"/>
      <c r="S84" s="60"/>
      <c r="T84" s="60"/>
      <c r="U84" s="21"/>
      <c r="V84" s="63">
        <v>45147</v>
      </c>
      <c r="W84" s="63"/>
      <c r="X84" s="63"/>
      <c r="Y84" s="63"/>
      <c r="Z84" s="121">
        <v>0</v>
      </c>
      <c r="AA84" s="122"/>
      <c r="AB84" s="22" t="s">
        <v>36</v>
      </c>
      <c r="AC84" s="121">
        <v>0</v>
      </c>
      <c r="AD84" s="122"/>
    </row>
    <row r="85" spans="2:30" s="19" customFormat="1" ht="15" customHeight="1" x14ac:dyDescent="0.3">
      <c r="B85" s="51" t="s">
        <v>261</v>
      </c>
      <c r="C85" s="20" t="str">
        <f>C72</f>
        <v>GIMENA LOPEZ</v>
      </c>
      <c r="D85" s="55" t="s">
        <v>36</v>
      </c>
      <c r="E85" s="56"/>
      <c r="F85" s="66" t="str">
        <f>C68</f>
        <v xml:space="preserve">DANIELA NEIRA LORA </v>
      </c>
      <c r="G85" s="67"/>
      <c r="H85" s="67"/>
      <c r="I85" s="67"/>
      <c r="J85" s="67"/>
      <c r="K85" s="67"/>
      <c r="L85" s="67"/>
      <c r="M85" s="67"/>
      <c r="N85" s="67"/>
      <c r="O85" s="67"/>
      <c r="P85" s="68"/>
      <c r="Q85" s="60" t="s">
        <v>385</v>
      </c>
      <c r="R85" s="60"/>
      <c r="S85" s="60"/>
      <c r="T85" s="60"/>
      <c r="U85" s="23"/>
      <c r="V85" s="63">
        <v>45147</v>
      </c>
      <c r="W85" s="63"/>
      <c r="X85" s="63"/>
      <c r="Y85" s="63"/>
      <c r="Z85" s="121">
        <v>10</v>
      </c>
      <c r="AA85" s="122"/>
      <c r="AB85" s="22" t="s">
        <v>36</v>
      </c>
      <c r="AC85" s="121">
        <v>0</v>
      </c>
      <c r="AD85" s="122"/>
    </row>
    <row r="86" spans="2:30" ht="15" customHeight="1" x14ac:dyDescent="0.3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4"/>
      <c r="R86" s="24"/>
      <c r="S86" s="24"/>
      <c r="T86" s="24"/>
      <c r="U86" s="24"/>
      <c r="V86" s="26"/>
      <c r="W86" s="26"/>
      <c r="X86" s="26"/>
      <c r="Y86" s="26"/>
      <c r="Z86" s="27"/>
      <c r="AA86" s="24"/>
      <c r="AB86" s="28"/>
      <c r="AC86" s="27"/>
      <c r="AD86" s="24"/>
    </row>
  </sheetData>
  <mergeCells count="447">
    <mergeCell ref="P4:R4"/>
    <mergeCell ref="P5:R5"/>
    <mergeCell ref="P6:R6"/>
    <mergeCell ref="B11:AD11"/>
    <mergeCell ref="B13:AD13"/>
    <mergeCell ref="B15:B25"/>
    <mergeCell ref="C15:D15"/>
    <mergeCell ref="E15:F15"/>
    <mergeCell ref="G15:H15"/>
    <mergeCell ref="I15:J15"/>
    <mergeCell ref="K15:L15"/>
    <mergeCell ref="O15:O23"/>
    <mergeCell ref="C16:C17"/>
    <mergeCell ref="D16:D17"/>
    <mergeCell ref="E16:F17"/>
    <mergeCell ref="G16:G17"/>
    <mergeCell ref="I16:I17"/>
    <mergeCell ref="K16:K17"/>
    <mergeCell ref="K18:K19"/>
    <mergeCell ref="K20:K21"/>
    <mergeCell ref="V16:V17"/>
    <mergeCell ref="W16:W17"/>
    <mergeCell ref="X16:X17"/>
    <mergeCell ref="Y16:Y17"/>
    <mergeCell ref="P18:P19"/>
    <mergeCell ref="Q18:Q19"/>
    <mergeCell ref="R18:R19"/>
    <mergeCell ref="S18:S19"/>
    <mergeCell ref="AB16:AC17"/>
    <mergeCell ref="C18:C19"/>
    <mergeCell ref="D18:D19"/>
    <mergeCell ref="E18:E19"/>
    <mergeCell ref="G18:H19"/>
    <mergeCell ref="I18:I19"/>
    <mergeCell ref="P16:P17"/>
    <mergeCell ref="Q16:Q17"/>
    <mergeCell ref="R16:R17"/>
    <mergeCell ref="S16:S17"/>
    <mergeCell ref="T16:T17"/>
    <mergeCell ref="U16:U17"/>
    <mergeCell ref="V18:V19"/>
    <mergeCell ref="W18:W19"/>
    <mergeCell ref="X18:X19"/>
    <mergeCell ref="Y18:Y19"/>
    <mergeCell ref="AB18:AC19"/>
    <mergeCell ref="T18:T19"/>
    <mergeCell ref="U18:U19"/>
    <mergeCell ref="W20:W21"/>
    <mergeCell ref="X20:X21"/>
    <mergeCell ref="Y20:Y21"/>
    <mergeCell ref="AB20:AC21"/>
    <mergeCell ref="C22:C23"/>
    <mergeCell ref="D22:D23"/>
    <mergeCell ref="E22:E23"/>
    <mergeCell ref="G22:G23"/>
    <mergeCell ref="I22:I23"/>
    <mergeCell ref="P20:P21"/>
    <mergeCell ref="Q20:Q21"/>
    <mergeCell ref="R20:R21"/>
    <mergeCell ref="S20:S21"/>
    <mergeCell ref="T20:T21"/>
    <mergeCell ref="U20:U21"/>
    <mergeCell ref="X22:X23"/>
    <mergeCell ref="Y22:Y23"/>
    <mergeCell ref="AB22:AC23"/>
    <mergeCell ref="K22:L23"/>
    <mergeCell ref="P22:P23"/>
    <mergeCell ref="Q22:Q23"/>
    <mergeCell ref="R22:R23"/>
    <mergeCell ref="S22:S23"/>
    <mergeCell ref="C20:C21"/>
    <mergeCell ref="C24:C25"/>
    <mergeCell ref="D24:D25"/>
    <mergeCell ref="E24:E25"/>
    <mergeCell ref="G24:G25"/>
    <mergeCell ref="I24:I25"/>
    <mergeCell ref="K24:K25"/>
    <mergeCell ref="U22:U23"/>
    <mergeCell ref="V22:V23"/>
    <mergeCell ref="V20:V21"/>
    <mergeCell ref="D20:D21"/>
    <mergeCell ref="E20:E21"/>
    <mergeCell ref="G20:G21"/>
    <mergeCell ref="I20:J21"/>
    <mergeCell ref="W22:W23"/>
    <mergeCell ref="U24:U25"/>
    <mergeCell ref="V24:V25"/>
    <mergeCell ref="W24:W25"/>
    <mergeCell ref="X24:X25"/>
    <mergeCell ref="Y24:Y25"/>
    <mergeCell ref="D27:E27"/>
    <mergeCell ref="F27:P27"/>
    <mergeCell ref="Q27:T27"/>
    <mergeCell ref="V27:Y27"/>
    <mergeCell ref="M24:N25"/>
    <mergeCell ref="P24:P25"/>
    <mergeCell ref="Q24:Q25"/>
    <mergeCell ref="R24:R25"/>
    <mergeCell ref="S24:S25"/>
    <mergeCell ref="T24:T25"/>
    <mergeCell ref="T22:T23"/>
    <mergeCell ref="D29:E29"/>
    <mergeCell ref="F29:P29"/>
    <mergeCell ref="Q29:T29"/>
    <mergeCell ref="V29:Y29"/>
    <mergeCell ref="Z29:AA29"/>
    <mergeCell ref="AC29:AD29"/>
    <mergeCell ref="Z27:AA27"/>
    <mergeCell ref="AC27:AD27"/>
    <mergeCell ref="D28:E28"/>
    <mergeCell ref="F28:P28"/>
    <mergeCell ref="Q28:T28"/>
    <mergeCell ref="V28:Y28"/>
    <mergeCell ref="Z28:AA28"/>
    <mergeCell ref="AC28:AD28"/>
    <mergeCell ref="D31:E31"/>
    <mergeCell ref="F31:P31"/>
    <mergeCell ref="Q31:T31"/>
    <mergeCell ref="V31:Y31"/>
    <mergeCell ref="Z31:AA31"/>
    <mergeCell ref="AC31:AD31"/>
    <mergeCell ref="D30:E30"/>
    <mergeCell ref="F30:P30"/>
    <mergeCell ref="Q30:T30"/>
    <mergeCell ref="V30:Y30"/>
    <mergeCell ref="Z30:AA30"/>
    <mergeCell ref="AC30:AD30"/>
    <mergeCell ref="D33:E33"/>
    <mergeCell ref="F33:P33"/>
    <mergeCell ref="Q33:T33"/>
    <mergeCell ref="V33:Y33"/>
    <mergeCell ref="Z33:AA33"/>
    <mergeCell ref="AC33:AD33"/>
    <mergeCell ref="D32:E32"/>
    <mergeCell ref="F32:P32"/>
    <mergeCell ref="Q32:T32"/>
    <mergeCell ref="V32:Y32"/>
    <mergeCell ref="Z32:AA32"/>
    <mergeCell ref="AC32:AD32"/>
    <mergeCell ref="D35:E35"/>
    <mergeCell ref="F35:P35"/>
    <mergeCell ref="Q35:T35"/>
    <mergeCell ref="V35:Y35"/>
    <mergeCell ref="Z35:AA35"/>
    <mergeCell ref="AC35:AD35"/>
    <mergeCell ref="D34:E34"/>
    <mergeCell ref="F34:P34"/>
    <mergeCell ref="Q34:T34"/>
    <mergeCell ref="V34:Y34"/>
    <mergeCell ref="Z34:AA34"/>
    <mergeCell ref="AC34:AD34"/>
    <mergeCell ref="D37:E37"/>
    <mergeCell ref="F37:P37"/>
    <mergeCell ref="Q37:T37"/>
    <mergeCell ref="V37:Y37"/>
    <mergeCell ref="Z37:AA37"/>
    <mergeCell ref="AC37:AD37"/>
    <mergeCell ref="D36:E36"/>
    <mergeCell ref="F36:P36"/>
    <mergeCell ref="Q36:T36"/>
    <mergeCell ref="V36:Y36"/>
    <mergeCell ref="Z36:AA36"/>
    <mergeCell ref="AC36:AD36"/>
    <mergeCell ref="D39:E39"/>
    <mergeCell ref="F39:P39"/>
    <mergeCell ref="Q39:T39"/>
    <mergeCell ref="V39:Y39"/>
    <mergeCell ref="Z39:AA39"/>
    <mergeCell ref="AC39:AD39"/>
    <mergeCell ref="D38:E38"/>
    <mergeCell ref="F38:P38"/>
    <mergeCell ref="Q38:T38"/>
    <mergeCell ref="V38:Y38"/>
    <mergeCell ref="Z38:AA38"/>
    <mergeCell ref="AC38:AD38"/>
    <mergeCell ref="D41:E41"/>
    <mergeCell ref="F41:P41"/>
    <mergeCell ref="Q41:T41"/>
    <mergeCell ref="V41:Y41"/>
    <mergeCell ref="Z41:AA41"/>
    <mergeCell ref="AC41:AD41"/>
    <mergeCell ref="D40:E40"/>
    <mergeCell ref="F40:P40"/>
    <mergeCell ref="Q40:T40"/>
    <mergeCell ref="V40:Y40"/>
    <mergeCell ref="Z40:AA40"/>
    <mergeCell ref="AC40:AD40"/>
    <mergeCell ref="B43:AD43"/>
    <mergeCell ref="B45:B53"/>
    <mergeCell ref="C45:D45"/>
    <mergeCell ref="E45:F45"/>
    <mergeCell ref="G45:H45"/>
    <mergeCell ref="I45:J45"/>
    <mergeCell ref="K45:L45"/>
    <mergeCell ref="O45:O53"/>
    <mergeCell ref="C46:C47"/>
    <mergeCell ref="D46:D47"/>
    <mergeCell ref="X46:X47"/>
    <mergeCell ref="Y46:Y47"/>
    <mergeCell ref="AB46:AC47"/>
    <mergeCell ref="C48:C49"/>
    <mergeCell ref="D48:D49"/>
    <mergeCell ref="E48:E49"/>
    <mergeCell ref="G48:H49"/>
    <mergeCell ref="I48:I49"/>
    <mergeCell ref="K48:K49"/>
    <mergeCell ref="P48:P49"/>
    <mergeCell ref="R46:R47"/>
    <mergeCell ref="S46:S47"/>
    <mergeCell ref="T46:T47"/>
    <mergeCell ref="U46:U47"/>
    <mergeCell ref="V46:V47"/>
    <mergeCell ref="W46:W47"/>
    <mergeCell ref="E46:F47"/>
    <mergeCell ref="G46:G47"/>
    <mergeCell ref="I46:I47"/>
    <mergeCell ref="K46:K47"/>
    <mergeCell ref="P46:P47"/>
    <mergeCell ref="Q46:Q47"/>
    <mergeCell ref="W48:W49"/>
    <mergeCell ref="X48:X49"/>
    <mergeCell ref="Y48:Y49"/>
    <mergeCell ref="AB48:AC49"/>
    <mergeCell ref="C50:C51"/>
    <mergeCell ref="D50:D51"/>
    <mergeCell ref="E50:E51"/>
    <mergeCell ref="G50:G51"/>
    <mergeCell ref="I50:J51"/>
    <mergeCell ref="K50:K51"/>
    <mergeCell ref="Q48:Q49"/>
    <mergeCell ref="R48:R49"/>
    <mergeCell ref="S48:S49"/>
    <mergeCell ref="T48:T49"/>
    <mergeCell ref="U48:U49"/>
    <mergeCell ref="V48:V49"/>
    <mergeCell ref="V50:V51"/>
    <mergeCell ref="W50:W51"/>
    <mergeCell ref="X50:X51"/>
    <mergeCell ref="Y50:Y51"/>
    <mergeCell ref="AB50:AC51"/>
    <mergeCell ref="T50:T51"/>
    <mergeCell ref="U50:U51"/>
    <mergeCell ref="C52:C53"/>
    <mergeCell ref="D52:D53"/>
    <mergeCell ref="E52:E53"/>
    <mergeCell ref="G52:G53"/>
    <mergeCell ref="I52:I53"/>
    <mergeCell ref="P50:P51"/>
    <mergeCell ref="Q50:Q51"/>
    <mergeCell ref="R50:R51"/>
    <mergeCell ref="S50:S51"/>
    <mergeCell ref="D55:E55"/>
    <mergeCell ref="F55:P55"/>
    <mergeCell ref="Q55:T55"/>
    <mergeCell ref="V55:Y55"/>
    <mergeCell ref="Z55:AA55"/>
    <mergeCell ref="AC55:AD55"/>
    <mergeCell ref="U52:U53"/>
    <mergeCell ref="V52:V53"/>
    <mergeCell ref="W52:W53"/>
    <mergeCell ref="X52:X53"/>
    <mergeCell ref="Y52:Y53"/>
    <mergeCell ref="AB52:AC53"/>
    <mergeCell ref="K52:L53"/>
    <mergeCell ref="P52:P53"/>
    <mergeCell ref="Q52:Q53"/>
    <mergeCell ref="R52:R53"/>
    <mergeCell ref="S52:S53"/>
    <mergeCell ref="T52:T53"/>
    <mergeCell ref="D57:E57"/>
    <mergeCell ref="F57:P57"/>
    <mergeCell ref="Q57:T57"/>
    <mergeCell ref="V57:Y57"/>
    <mergeCell ref="Z57:AA57"/>
    <mergeCell ref="AC57:AD57"/>
    <mergeCell ref="D56:E56"/>
    <mergeCell ref="F56:P56"/>
    <mergeCell ref="Q56:T56"/>
    <mergeCell ref="V56:Y56"/>
    <mergeCell ref="Z56:AA56"/>
    <mergeCell ref="AC56:AD56"/>
    <mergeCell ref="D59:E59"/>
    <mergeCell ref="F59:P59"/>
    <mergeCell ref="Q59:T59"/>
    <mergeCell ref="V59:Y59"/>
    <mergeCell ref="Z59:AA59"/>
    <mergeCell ref="AC59:AD59"/>
    <mergeCell ref="D58:E58"/>
    <mergeCell ref="F58:P58"/>
    <mergeCell ref="Q58:T58"/>
    <mergeCell ref="V58:Y58"/>
    <mergeCell ref="Z58:AA58"/>
    <mergeCell ref="AC58:AD58"/>
    <mergeCell ref="D61:E61"/>
    <mergeCell ref="F61:P61"/>
    <mergeCell ref="Q61:T61"/>
    <mergeCell ref="V61:Y61"/>
    <mergeCell ref="Z61:AA61"/>
    <mergeCell ref="AC61:AD61"/>
    <mergeCell ref="D60:E60"/>
    <mergeCell ref="F60:P60"/>
    <mergeCell ref="Q60:T60"/>
    <mergeCell ref="V60:Y60"/>
    <mergeCell ref="Z60:AA60"/>
    <mergeCell ref="AC60:AD60"/>
    <mergeCell ref="D63:E63"/>
    <mergeCell ref="F63:P63"/>
    <mergeCell ref="Q63:T63"/>
    <mergeCell ref="V63:Y63"/>
    <mergeCell ref="Z63:AA63"/>
    <mergeCell ref="AC63:AD63"/>
    <mergeCell ref="D62:E62"/>
    <mergeCell ref="F62:P62"/>
    <mergeCell ref="Q62:T62"/>
    <mergeCell ref="V62:Y62"/>
    <mergeCell ref="Z62:AA62"/>
    <mergeCell ref="AC62:AD62"/>
    <mergeCell ref="B65:AD65"/>
    <mergeCell ref="B67:B75"/>
    <mergeCell ref="C67:D67"/>
    <mergeCell ref="E67:F67"/>
    <mergeCell ref="G67:H67"/>
    <mergeCell ref="I67:J67"/>
    <mergeCell ref="K67:L67"/>
    <mergeCell ref="O67:O75"/>
    <mergeCell ref="C68:C69"/>
    <mergeCell ref="D68:D69"/>
    <mergeCell ref="X68:X69"/>
    <mergeCell ref="Y68:Y69"/>
    <mergeCell ref="AB68:AC69"/>
    <mergeCell ref="C70:C71"/>
    <mergeCell ref="D70:D71"/>
    <mergeCell ref="E70:E71"/>
    <mergeCell ref="G70:H71"/>
    <mergeCell ref="I70:I71"/>
    <mergeCell ref="K70:K71"/>
    <mergeCell ref="P70:P71"/>
    <mergeCell ref="R68:R69"/>
    <mergeCell ref="S68:S69"/>
    <mergeCell ref="T68:T69"/>
    <mergeCell ref="U68:U69"/>
    <mergeCell ref="V68:V69"/>
    <mergeCell ref="W68:W69"/>
    <mergeCell ref="E68:F69"/>
    <mergeCell ref="G68:G69"/>
    <mergeCell ref="I68:I69"/>
    <mergeCell ref="K68:K69"/>
    <mergeCell ref="P68:P69"/>
    <mergeCell ref="Q68:Q69"/>
    <mergeCell ref="W70:W71"/>
    <mergeCell ref="X70:X71"/>
    <mergeCell ref="Y70:Y71"/>
    <mergeCell ref="AB70:AC71"/>
    <mergeCell ref="C72:C73"/>
    <mergeCell ref="D72:D73"/>
    <mergeCell ref="E72:E73"/>
    <mergeCell ref="G72:G73"/>
    <mergeCell ref="I72:J73"/>
    <mergeCell ref="K72:K73"/>
    <mergeCell ref="Q70:Q71"/>
    <mergeCell ref="R70:R71"/>
    <mergeCell ref="S70:S71"/>
    <mergeCell ref="T70:T71"/>
    <mergeCell ref="U70:U71"/>
    <mergeCell ref="V70:V71"/>
    <mergeCell ref="V72:V73"/>
    <mergeCell ref="W72:W73"/>
    <mergeCell ref="X72:X73"/>
    <mergeCell ref="Y72:Y73"/>
    <mergeCell ref="AB72:AC73"/>
    <mergeCell ref="T72:T73"/>
    <mergeCell ref="U72:U73"/>
    <mergeCell ref="C74:C75"/>
    <mergeCell ref="D74:D75"/>
    <mergeCell ref="E74:E75"/>
    <mergeCell ref="G74:G75"/>
    <mergeCell ref="I74:I75"/>
    <mergeCell ref="P72:P73"/>
    <mergeCell ref="Q72:Q73"/>
    <mergeCell ref="R72:R73"/>
    <mergeCell ref="S72:S73"/>
    <mergeCell ref="D77:E77"/>
    <mergeCell ref="F77:P77"/>
    <mergeCell ref="Q77:T77"/>
    <mergeCell ref="V77:Y77"/>
    <mergeCell ref="Z77:AA77"/>
    <mergeCell ref="AC77:AD77"/>
    <mergeCell ref="U74:U75"/>
    <mergeCell ref="V74:V75"/>
    <mergeCell ref="W74:W75"/>
    <mergeCell ref="X74:X75"/>
    <mergeCell ref="Y74:Y75"/>
    <mergeCell ref="AB74:AC75"/>
    <mergeCell ref="K74:L75"/>
    <mergeCell ref="P74:P75"/>
    <mergeCell ref="Q74:Q75"/>
    <mergeCell ref="R74:R75"/>
    <mergeCell ref="S74:S75"/>
    <mergeCell ref="T74:T75"/>
    <mergeCell ref="D79:E79"/>
    <mergeCell ref="F79:P79"/>
    <mergeCell ref="Q79:T79"/>
    <mergeCell ref="V79:Y79"/>
    <mergeCell ref="Z79:AA79"/>
    <mergeCell ref="AC79:AD79"/>
    <mergeCell ref="D78:E78"/>
    <mergeCell ref="F78:P78"/>
    <mergeCell ref="Q78:T78"/>
    <mergeCell ref="V78:Y78"/>
    <mergeCell ref="Z78:AA78"/>
    <mergeCell ref="AC78:AD78"/>
    <mergeCell ref="D81:E81"/>
    <mergeCell ref="F81:P81"/>
    <mergeCell ref="Q81:T81"/>
    <mergeCell ref="V81:Y81"/>
    <mergeCell ref="Z81:AA81"/>
    <mergeCell ref="AC81:AD81"/>
    <mergeCell ref="D80:E80"/>
    <mergeCell ref="F80:P80"/>
    <mergeCell ref="Q80:T80"/>
    <mergeCell ref="V80:Y80"/>
    <mergeCell ref="Z80:AA80"/>
    <mergeCell ref="AC80:AD80"/>
    <mergeCell ref="D83:E83"/>
    <mergeCell ref="F83:P83"/>
    <mergeCell ref="Q83:T83"/>
    <mergeCell ref="V83:Y83"/>
    <mergeCell ref="Z83:AA83"/>
    <mergeCell ref="AC83:AD83"/>
    <mergeCell ref="D82:E82"/>
    <mergeCell ref="F82:P82"/>
    <mergeCell ref="Q82:T82"/>
    <mergeCell ref="V82:Y82"/>
    <mergeCell ref="Z82:AA82"/>
    <mergeCell ref="AC82:AD82"/>
    <mergeCell ref="D85:E85"/>
    <mergeCell ref="F85:P85"/>
    <mergeCell ref="Q85:T85"/>
    <mergeCell ref="V85:Y85"/>
    <mergeCell ref="Z85:AA85"/>
    <mergeCell ref="AC85:AD85"/>
    <mergeCell ref="D84:E84"/>
    <mergeCell ref="F84:P84"/>
    <mergeCell ref="Q84:T84"/>
    <mergeCell ref="V84:Y84"/>
    <mergeCell ref="Z84:AA84"/>
    <mergeCell ref="AC84:AD84"/>
  </mergeCells>
  <pageMargins left="0.7" right="0.7" top="0.75" bottom="0.75" header="0.3" footer="0.3"/>
  <pageSetup paperSize="9" scale="49" orientation="portrait" horizontalDpi="1200" verticalDpi="1200" r:id="rId1"/>
  <colBreaks count="1" manualBreakCount="1"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3"/>
  <sheetViews>
    <sheetView topLeftCell="A112" workbookViewId="0">
      <selection activeCell="B4" sqref="B4:B133"/>
    </sheetView>
  </sheetViews>
  <sheetFormatPr baseColWidth="10" defaultRowHeight="15" x14ac:dyDescent="0.25"/>
  <cols>
    <col min="2" max="2" width="42" bestFit="1" customWidth="1"/>
    <col min="3" max="3" width="58" bestFit="1" customWidth="1"/>
  </cols>
  <sheetData>
    <row r="2" spans="2:3" ht="15.75" thickBot="1" x14ac:dyDescent="0.3"/>
    <row r="3" spans="2:3" x14ac:dyDescent="0.25">
      <c r="B3" s="35" t="s">
        <v>112</v>
      </c>
      <c r="C3" s="30" t="s">
        <v>113</v>
      </c>
    </row>
    <row r="4" spans="2:3" s="19" customFormat="1" x14ac:dyDescent="0.3">
      <c r="B4" s="36" t="s">
        <v>176</v>
      </c>
      <c r="C4" s="31" t="s">
        <v>114</v>
      </c>
    </row>
    <row r="5" spans="2:3" s="19" customFormat="1" x14ac:dyDescent="0.3">
      <c r="B5" s="37" t="s">
        <v>177</v>
      </c>
      <c r="C5" s="31" t="s">
        <v>114</v>
      </c>
    </row>
    <row r="6" spans="2:3" s="19" customFormat="1" x14ac:dyDescent="0.3">
      <c r="B6" s="37" t="s">
        <v>178</v>
      </c>
      <c r="C6" s="31" t="s">
        <v>0</v>
      </c>
    </row>
    <row r="7" spans="2:3" s="19" customFormat="1" x14ac:dyDescent="0.3">
      <c r="B7" s="37" t="s">
        <v>179</v>
      </c>
      <c r="C7" s="31" t="s">
        <v>0</v>
      </c>
    </row>
    <row r="8" spans="2:3" s="19" customFormat="1" x14ac:dyDescent="0.3">
      <c r="B8" s="37" t="s">
        <v>180</v>
      </c>
      <c r="C8" s="31" t="s">
        <v>0</v>
      </c>
    </row>
    <row r="9" spans="2:3" s="19" customFormat="1" x14ac:dyDescent="0.3">
      <c r="B9" s="38" t="s">
        <v>181</v>
      </c>
      <c r="C9" s="31" t="s">
        <v>2</v>
      </c>
    </row>
    <row r="10" spans="2:3" s="19" customFormat="1" x14ac:dyDescent="0.3">
      <c r="B10" s="38" t="s">
        <v>182</v>
      </c>
      <c r="C10" s="31" t="s">
        <v>2</v>
      </c>
    </row>
    <row r="11" spans="2:3" s="19" customFormat="1" x14ac:dyDescent="0.3">
      <c r="B11" s="38" t="s">
        <v>183</v>
      </c>
      <c r="C11" s="31" t="s">
        <v>2</v>
      </c>
    </row>
    <row r="12" spans="2:3" s="19" customFormat="1" x14ac:dyDescent="0.3">
      <c r="B12" s="37" t="s">
        <v>115</v>
      </c>
      <c r="C12" s="31" t="s">
        <v>3</v>
      </c>
    </row>
    <row r="13" spans="2:3" s="19" customFormat="1" x14ac:dyDescent="0.3">
      <c r="B13" s="37" t="s">
        <v>116</v>
      </c>
      <c r="C13" s="31" t="s">
        <v>3</v>
      </c>
    </row>
    <row r="14" spans="2:3" s="19" customFormat="1" x14ac:dyDescent="0.3">
      <c r="B14" s="37" t="s">
        <v>117</v>
      </c>
      <c r="C14" s="31" t="s">
        <v>3</v>
      </c>
    </row>
    <row r="15" spans="2:3" s="19" customFormat="1" x14ac:dyDescent="0.3">
      <c r="B15" s="37" t="s">
        <v>184</v>
      </c>
      <c r="C15" s="31" t="s">
        <v>4</v>
      </c>
    </row>
    <row r="16" spans="2:3" s="19" customFormat="1" x14ac:dyDescent="0.3">
      <c r="B16" s="37" t="s">
        <v>185</v>
      </c>
      <c r="C16" s="31" t="s">
        <v>4</v>
      </c>
    </row>
    <row r="17" spans="2:3" s="1" customFormat="1" x14ac:dyDescent="0.3">
      <c r="B17" s="37" t="s">
        <v>186</v>
      </c>
      <c r="C17" s="31" t="s">
        <v>4</v>
      </c>
    </row>
    <row r="18" spans="2:3" s="19" customFormat="1" x14ac:dyDescent="0.3">
      <c r="B18" s="37" t="s">
        <v>187</v>
      </c>
      <c r="C18" s="31" t="s">
        <v>4</v>
      </c>
    </row>
    <row r="19" spans="2:3" s="19" customFormat="1" x14ac:dyDescent="0.3">
      <c r="B19" s="37" t="s">
        <v>188</v>
      </c>
      <c r="C19" s="32" t="s">
        <v>1</v>
      </c>
    </row>
    <row r="20" spans="2:3" x14ac:dyDescent="0.25">
      <c r="B20" s="37" t="s">
        <v>118</v>
      </c>
      <c r="C20" s="32" t="s">
        <v>1</v>
      </c>
    </row>
    <row r="21" spans="2:3" x14ac:dyDescent="0.25">
      <c r="B21" s="37" t="s">
        <v>119</v>
      </c>
      <c r="C21" s="32" t="s">
        <v>1</v>
      </c>
    </row>
    <row r="22" spans="2:3" x14ac:dyDescent="0.25">
      <c r="B22" s="37" t="s">
        <v>120</v>
      </c>
      <c r="C22" s="32" t="s">
        <v>1</v>
      </c>
    </row>
    <row r="23" spans="2:3" x14ac:dyDescent="0.25">
      <c r="B23" s="37" t="s">
        <v>189</v>
      </c>
      <c r="C23" s="32" t="s">
        <v>1</v>
      </c>
    </row>
    <row r="24" spans="2:3" x14ac:dyDescent="0.25">
      <c r="B24" s="37" t="s">
        <v>121</v>
      </c>
      <c r="C24" s="31" t="s">
        <v>5</v>
      </c>
    </row>
    <row r="25" spans="2:3" x14ac:dyDescent="0.25">
      <c r="B25" s="37" t="s">
        <v>122</v>
      </c>
      <c r="C25" s="31" t="s">
        <v>5</v>
      </c>
    </row>
    <row r="26" spans="2:3" x14ac:dyDescent="0.25">
      <c r="B26" s="37" t="s">
        <v>123</v>
      </c>
      <c r="C26" s="31" t="s">
        <v>5</v>
      </c>
    </row>
    <row r="27" spans="2:3" x14ac:dyDescent="0.25">
      <c r="B27" s="37" t="s">
        <v>190</v>
      </c>
      <c r="C27" s="31" t="s">
        <v>124</v>
      </c>
    </row>
    <row r="28" spans="2:3" x14ac:dyDescent="0.25">
      <c r="B28" s="37" t="s">
        <v>125</v>
      </c>
      <c r="C28" s="31" t="s">
        <v>124</v>
      </c>
    </row>
    <row r="29" spans="2:3" x14ac:dyDescent="0.25">
      <c r="B29" s="37" t="s">
        <v>191</v>
      </c>
      <c r="C29" s="31" t="s">
        <v>6</v>
      </c>
    </row>
    <row r="30" spans="2:3" x14ac:dyDescent="0.25">
      <c r="B30" s="37" t="s">
        <v>192</v>
      </c>
      <c r="C30" s="31" t="s">
        <v>6</v>
      </c>
    </row>
    <row r="31" spans="2:3" x14ac:dyDescent="0.25">
      <c r="B31" s="37" t="s">
        <v>193</v>
      </c>
      <c r="C31" s="31" t="s">
        <v>6</v>
      </c>
    </row>
    <row r="32" spans="2:3" x14ac:dyDescent="0.25">
      <c r="B32" s="37" t="s">
        <v>126</v>
      </c>
      <c r="C32" s="31" t="s">
        <v>127</v>
      </c>
    </row>
    <row r="33" spans="2:3" x14ac:dyDescent="0.25">
      <c r="B33" s="37" t="s">
        <v>128</v>
      </c>
      <c r="C33" s="31" t="s">
        <v>127</v>
      </c>
    </row>
    <row r="34" spans="2:3" x14ac:dyDescent="0.25">
      <c r="B34" s="37" t="s">
        <v>129</v>
      </c>
      <c r="C34" s="31" t="s">
        <v>127</v>
      </c>
    </row>
    <row r="35" spans="2:3" x14ac:dyDescent="0.25">
      <c r="B35" s="39" t="s">
        <v>194</v>
      </c>
      <c r="C35" s="33" t="s">
        <v>7</v>
      </c>
    </row>
    <row r="36" spans="2:3" x14ac:dyDescent="0.25">
      <c r="B36" s="39" t="s">
        <v>195</v>
      </c>
      <c r="C36" s="33" t="s">
        <v>7</v>
      </c>
    </row>
    <row r="37" spans="2:3" x14ac:dyDescent="0.25">
      <c r="B37" s="39" t="s">
        <v>196</v>
      </c>
      <c r="C37" s="33" t="s">
        <v>7</v>
      </c>
    </row>
    <row r="38" spans="2:3" x14ac:dyDescent="0.25">
      <c r="B38" s="39" t="s">
        <v>197</v>
      </c>
      <c r="C38" s="33" t="s">
        <v>7</v>
      </c>
    </row>
    <row r="39" spans="2:3" x14ac:dyDescent="0.25">
      <c r="B39" s="39" t="s">
        <v>198</v>
      </c>
      <c r="C39" s="33" t="s">
        <v>7</v>
      </c>
    </row>
    <row r="40" spans="2:3" x14ac:dyDescent="0.25">
      <c r="B40" s="39" t="s">
        <v>199</v>
      </c>
      <c r="C40" s="33" t="s">
        <v>7</v>
      </c>
    </row>
    <row r="41" spans="2:3" x14ac:dyDescent="0.25">
      <c r="B41" s="37" t="s">
        <v>130</v>
      </c>
      <c r="C41" s="31" t="s">
        <v>8</v>
      </c>
    </row>
    <row r="42" spans="2:3" x14ac:dyDescent="0.25">
      <c r="B42" s="37" t="s">
        <v>131</v>
      </c>
      <c r="C42" s="31" t="s">
        <v>8</v>
      </c>
    </row>
    <row r="43" spans="2:3" x14ac:dyDescent="0.25">
      <c r="B43" s="37" t="s">
        <v>132</v>
      </c>
      <c r="C43" s="31" t="s">
        <v>133</v>
      </c>
    </row>
    <row r="44" spans="2:3" x14ac:dyDescent="0.25">
      <c r="B44" s="37" t="s">
        <v>134</v>
      </c>
      <c r="C44" s="31" t="s">
        <v>133</v>
      </c>
    </row>
    <row r="45" spans="2:3" x14ac:dyDescent="0.25">
      <c r="B45" s="37" t="s">
        <v>200</v>
      </c>
      <c r="C45" s="31" t="s">
        <v>9</v>
      </c>
    </row>
    <row r="46" spans="2:3" x14ac:dyDescent="0.25">
      <c r="B46" s="37" t="s">
        <v>201</v>
      </c>
      <c r="C46" s="31" t="s">
        <v>10</v>
      </c>
    </row>
    <row r="47" spans="2:3" x14ac:dyDescent="0.25">
      <c r="B47" s="37" t="s">
        <v>202</v>
      </c>
      <c r="C47" s="31" t="s">
        <v>10</v>
      </c>
    </row>
    <row r="48" spans="2:3" x14ac:dyDescent="0.25">
      <c r="B48" s="37" t="s">
        <v>203</v>
      </c>
      <c r="C48" s="31" t="s">
        <v>10</v>
      </c>
    </row>
    <row r="49" spans="2:3" x14ac:dyDescent="0.25">
      <c r="B49" s="37" t="s">
        <v>135</v>
      </c>
      <c r="C49" s="31" t="s">
        <v>11</v>
      </c>
    </row>
    <row r="50" spans="2:3" x14ac:dyDescent="0.25">
      <c r="B50" s="37" t="s">
        <v>204</v>
      </c>
      <c r="C50" s="31" t="s">
        <v>11</v>
      </c>
    </row>
    <row r="51" spans="2:3" x14ac:dyDescent="0.25">
      <c r="B51" s="37" t="s">
        <v>136</v>
      </c>
      <c r="C51" s="31" t="s">
        <v>11</v>
      </c>
    </row>
    <row r="52" spans="2:3" x14ac:dyDescent="0.25">
      <c r="B52" s="37" t="s">
        <v>137</v>
      </c>
      <c r="C52" s="31" t="s">
        <v>11</v>
      </c>
    </row>
    <row r="53" spans="2:3" x14ac:dyDescent="0.25">
      <c r="B53" s="37" t="s">
        <v>138</v>
      </c>
      <c r="C53" s="31" t="s">
        <v>11</v>
      </c>
    </row>
    <row r="54" spans="2:3" x14ac:dyDescent="0.25">
      <c r="B54" s="37" t="s">
        <v>205</v>
      </c>
      <c r="C54" s="31" t="s">
        <v>11</v>
      </c>
    </row>
    <row r="55" spans="2:3" x14ac:dyDescent="0.25">
      <c r="B55" s="37" t="s">
        <v>206</v>
      </c>
      <c r="C55" s="31" t="s">
        <v>11</v>
      </c>
    </row>
    <row r="56" spans="2:3" x14ac:dyDescent="0.25">
      <c r="B56" s="37" t="s">
        <v>207</v>
      </c>
      <c r="C56" s="31" t="s">
        <v>11</v>
      </c>
    </row>
    <row r="57" spans="2:3" x14ac:dyDescent="0.25">
      <c r="B57" s="37" t="s">
        <v>139</v>
      </c>
      <c r="C57" s="31" t="s">
        <v>140</v>
      </c>
    </row>
    <row r="58" spans="2:3" x14ac:dyDescent="0.25">
      <c r="B58" s="37" t="s">
        <v>208</v>
      </c>
      <c r="C58" s="31" t="s">
        <v>140</v>
      </c>
    </row>
    <row r="59" spans="2:3" x14ac:dyDescent="0.25">
      <c r="B59" s="37" t="s">
        <v>209</v>
      </c>
      <c r="C59" s="31" t="s">
        <v>140</v>
      </c>
    </row>
    <row r="60" spans="2:3" x14ac:dyDescent="0.25">
      <c r="B60" s="37" t="s">
        <v>141</v>
      </c>
      <c r="C60" s="31" t="s">
        <v>12</v>
      </c>
    </row>
    <row r="61" spans="2:3" x14ac:dyDescent="0.25">
      <c r="B61" s="37" t="s">
        <v>210</v>
      </c>
      <c r="C61" s="31" t="s">
        <v>142</v>
      </c>
    </row>
    <row r="62" spans="2:3" x14ac:dyDescent="0.25">
      <c r="B62" s="37" t="s">
        <v>211</v>
      </c>
      <c r="C62" s="31" t="s">
        <v>142</v>
      </c>
    </row>
    <row r="63" spans="2:3" x14ac:dyDescent="0.25">
      <c r="B63" s="37" t="s">
        <v>212</v>
      </c>
      <c r="C63" s="31" t="s">
        <v>142</v>
      </c>
    </row>
    <row r="64" spans="2:3" x14ac:dyDescent="0.25">
      <c r="B64" s="37" t="s">
        <v>213</v>
      </c>
      <c r="C64" s="31" t="s">
        <v>143</v>
      </c>
    </row>
    <row r="65" spans="2:3" x14ac:dyDescent="0.25">
      <c r="B65" s="37" t="s">
        <v>214</v>
      </c>
      <c r="C65" s="31" t="s">
        <v>143</v>
      </c>
    </row>
    <row r="66" spans="2:3" x14ac:dyDescent="0.25">
      <c r="B66" s="37" t="s">
        <v>215</v>
      </c>
      <c r="C66" s="31" t="s">
        <v>13</v>
      </c>
    </row>
    <row r="67" spans="2:3" x14ac:dyDescent="0.25">
      <c r="B67" s="37" t="s">
        <v>144</v>
      </c>
      <c r="C67" s="31" t="s">
        <v>13</v>
      </c>
    </row>
    <row r="68" spans="2:3" x14ac:dyDescent="0.25">
      <c r="B68" s="37" t="s">
        <v>145</v>
      </c>
      <c r="C68" s="31" t="s">
        <v>13</v>
      </c>
    </row>
    <row r="69" spans="2:3" x14ac:dyDescent="0.25">
      <c r="B69" s="37" t="s">
        <v>216</v>
      </c>
      <c r="C69" s="31" t="s">
        <v>13</v>
      </c>
    </row>
    <row r="70" spans="2:3" x14ac:dyDescent="0.25">
      <c r="B70" s="37" t="s">
        <v>217</v>
      </c>
      <c r="C70" s="31" t="s">
        <v>13</v>
      </c>
    </row>
    <row r="71" spans="2:3" x14ac:dyDescent="0.25">
      <c r="B71" s="37" t="s">
        <v>218</v>
      </c>
      <c r="C71" s="31" t="s">
        <v>14</v>
      </c>
    </row>
    <row r="72" spans="2:3" x14ac:dyDescent="0.25">
      <c r="B72" s="37" t="s">
        <v>219</v>
      </c>
      <c r="C72" s="31" t="s">
        <v>14</v>
      </c>
    </row>
    <row r="73" spans="2:3" x14ac:dyDescent="0.25">
      <c r="B73" s="37" t="s">
        <v>220</v>
      </c>
      <c r="C73" s="31" t="s">
        <v>14</v>
      </c>
    </row>
    <row r="74" spans="2:3" x14ac:dyDescent="0.25">
      <c r="B74" s="37" t="s">
        <v>146</v>
      </c>
      <c r="C74" s="31" t="s">
        <v>14</v>
      </c>
    </row>
    <row r="75" spans="2:3" x14ac:dyDescent="0.25">
      <c r="B75" s="37" t="s">
        <v>147</v>
      </c>
      <c r="C75" s="31" t="s">
        <v>14</v>
      </c>
    </row>
    <row r="76" spans="2:3" x14ac:dyDescent="0.25">
      <c r="B76" s="37" t="s">
        <v>148</v>
      </c>
      <c r="C76" s="31" t="s">
        <v>15</v>
      </c>
    </row>
    <row r="77" spans="2:3" x14ac:dyDescent="0.25">
      <c r="B77" s="37" t="s">
        <v>149</v>
      </c>
      <c r="C77" s="31" t="s">
        <v>15</v>
      </c>
    </row>
    <row r="78" spans="2:3" x14ac:dyDescent="0.25">
      <c r="B78" s="37" t="s">
        <v>150</v>
      </c>
      <c r="C78" s="31" t="s">
        <v>15</v>
      </c>
    </row>
    <row r="79" spans="2:3" x14ac:dyDescent="0.25">
      <c r="B79" s="37" t="s">
        <v>151</v>
      </c>
      <c r="C79" s="31" t="s">
        <v>152</v>
      </c>
    </row>
    <row r="80" spans="2:3" x14ac:dyDescent="0.25">
      <c r="B80" s="37" t="s">
        <v>153</v>
      </c>
      <c r="C80" s="31" t="s">
        <v>152</v>
      </c>
    </row>
    <row r="81" spans="2:3" x14ac:dyDescent="0.25">
      <c r="B81" s="37" t="s">
        <v>154</v>
      </c>
      <c r="C81" s="31" t="s">
        <v>152</v>
      </c>
    </row>
    <row r="82" spans="2:3" x14ac:dyDescent="0.25">
      <c r="B82" s="37" t="s">
        <v>221</v>
      </c>
      <c r="C82" s="31" t="s">
        <v>16</v>
      </c>
    </row>
    <row r="83" spans="2:3" x14ac:dyDescent="0.25">
      <c r="B83" s="37" t="s">
        <v>222</v>
      </c>
      <c r="C83" s="31" t="s">
        <v>16</v>
      </c>
    </row>
    <row r="84" spans="2:3" x14ac:dyDescent="0.25">
      <c r="B84" s="37" t="s">
        <v>155</v>
      </c>
      <c r="C84" s="31" t="s">
        <v>16</v>
      </c>
    </row>
    <row r="85" spans="2:3" x14ac:dyDescent="0.25">
      <c r="B85" s="37" t="s">
        <v>223</v>
      </c>
      <c r="C85" s="31" t="s">
        <v>17</v>
      </c>
    </row>
    <row r="86" spans="2:3" x14ac:dyDescent="0.25">
      <c r="B86" s="37" t="s">
        <v>224</v>
      </c>
      <c r="C86" s="31" t="s">
        <v>17</v>
      </c>
    </row>
    <row r="87" spans="2:3" x14ac:dyDescent="0.25">
      <c r="B87" s="37" t="s">
        <v>225</v>
      </c>
      <c r="C87" s="31" t="s">
        <v>17</v>
      </c>
    </row>
    <row r="88" spans="2:3" x14ac:dyDescent="0.25">
      <c r="B88" s="37" t="s">
        <v>226</v>
      </c>
      <c r="C88" s="31" t="s">
        <v>17</v>
      </c>
    </row>
    <row r="89" spans="2:3" x14ac:dyDescent="0.25">
      <c r="B89" s="37" t="s">
        <v>227</v>
      </c>
      <c r="C89" s="31" t="s">
        <v>17</v>
      </c>
    </row>
    <row r="90" spans="2:3" x14ac:dyDescent="0.25">
      <c r="B90" s="37" t="s">
        <v>228</v>
      </c>
      <c r="C90" s="31" t="s">
        <v>17</v>
      </c>
    </row>
    <row r="91" spans="2:3" x14ac:dyDescent="0.25">
      <c r="B91" s="37" t="s">
        <v>229</v>
      </c>
      <c r="C91" s="31" t="s">
        <v>18</v>
      </c>
    </row>
    <row r="92" spans="2:3" x14ac:dyDescent="0.25">
      <c r="B92" s="37" t="s">
        <v>156</v>
      </c>
      <c r="C92" s="31" t="s">
        <v>18</v>
      </c>
    </row>
    <row r="93" spans="2:3" x14ac:dyDescent="0.25">
      <c r="B93" s="37" t="s">
        <v>230</v>
      </c>
      <c r="C93" s="31" t="s">
        <v>18</v>
      </c>
    </row>
    <row r="94" spans="2:3" x14ac:dyDescent="0.25">
      <c r="B94" s="37" t="s">
        <v>231</v>
      </c>
      <c r="C94" s="31" t="s">
        <v>18</v>
      </c>
    </row>
    <row r="95" spans="2:3" x14ac:dyDescent="0.25">
      <c r="B95" s="37" t="s">
        <v>232</v>
      </c>
      <c r="C95" s="31" t="s">
        <v>157</v>
      </c>
    </row>
    <row r="96" spans="2:3" x14ac:dyDescent="0.25">
      <c r="B96" s="37" t="s">
        <v>158</v>
      </c>
      <c r="C96" s="31" t="s">
        <v>157</v>
      </c>
    </row>
    <row r="97" spans="2:3" x14ac:dyDescent="0.25">
      <c r="B97" s="37" t="s">
        <v>233</v>
      </c>
      <c r="C97" s="31" t="s">
        <v>157</v>
      </c>
    </row>
    <row r="98" spans="2:3" x14ac:dyDescent="0.25">
      <c r="B98" s="37" t="s">
        <v>159</v>
      </c>
      <c r="C98" s="31" t="s">
        <v>157</v>
      </c>
    </row>
    <row r="99" spans="2:3" x14ac:dyDescent="0.25">
      <c r="B99" s="39" t="s">
        <v>234</v>
      </c>
      <c r="C99" s="33" t="s">
        <v>19</v>
      </c>
    </row>
    <row r="100" spans="2:3" x14ac:dyDescent="0.25">
      <c r="B100" s="39" t="s">
        <v>235</v>
      </c>
      <c r="C100" s="33" t="s">
        <v>19</v>
      </c>
    </row>
    <row r="101" spans="2:3" x14ac:dyDescent="0.25">
      <c r="B101" s="39" t="s">
        <v>236</v>
      </c>
      <c r="C101" s="33" t="s">
        <v>19</v>
      </c>
    </row>
    <row r="102" spans="2:3" x14ac:dyDescent="0.25">
      <c r="B102" s="37" t="s">
        <v>237</v>
      </c>
      <c r="C102" s="31" t="s">
        <v>20</v>
      </c>
    </row>
    <row r="103" spans="2:3" x14ac:dyDescent="0.25">
      <c r="B103" s="37" t="s">
        <v>238</v>
      </c>
      <c r="C103" s="31" t="s">
        <v>20</v>
      </c>
    </row>
    <row r="104" spans="2:3" x14ac:dyDescent="0.25">
      <c r="B104" s="37" t="s">
        <v>239</v>
      </c>
      <c r="C104" s="31" t="s">
        <v>20</v>
      </c>
    </row>
    <row r="105" spans="2:3" x14ac:dyDescent="0.25">
      <c r="B105" s="37" t="s">
        <v>160</v>
      </c>
      <c r="C105" s="31" t="s">
        <v>21</v>
      </c>
    </row>
    <row r="106" spans="2:3" x14ac:dyDescent="0.25">
      <c r="B106" s="37" t="s">
        <v>161</v>
      </c>
      <c r="C106" s="31" t="s">
        <v>21</v>
      </c>
    </row>
    <row r="107" spans="2:3" x14ac:dyDescent="0.25">
      <c r="B107" s="37" t="s">
        <v>240</v>
      </c>
      <c r="C107" s="31" t="s">
        <v>162</v>
      </c>
    </row>
    <row r="108" spans="2:3" x14ac:dyDescent="0.25">
      <c r="B108" s="37" t="s">
        <v>163</v>
      </c>
      <c r="C108" s="31" t="s">
        <v>162</v>
      </c>
    </row>
    <row r="109" spans="2:3" x14ac:dyDescent="0.25">
      <c r="B109" s="37" t="s">
        <v>164</v>
      </c>
      <c r="C109" s="31" t="s">
        <v>162</v>
      </c>
    </row>
    <row r="110" spans="2:3" x14ac:dyDescent="0.25">
      <c r="B110" s="37" t="s">
        <v>241</v>
      </c>
      <c r="C110" s="31" t="s">
        <v>162</v>
      </c>
    </row>
    <row r="111" spans="2:3" x14ac:dyDescent="0.25">
      <c r="B111" s="39" t="s">
        <v>242</v>
      </c>
      <c r="C111" s="33" t="s">
        <v>22</v>
      </c>
    </row>
    <row r="112" spans="2:3" x14ac:dyDescent="0.25">
      <c r="B112" s="39" t="s">
        <v>243</v>
      </c>
      <c r="C112" s="33" t="s">
        <v>22</v>
      </c>
    </row>
    <row r="113" spans="2:3" x14ac:dyDescent="0.25">
      <c r="B113" s="39" t="s">
        <v>244</v>
      </c>
      <c r="C113" s="33" t="s">
        <v>22</v>
      </c>
    </row>
    <row r="114" spans="2:3" x14ac:dyDescent="0.25">
      <c r="B114" s="39" t="s">
        <v>245</v>
      </c>
      <c r="C114" s="33" t="s">
        <v>22</v>
      </c>
    </row>
    <row r="115" spans="2:3" x14ac:dyDescent="0.25">
      <c r="B115" s="39" t="s">
        <v>246</v>
      </c>
      <c r="C115" s="33" t="s">
        <v>22</v>
      </c>
    </row>
    <row r="116" spans="2:3" x14ac:dyDescent="0.25">
      <c r="B116" s="39" t="s">
        <v>165</v>
      </c>
      <c r="C116" s="33" t="s">
        <v>22</v>
      </c>
    </row>
    <row r="117" spans="2:3" x14ac:dyDescent="0.25">
      <c r="B117" s="37" t="s">
        <v>166</v>
      </c>
      <c r="C117" s="31" t="s">
        <v>23</v>
      </c>
    </row>
    <row r="118" spans="2:3" x14ac:dyDescent="0.25">
      <c r="B118" s="37" t="s">
        <v>167</v>
      </c>
      <c r="C118" s="31" t="s">
        <v>23</v>
      </c>
    </row>
    <row r="119" spans="2:3" x14ac:dyDescent="0.25">
      <c r="B119" s="37" t="s">
        <v>168</v>
      </c>
      <c r="C119" s="31" t="s">
        <v>23</v>
      </c>
    </row>
    <row r="120" spans="2:3" x14ac:dyDescent="0.25">
      <c r="B120" s="37" t="s">
        <v>247</v>
      </c>
      <c r="C120" s="31" t="s">
        <v>169</v>
      </c>
    </row>
    <row r="121" spans="2:3" x14ac:dyDescent="0.25">
      <c r="B121" s="37" t="s">
        <v>248</v>
      </c>
      <c r="C121" s="31" t="s">
        <v>169</v>
      </c>
    </row>
    <row r="122" spans="2:3" x14ac:dyDescent="0.25">
      <c r="B122" s="37" t="s">
        <v>170</v>
      </c>
      <c r="C122" s="31" t="s">
        <v>25</v>
      </c>
    </row>
    <row r="123" spans="2:3" x14ac:dyDescent="0.25">
      <c r="B123" s="37" t="s">
        <v>171</v>
      </c>
      <c r="C123" s="31" t="s">
        <v>25</v>
      </c>
    </row>
    <row r="124" spans="2:3" x14ac:dyDescent="0.25">
      <c r="B124" s="37" t="s">
        <v>172</v>
      </c>
      <c r="C124" s="31" t="s">
        <v>25</v>
      </c>
    </row>
    <row r="125" spans="2:3" x14ac:dyDescent="0.25">
      <c r="B125" s="37" t="s">
        <v>173</v>
      </c>
      <c r="C125" s="31" t="s">
        <v>25</v>
      </c>
    </row>
    <row r="126" spans="2:3" x14ac:dyDescent="0.25">
      <c r="B126" s="37" t="s">
        <v>174</v>
      </c>
      <c r="C126" s="31" t="s">
        <v>25</v>
      </c>
    </row>
    <row r="127" spans="2:3" x14ac:dyDescent="0.25">
      <c r="B127" s="37" t="s">
        <v>249</v>
      </c>
      <c r="C127" s="34" t="s">
        <v>175</v>
      </c>
    </row>
    <row r="128" spans="2:3" x14ac:dyDescent="0.25">
      <c r="B128" s="37" t="s">
        <v>250</v>
      </c>
      <c r="C128" s="34" t="s">
        <v>175</v>
      </c>
    </row>
    <row r="129" spans="2:3" x14ac:dyDescent="0.25">
      <c r="B129" s="37" t="s">
        <v>251</v>
      </c>
      <c r="C129" s="34" t="s">
        <v>175</v>
      </c>
    </row>
    <row r="130" spans="2:3" x14ac:dyDescent="0.25">
      <c r="B130" s="37" t="s">
        <v>252</v>
      </c>
      <c r="C130" s="34" t="s">
        <v>175</v>
      </c>
    </row>
    <row r="131" spans="2:3" x14ac:dyDescent="0.25">
      <c r="B131" s="37" t="s">
        <v>253</v>
      </c>
      <c r="C131" s="34" t="s">
        <v>175</v>
      </c>
    </row>
    <row r="132" spans="2:3" x14ac:dyDescent="0.25">
      <c r="B132" s="37" t="s">
        <v>254</v>
      </c>
      <c r="C132" s="34" t="s">
        <v>175</v>
      </c>
    </row>
    <row r="133" spans="2:3" x14ac:dyDescent="0.25">
      <c r="B133" s="37" t="s">
        <v>255</v>
      </c>
      <c r="C133" s="32" t="s">
        <v>1</v>
      </c>
    </row>
  </sheetData>
  <conditionalFormatting sqref="C24:C26">
    <cfRule type="cellIs" dxfId="0" priority="2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programacion masculino</vt:lpstr>
      <vt:lpstr>programacion femenino</vt:lpstr>
      <vt:lpstr>Hoja1</vt:lpstr>
      <vt:lpstr>'programacion femenino'!Área_de_impresión</vt:lpstr>
      <vt:lpstr>'programacion masculino'!Área_de_impresión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LENOVO</cp:lastModifiedBy>
  <dcterms:created xsi:type="dcterms:W3CDTF">2023-04-25T00:09:45Z</dcterms:created>
  <dcterms:modified xsi:type="dcterms:W3CDTF">2023-08-10T01:43:54Z</dcterms:modified>
</cp:coreProperties>
</file>