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Desktop\FUNCIÓN PÚBLICA\"/>
    </mc:Choice>
  </mc:AlternateContent>
  <bookViews>
    <workbookView xWindow="0" yWindow="0" windowWidth="20490" windowHeight="7650" tabRatio="848" firstSheet="1" activeTab="1"/>
  </bookViews>
  <sheets>
    <sheet name="Hoja1" sheetId="18" state="hidden" r:id="rId1"/>
    <sheet name="FASE 1 FEMENINO" sheetId="17" r:id="rId2"/>
    <sheet name="SORTEO" sheetId="28" r:id="rId3"/>
    <sheet name="JUEGO LIMPIO" sheetId="29" r:id="rId4"/>
    <sheet name="GOLEADORAS" sheetId="30" r:id="rId5"/>
    <sheet name="SANCIONES" sheetId="32" r:id="rId6"/>
    <sheet name="FASE 2 MASCULINO " sheetId="21" state="hidden" r:id="rId7"/>
    <sheet name="SORTEO (2)" sheetId="19" state="hidden" r:id="rId8"/>
  </sheets>
  <definedNames>
    <definedName name="_xlnm.Print_Area" localSheetId="1">'FASE 1 FEMENINO'!$A$1:$AD$34</definedName>
    <definedName name="_xlnm.Print_Titles" localSheetId="1">'FASE 1 FEMENINO'!$1:$9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51" i="29" l="1"/>
  <c r="R51" i="29"/>
  <c r="S50" i="29"/>
  <c r="R50" i="29"/>
  <c r="S49" i="29"/>
  <c r="S48" i="29"/>
  <c r="R48" i="29"/>
  <c r="S47" i="29"/>
  <c r="R47" i="29"/>
  <c r="S46" i="29"/>
  <c r="R46" i="29"/>
  <c r="S45" i="29"/>
  <c r="R45" i="29"/>
  <c r="S44" i="29"/>
  <c r="R44" i="29"/>
  <c r="S43" i="29"/>
  <c r="R43" i="29"/>
  <c r="S42" i="29"/>
  <c r="R42" i="29"/>
  <c r="S41" i="29"/>
  <c r="R41" i="29"/>
  <c r="R40" i="29"/>
  <c r="S39" i="29"/>
  <c r="R39" i="29"/>
  <c r="S38" i="29"/>
  <c r="R38" i="29"/>
  <c r="S37" i="29"/>
  <c r="R37" i="29"/>
  <c r="S36" i="29"/>
  <c r="R36" i="29"/>
  <c r="S35" i="29"/>
  <c r="R35" i="29"/>
  <c r="S34" i="29"/>
  <c r="R34" i="29"/>
  <c r="S33" i="29"/>
  <c r="R33" i="29"/>
  <c r="S32" i="29"/>
  <c r="R32" i="29"/>
  <c r="S31" i="29"/>
  <c r="R31" i="29"/>
  <c r="S30" i="29"/>
  <c r="R30" i="29"/>
  <c r="S29" i="29"/>
  <c r="R29" i="29"/>
  <c r="S28" i="29"/>
  <c r="R28" i="29"/>
  <c r="S27" i="29"/>
  <c r="R27" i="29"/>
  <c r="S26" i="29"/>
  <c r="R26" i="29"/>
  <c r="S25" i="29"/>
  <c r="R25" i="29"/>
  <c r="S24" i="29"/>
  <c r="R24" i="29"/>
  <c r="S23" i="29"/>
  <c r="R23" i="29"/>
  <c r="S22" i="29"/>
  <c r="R22" i="29"/>
  <c r="S21" i="29"/>
  <c r="R21" i="29"/>
  <c r="S20" i="29"/>
  <c r="R20" i="29"/>
  <c r="S19" i="29"/>
  <c r="R19" i="29"/>
  <c r="S18" i="29"/>
  <c r="R18" i="29"/>
  <c r="S17" i="29"/>
  <c r="R17" i="29"/>
  <c r="S16" i="29"/>
  <c r="R16" i="29"/>
  <c r="S15" i="29"/>
  <c r="R15" i="29"/>
  <c r="S14" i="29"/>
  <c r="R14" i="29"/>
  <c r="S13" i="29"/>
  <c r="R13" i="29"/>
  <c r="C86" i="17" l="1"/>
  <c r="C84" i="17"/>
  <c r="C82" i="17"/>
  <c r="C80" i="17"/>
  <c r="C78" i="17"/>
  <c r="C95" i="17" l="1"/>
  <c r="AA86" i="17"/>
  <c r="Y86" i="17"/>
  <c r="X86" i="17"/>
  <c r="Z86" i="17" s="1"/>
  <c r="F99" i="17"/>
  <c r="AA84" i="17"/>
  <c r="Y84" i="17"/>
  <c r="X84" i="17"/>
  <c r="Z84" i="17" s="1"/>
  <c r="F96" i="17"/>
  <c r="AA82" i="17"/>
  <c r="Y82" i="17"/>
  <c r="X82" i="17"/>
  <c r="Z82" i="17" s="1"/>
  <c r="C105" i="17"/>
  <c r="AA80" i="17"/>
  <c r="Y80" i="17"/>
  <c r="Z80" i="17" s="1"/>
  <c r="X80" i="17"/>
  <c r="T80" i="17"/>
  <c r="F102" i="17"/>
  <c r="AA78" i="17"/>
  <c r="Y78" i="17"/>
  <c r="X78" i="17"/>
  <c r="Z78" i="17" s="1"/>
  <c r="F105" i="17"/>
  <c r="C98" i="17" l="1"/>
  <c r="C101" i="17"/>
  <c r="C92" i="17"/>
  <c r="C104" i="17"/>
  <c r="F92" i="17"/>
  <c r="F95" i="17"/>
  <c r="F98" i="17"/>
  <c r="F101" i="17"/>
  <c r="F104" i="17"/>
  <c r="C93" i="17"/>
  <c r="C96" i="17"/>
  <c r="C99" i="17"/>
  <c r="C102" i="17"/>
  <c r="F93" i="17"/>
  <c r="C62" i="17" l="1"/>
  <c r="F74" i="17" s="1"/>
  <c r="C60" i="17"/>
  <c r="F69" i="17" s="1"/>
  <c r="C58" i="17"/>
  <c r="F72" i="17" s="1"/>
  <c r="C56" i="17"/>
  <c r="F75" i="17" s="1"/>
  <c r="C40" i="17"/>
  <c r="C49" i="17" s="1"/>
  <c r="C38" i="17"/>
  <c r="F47" i="17" s="1"/>
  <c r="C36" i="17"/>
  <c r="F50" i="17" s="1"/>
  <c r="C34" i="17"/>
  <c r="F53" i="17" s="1"/>
  <c r="AA62" i="17"/>
  <c r="Y62" i="17"/>
  <c r="X62" i="17"/>
  <c r="T62" i="17"/>
  <c r="AA60" i="17"/>
  <c r="Y60" i="17"/>
  <c r="X60" i="17"/>
  <c r="AA58" i="17"/>
  <c r="Y58" i="17"/>
  <c r="X58" i="17"/>
  <c r="AA56" i="17"/>
  <c r="Y56" i="17"/>
  <c r="X56" i="17"/>
  <c r="AA40" i="17"/>
  <c r="Y40" i="17"/>
  <c r="X40" i="17"/>
  <c r="AA38" i="17"/>
  <c r="Y38" i="17"/>
  <c r="X38" i="17"/>
  <c r="AA36" i="17"/>
  <c r="Y36" i="17"/>
  <c r="X36" i="17"/>
  <c r="AA34" i="17"/>
  <c r="Y34" i="17"/>
  <c r="X34" i="17"/>
  <c r="C18" i="17"/>
  <c r="F30" i="17" s="1"/>
  <c r="C16" i="17"/>
  <c r="F27" i="17" s="1"/>
  <c r="C14" i="17"/>
  <c r="C30" i="17" s="1"/>
  <c r="C12" i="17"/>
  <c r="F31" i="17" s="1"/>
  <c r="Y18" i="17"/>
  <c r="X18" i="17"/>
  <c r="Y16" i="17"/>
  <c r="X16" i="17"/>
  <c r="Y14" i="17"/>
  <c r="X14" i="17"/>
  <c r="Y12" i="17"/>
  <c r="X12" i="17"/>
  <c r="AA18" i="17"/>
  <c r="AA16" i="17"/>
  <c r="AA14" i="17"/>
  <c r="AA12" i="17"/>
  <c r="T18" i="17"/>
  <c r="Z56" i="17" l="1"/>
  <c r="Z34" i="17"/>
  <c r="Z38" i="17"/>
  <c r="Z40" i="17"/>
  <c r="Z62" i="17"/>
  <c r="C71" i="17"/>
  <c r="F52" i="17"/>
  <c r="Z60" i="17"/>
  <c r="Z58" i="17"/>
  <c r="Z36" i="17"/>
  <c r="C68" i="17"/>
  <c r="C46" i="17"/>
  <c r="C74" i="17"/>
  <c r="F68" i="17"/>
  <c r="F71" i="17"/>
  <c r="C69" i="17"/>
  <c r="C72" i="17"/>
  <c r="C75" i="17"/>
  <c r="C52" i="17"/>
  <c r="F46" i="17"/>
  <c r="F49" i="17"/>
  <c r="C47" i="17"/>
  <c r="C50" i="17"/>
  <c r="C53" i="17"/>
  <c r="F25" i="17"/>
  <c r="C31" i="17"/>
  <c r="C27" i="17"/>
  <c r="F24" i="17"/>
  <c r="C25" i="17"/>
  <c r="F28" i="17"/>
  <c r="C24" i="17"/>
  <c r="C28" i="17"/>
  <c r="Z18" i="17"/>
  <c r="Z14" i="17" l="1"/>
  <c r="Z12" i="17"/>
  <c r="Z16" i="17"/>
  <c r="F118" i="21" l="1"/>
  <c r="C118" i="21"/>
  <c r="F117" i="21"/>
  <c r="C117" i="21"/>
  <c r="F115" i="21"/>
  <c r="C115" i="21"/>
  <c r="F114" i="21"/>
  <c r="C114" i="21"/>
  <c r="F112" i="21"/>
  <c r="C112" i="21"/>
  <c r="F111" i="21"/>
  <c r="C111" i="21"/>
  <c r="W105" i="21"/>
  <c r="U105" i="21"/>
  <c r="T105" i="21"/>
  <c r="Q105" i="21"/>
  <c r="P105" i="21"/>
  <c r="W103" i="21"/>
  <c r="U103" i="21"/>
  <c r="T103" i="21"/>
  <c r="Q103" i="21"/>
  <c r="P103" i="21"/>
  <c r="W101" i="21"/>
  <c r="U101" i="21"/>
  <c r="T101" i="21"/>
  <c r="Q101" i="21"/>
  <c r="P101" i="21"/>
  <c r="W99" i="21"/>
  <c r="U99" i="21"/>
  <c r="T99" i="21"/>
  <c r="V99" i="21" s="1"/>
  <c r="Q99" i="21"/>
  <c r="P99" i="21"/>
  <c r="F93" i="21"/>
  <c r="C93" i="21"/>
  <c r="F92" i="21"/>
  <c r="C92" i="21"/>
  <c r="F90" i="21"/>
  <c r="C90" i="21"/>
  <c r="F89" i="21"/>
  <c r="C89" i="21"/>
  <c r="F87" i="21"/>
  <c r="C87" i="21"/>
  <c r="F86" i="21"/>
  <c r="C86" i="21"/>
  <c r="W80" i="21"/>
  <c r="U80" i="21"/>
  <c r="T80" i="21"/>
  <c r="Q80" i="21"/>
  <c r="P80" i="21"/>
  <c r="W78" i="21"/>
  <c r="U78" i="21"/>
  <c r="T78" i="21"/>
  <c r="Q78" i="21"/>
  <c r="P78" i="21"/>
  <c r="O78" i="21" s="1"/>
  <c r="W76" i="21"/>
  <c r="U76" i="21"/>
  <c r="T76" i="21"/>
  <c r="Q76" i="21"/>
  <c r="P76" i="21"/>
  <c r="W74" i="21"/>
  <c r="U74" i="21"/>
  <c r="T74" i="21"/>
  <c r="Q74" i="21"/>
  <c r="P74" i="21"/>
  <c r="F70" i="21"/>
  <c r="C70" i="21"/>
  <c r="F69" i="21"/>
  <c r="C69" i="21"/>
  <c r="F67" i="21"/>
  <c r="C67" i="21"/>
  <c r="F66" i="21"/>
  <c r="C66" i="21"/>
  <c r="F64" i="21"/>
  <c r="C64" i="21"/>
  <c r="F63" i="21"/>
  <c r="C63" i="21"/>
  <c r="F61" i="21"/>
  <c r="C61" i="21"/>
  <c r="F60" i="21"/>
  <c r="C60" i="21"/>
  <c r="F58" i="21"/>
  <c r="C58" i="21"/>
  <c r="F57" i="21"/>
  <c r="C57" i="21"/>
  <c r="X51" i="21"/>
  <c r="V51" i="21"/>
  <c r="U51" i="21"/>
  <c r="R51" i="21"/>
  <c r="Q51" i="21"/>
  <c r="X49" i="21"/>
  <c r="V49" i="21"/>
  <c r="U49" i="21"/>
  <c r="R49" i="21"/>
  <c r="Q49" i="21"/>
  <c r="X47" i="21"/>
  <c r="V47" i="21"/>
  <c r="U47" i="21"/>
  <c r="R47" i="21"/>
  <c r="Q47" i="21"/>
  <c r="X45" i="21"/>
  <c r="V45" i="21"/>
  <c r="U45" i="21"/>
  <c r="R45" i="21"/>
  <c r="Q45" i="21"/>
  <c r="X43" i="21"/>
  <c r="V43" i="21"/>
  <c r="U43" i="21"/>
  <c r="R43" i="21"/>
  <c r="Q43" i="21"/>
  <c r="F40" i="21"/>
  <c r="C40" i="21"/>
  <c r="F39" i="21"/>
  <c r="C39" i="21"/>
  <c r="F37" i="21"/>
  <c r="C37" i="21"/>
  <c r="F36" i="21"/>
  <c r="C36" i="21"/>
  <c r="F34" i="21"/>
  <c r="C34" i="21"/>
  <c r="F33" i="21"/>
  <c r="C33" i="21"/>
  <c r="F31" i="21"/>
  <c r="C31" i="21"/>
  <c r="F30" i="21"/>
  <c r="C30" i="21"/>
  <c r="F28" i="21"/>
  <c r="C28" i="21"/>
  <c r="F27" i="21"/>
  <c r="C27" i="21"/>
  <c r="X21" i="21"/>
  <c r="V21" i="21"/>
  <c r="W21" i="21" s="1"/>
  <c r="U21" i="21"/>
  <c r="R21" i="21"/>
  <c r="P21" i="21" s="1"/>
  <c r="Q21" i="21"/>
  <c r="X19" i="21"/>
  <c r="V19" i="21"/>
  <c r="U19" i="21"/>
  <c r="R19" i="21"/>
  <c r="Q19" i="21"/>
  <c r="X17" i="21"/>
  <c r="V17" i="21"/>
  <c r="U17" i="21"/>
  <c r="W17" i="21" s="1"/>
  <c r="R17" i="21"/>
  <c r="Q17" i="21"/>
  <c r="X15" i="21"/>
  <c r="V15" i="21"/>
  <c r="U15" i="21"/>
  <c r="R15" i="21"/>
  <c r="Q15" i="21"/>
  <c r="X13" i="21"/>
  <c r="V13" i="21"/>
  <c r="U13" i="21"/>
  <c r="R13" i="21"/>
  <c r="Q13" i="21"/>
  <c r="W15" i="21" l="1"/>
  <c r="V78" i="21"/>
  <c r="P49" i="21"/>
  <c r="P15" i="21"/>
  <c r="P17" i="21"/>
  <c r="O74" i="21"/>
  <c r="V76" i="21"/>
  <c r="P19" i="21"/>
  <c r="P51" i="21"/>
  <c r="V80" i="21"/>
  <c r="W13" i="21"/>
  <c r="W43" i="21"/>
  <c r="P45" i="21"/>
  <c r="W51" i="21"/>
  <c r="V101" i="21"/>
  <c r="O105" i="21"/>
  <c r="O99" i="21"/>
  <c r="V103" i="21"/>
  <c r="W49" i="21"/>
  <c r="O103" i="21"/>
  <c r="O101" i="21"/>
  <c r="V105" i="21"/>
  <c r="W47" i="21"/>
  <c r="O76" i="21"/>
  <c r="P43" i="21"/>
  <c r="W45" i="21"/>
  <c r="W19" i="21"/>
  <c r="P47" i="21"/>
  <c r="V74" i="21"/>
  <c r="O80" i="21"/>
</calcChain>
</file>

<file path=xl/sharedStrings.xml><?xml version="1.0" encoding="utf-8"?>
<sst xmlns="http://schemas.openxmlformats.org/spreadsheetml/2006/main" count="915" uniqueCount="191">
  <si>
    <t>EQUIPO</t>
  </si>
  <si>
    <t>PTS</t>
  </si>
  <si>
    <t>RESULTADOS</t>
  </si>
  <si>
    <t>HORARIO</t>
  </si>
  <si>
    <t>EQUIPO A</t>
  </si>
  <si>
    <t>EQUIPO B</t>
  </si>
  <si>
    <t>FECHA</t>
  </si>
  <si>
    <t>A</t>
  </si>
  <si>
    <t>B</t>
  </si>
  <si>
    <t>VS</t>
  </si>
  <si>
    <t>GRUPO A</t>
  </si>
  <si>
    <t>GRUPO B</t>
  </si>
  <si>
    <t>GRUPO C</t>
  </si>
  <si>
    <t>PJ</t>
  </si>
  <si>
    <t>PG</t>
  </si>
  <si>
    <t>PP</t>
  </si>
  <si>
    <t>PPW</t>
  </si>
  <si>
    <t>Pos.</t>
  </si>
  <si>
    <t>12:00p. m.</t>
  </si>
  <si>
    <t>General</t>
  </si>
  <si>
    <t>EPC</t>
  </si>
  <si>
    <t>Gobierno</t>
  </si>
  <si>
    <t>Transporte y Movilidad</t>
  </si>
  <si>
    <t>CONVIDA</t>
  </si>
  <si>
    <t>Salud</t>
  </si>
  <si>
    <t>Despacho del Gobernador</t>
  </si>
  <si>
    <t>Función Pública</t>
  </si>
  <si>
    <t>TIC</t>
  </si>
  <si>
    <t>Hacienda</t>
  </si>
  <si>
    <t>IDACO</t>
  </si>
  <si>
    <t>Agencia Catastral</t>
  </si>
  <si>
    <t>INDEPORTES</t>
  </si>
  <si>
    <t>IDECUT</t>
  </si>
  <si>
    <t>Ambiente</t>
  </si>
  <si>
    <t>Asuntos Internacionales</t>
  </si>
  <si>
    <t xml:space="preserve">ESCENARIO </t>
  </si>
  <si>
    <t>JUGADO</t>
  </si>
  <si>
    <t>SUSPENDIDO</t>
  </si>
  <si>
    <t>APLAZADO</t>
  </si>
  <si>
    <t>EQUIPOS PARTICIPANTES</t>
  </si>
  <si>
    <t>Asamblea de Cundinamarca</t>
  </si>
  <si>
    <t>Alta Consejería para la Felicidad</t>
  </si>
  <si>
    <t>EMPRESAInmobiliaria</t>
  </si>
  <si>
    <t>ICCU</t>
  </si>
  <si>
    <t>Instituto de Bienestar y Protección Animal</t>
  </si>
  <si>
    <t xml:space="preserve">Integración Regional </t>
  </si>
  <si>
    <t>Jurídica</t>
  </si>
  <si>
    <t>Lotería de Cundinamarca</t>
  </si>
  <si>
    <t>Minas y Energía</t>
  </si>
  <si>
    <t>Mujer y equidad de Género</t>
  </si>
  <si>
    <t>Planeación</t>
  </si>
  <si>
    <t>Prensa y Comunicaciones</t>
  </si>
  <si>
    <t>UAEGRD - GESTION DEL RIESGOS Y DESASTRES</t>
  </si>
  <si>
    <t>Unidad Administrativa de Pensiones</t>
  </si>
  <si>
    <t>SI</t>
  </si>
  <si>
    <t>NO</t>
  </si>
  <si>
    <t xml:space="preserve">MINITEJO GRUPOS </t>
  </si>
  <si>
    <t>1A</t>
  </si>
  <si>
    <t>2A</t>
  </si>
  <si>
    <t>1B</t>
  </si>
  <si>
    <t>2B</t>
  </si>
  <si>
    <t>1C</t>
  </si>
  <si>
    <t>2C</t>
  </si>
  <si>
    <t>1D</t>
  </si>
  <si>
    <t>2D</t>
  </si>
  <si>
    <t>1E</t>
  </si>
  <si>
    <t>2E</t>
  </si>
  <si>
    <t>1F</t>
  </si>
  <si>
    <t>2F</t>
  </si>
  <si>
    <t>1G</t>
  </si>
  <si>
    <t>2G</t>
  </si>
  <si>
    <t>1H</t>
  </si>
  <si>
    <t>2H</t>
  </si>
  <si>
    <t>1I</t>
  </si>
  <si>
    <t>2I</t>
  </si>
  <si>
    <t>1J</t>
  </si>
  <si>
    <t>2J</t>
  </si>
  <si>
    <t>CONTRALORIA</t>
  </si>
  <si>
    <t>INTEGRACION REGIONAL</t>
  </si>
  <si>
    <t>SALUD</t>
  </si>
  <si>
    <t>BENEFICENCIA</t>
  </si>
  <si>
    <t>INMOBILIARIA</t>
  </si>
  <si>
    <t>PLANEACION</t>
  </si>
  <si>
    <t>DESARROLLO E INCLUSION</t>
  </si>
  <si>
    <t>AMBIENTE</t>
  </si>
  <si>
    <t>FUNCION PUBLICA</t>
  </si>
  <si>
    <t>COMPETITIVIDAD</t>
  </si>
  <si>
    <t>HACIENDA</t>
  </si>
  <si>
    <t>MINAS Y ENERGIA</t>
  </si>
  <si>
    <t>EDUCACION</t>
  </si>
  <si>
    <t>ASAMBLEA</t>
  </si>
  <si>
    <t>LOTERIA</t>
  </si>
  <si>
    <t>GENERAL</t>
  </si>
  <si>
    <t>AGENCIA CATASTRAL</t>
  </si>
  <si>
    <t>PRENSA</t>
  </si>
  <si>
    <t>CAMPO 1</t>
  </si>
  <si>
    <t>CAMPO 3</t>
  </si>
  <si>
    <t>ESCENARIO</t>
  </si>
  <si>
    <t>Boletin 01</t>
  </si>
  <si>
    <t>PROGRAMACIÓN DE PARTIDOS - 1RA FASE DE FRUPOS GRUPO A</t>
  </si>
  <si>
    <t>PROGRAMACIÓN DE PARTIDOS - 1RA FASE DE FRUPOS GRUPO B</t>
  </si>
  <si>
    <t>vs</t>
  </si>
  <si>
    <t>12:45p. m.</t>
  </si>
  <si>
    <t>12:00 m.</t>
  </si>
  <si>
    <t>1:30p. m.</t>
  </si>
  <si>
    <t>CF</t>
  </si>
  <si>
    <t>CC</t>
  </si>
  <si>
    <t>DIF</t>
  </si>
  <si>
    <t>PGW</t>
  </si>
  <si>
    <t>TORNEO DE FUTBOL MASCULINO</t>
  </si>
  <si>
    <t>Actualización: Semptiembre 12 -2022</t>
  </si>
  <si>
    <t>GF</t>
  </si>
  <si>
    <t>GC</t>
  </si>
  <si>
    <t xml:space="preserve">PROGRAMACIÓN DE PARTIDOS - TRIANGULAR FINAL </t>
  </si>
  <si>
    <t>PROGRAMACIÓN DE PARTIDOS - 2DA FASE DE FRUPOS GRUPO C</t>
  </si>
  <si>
    <t>PROGRAMACIÓN DE PARTIDOS - 2DA FASE DE FRUPOS GRUPO B</t>
  </si>
  <si>
    <t>PROGRAMACIÓN DE PARTIDOS - 2DA FASE DE FRUPOS GRUPO A</t>
  </si>
  <si>
    <t>PE</t>
  </si>
  <si>
    <t>GRUPO D</t>
  </si>
  <si>
    <t>N°</t>
  </si>
  <si>
    <t>DEPENDENCIA</t>
  </si>
  <si>
    <t>RIESGOS</t>
  </si>
  <si>
    <t>Contraloria de Cundinamarca</t>
  </si>
  <si>
    <t>CORPORACION SOCIAL</t>
  </si>
  <si>
    <t>FONDECUN</t>
  </si>
  <si>
    <t xml:space="preserve">Educacion </t>
  </si>
  <si>
    <t>HABITAT Y VIVIENDA</t>
  </si>
  <si>
    <t>TRANSPORTE Y MOVILIDAD</t>
  </si>
  <si>
    <t>PROGRAMACIÓN DE PARTIDOS - 1RA FASE DE FRUPOS GRUPO C</t>
  </si>
  <si>
    <t>TORNEO DE FUTBOL 5 COPA GOBERNACION 2023 FEMENINO 1ra FASE</t>
  </si>
  <si>
    <t>FUTBOL 5 FEMENINO GRUPOS COPA GOBERNACION 2023</t>
  </si>
  <si>
    <t xml:space="preserve">AGENCIA PUBLICA DE EMPLEO </t>
  </si>
  <si>
    <t>AGENCIA CATASTRAL DE CUNDINAMARCA</t>
  </si>
  <si>
    <t>PROGRAMACIÓN DE PARTIDOS - 1RA FASE DE FRUPOS GRUPO D</t>
  </si>
  <si>
    <t>GOBERNACION</t>
  </si>
  <si>
    <t>12:00 M</t>
  </si>
  <si>
    <t>1:00 P M</t>
  </si>
  <si>
    <t>CAMPO RIVER-FUTBOLERA</t>
  </si>
  <si>
    <t>CAMPO BOCA-FUTBOLERA</t>
  </si>
  <si>
    <t xml:space="preserve">AGENCIA CATASTRAL </t>
  </si>
  <si>
    <t>Boletin 03</t>
  </si>
  <si>
    <t>Actualización: 15/08/2023</t>
  </si>
  <si>
    <t>POS</t>
  </si>
  <si>
    <t>FECHAS</t>
  </si>
  <si>
    <t>TOTAL PUNTOS</t>
  </si>
  <si>
    <t>N° PARTIDOS</t>
  </si>
  <si>
    <t>3F</t>
  </si>
  <si>
    <t>4F</t>
  </si>
  <si>
    <t>5F</t>
  </si>
  <si>
    <t>6FV</t>
  </si>
  <si>
    <t>7FV</t>
  </si>
  <si>
    <t>8FV</t>
  </si>
  <si>
    <t>9FV</t>
  </si>
  <si>
    <t>10FV</t>
  </si>
  <si>
    <t>4TOS</t>
  </si>
  <si>
    <t>SEMI</t>
  </si>
  <si>
    <t>FINAL</t>
  </si>
  <si>
    <t>AGENCIA PUBLICA DE EMPLEO</t>
  </si>
  <si>
    <t>Mujer y Equidad de Genero</t>
  </si>
  <si>
    <t>SECRETARIA JURIDICA</t>
  </si>
  <si>
    <t>Desarrollo e Inclusión Social</t>
  </si>
  <si>
    <t>Loteria de Cundinamarca</t>
  </si>
  <si>
    <t>Pensiones</t>
  </si>
  <si>
    <t>MESA DE AYUDA</t>
  </si>
  <si>
    <t xml:space="preserve">IDACO </t>
  </si>
  <si>
    <t>EMPRESA DE SEGURIDAD</t>
  </si>
  <si>
    <t>EMPRESA INMOBILIARIA</t>
  </si>
  <si>
    <t>Planeacion</t>
  </si>
  <si>
    <t>Empresa Ferrea Regional</t>
  </si>
  <si>
    <t>Agencia Catastral de Cundinamarca</t>
  </si>
  <si>
    <t>Ciencia, tecnologia e innovacion</t>
  </si>
  <si>
    <t>DESPACHO</t>
  </si>
  <si>
    <t>AGENCIA DE COMERCIALIZACION</t>
  </si>
  <si>
    <t>JUGADORA</t>
  </si>
  <si>
    <t>Janeth Murillo</t>
  </si>
  <si>
    <t>TORNEO DE FUTBOL 5 COPA GOBERNACION 2023 MASCULINO 1ra FASE</t>
  </si>
  <si>
    <t>TOTAL GOLES</t>
  </si>
  <si>
    <t>TORNEO DE FUTBOL 5 COPA GOBERNACION 2023 MASCULINO</t>
  </si>
  <si>
    <t>SANCIONES</t>
  </si>
  <si>
    <t>No.</t>
  </si>
  <si>
    <t>NUMERAL</t>
  </si>
  <si>
    <t>OBSERVACIONES</t>
  </si>
  <si>
    <t>POR CUMPLIR</t>
  </si>
  <si>
    <t>Cindy Bello</t>
  </si>
  <si>
    <t>Adriana Gonzalez</t>
  </si>
  <si>
    <t>CORPORACIÓN SOCIAL</t>
  </si>
  <si>
    <t>Saudy Muñoz</t>
  </si>
  <si>
    <t>FUNDECUN</t>
  </si>
  <si>
    <t>Janneth Murillo</t>
  </si>
  <si>
    <t>Heidy Casallas</t>
  </si>
  <si>
    <t>Karina Usma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</si>
</sst>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&quot;€&quot;_-;\-* #,##0.00\ &quot;€&quot;_-;_-* &quot;-&quot;??\ &quot;€&quot;_-;_-@_-"/>
    <numFmt numFmtId="165" formatCode="[$-F800]dddd\,\ mmmm\ dd\,\ yyyy"/>
    <numFmt numFmtId="166" formatCode="[$-F400]h:mm:ss\ AM/PM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Trebuchet MS"/>
      <family val="2"/>
    </font>
    <font>
      <b/>
      <sz val="14"/>
      <color rgb="FF002060"/>
      <name val="Trebuchet MS"/>
      <family val="2"/>
    </font>
    <font>
      <b/>
      <sz val="10"/>
      <name val="Trebuchet MS"/>
      <family val="2"/>
    </font>
    <font>
      <b/>
      <sz val="10"/>
      <color theme="0"/>
      <name val="Trebuchet MS"/>
      <family val="2"/>
    </font>
    <font>
      <b/>
      <sz val="10"/>
      <color rgb="FF002060"/>
      <name val="Trebuchet MS"/>
      <family val="2"/>
    </font>
    <font>
      <sz val="10"/>
      <color rgb="FF002060"/>
      <name val="Trebuchet MS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Trebuchet MS"/>
      <family val="2"/>
    </font>
    <font>
      <b/>
      <sz val="8"/>
      <color theme="0"/>
      <name val="Trebuchet MS"/>
      <family val="2"/>
    </font>
    <font>
      <sz val="8"/>
      <color rgb="FF002060"/>
      <name val="Trebuchet MS"/>
      <family val="2"/>
    </font>
    <font>
      <b/>
      <sz val="8"/>
      <color rgb="FF002060"/>
      <name val="Trebuchet MS"/>
      <family val="2"/>
    </font>
    <font>
      <b/>
      <sz val="10"/>
      <color theme="3"/>
      <name val="Trebuchet MS"/>
      <family val="2"/>
    </font>
    <font>
      <b/>
      <sz val="10"/>
      <color theme="1"/>
      <name val="Trebuchet MS"/>
      <family val="2"/>
    </font>
    <font>
      <b/>
      <sz val="12"/>
      <color theme="1"/>
      <name val="Calibri"/>
      <family val="2"/>
      <scheme val="minor"/>
    </font>
    <font>
      <sz val="12"/>
      <color theme="1"/>
      <name val="Trebuchet MS"/>
      <family val="2"/>
    </font>
    <font>
      <b/>
      <sz val="24"/>
      <color theme="0" tint="-0.499984740745262"/>
      <name val="Trebuchet MS"/>
      <family val="2"/>
    </font>
    <font>
      <b/>
      <sz val="12"/>
      <color theme="0" tint="-0.499984740745262"/>
      <name val="Trebuchet MS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sz val="10"/>
      <name val="Arial"/>
      <family val="2"/>
      <charset val="1"/>
    </font>
    <font>
      <b/>
      <sz val="14"/>
      <color theme="1"/>
      <name val="Trebuchet MS"/>
      <family val="2"/>
      <charset val="1"/>
    </font>
    <font>
      <b/>
      <sz val="10"/>
      <color theme="1"/>
      <name val="Trebuchet MS"/>
      <family val="2"/>
      <charset val="1"/>
    </font>
    <font>
      <b/>
      <sz val="14"/>
      <color theme="1"/>
      <name val="Trebuchet MS"/>
      <family val="2"/>
    </font>
    <font>
      <b/>
      <sz val="12"/>
      <color rgb="FF002060"/>
      <name val="Trebuchet MS"/>
      <family val="2"/>
    </font>
    <font>
      <b/>
      <sz val="16"/>
      <color theme="3" tint="-0.249977111117893"/>
      <name val="Trebuchet MS"/>
      <family val="2"/>
    </font>
    <font>
      <b/>
      <sz val="20"/>
      <color rgb="FF002060"/>
      <name val="Trebuchet MS"/>
      <family val="2"/>
    </font>
    <font>
      <b/>
      <sz val="14"/>
      <color theme="0"/>
      <name val="Trebuchet MS"/>
      <family val="2"/>
      <charset val="1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58"/>
      </patternFill>
    </fill>
    <fill>
      <patternFill patternType="solid">
        <fgColor theme="9" tint="0.79998168889431442"/>
        <bgColor indexed="58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rgb="FF1599EB"/>
        <bgColor indexed="58"/>
      </patternFill>
    </fill>
    <fill>
      <patternFill patternType="solid">
        <fgColor rgb="FF1599EB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rgb="FF00206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2060"/>
      </top>
      <bottom style="thin">
        <color indexed="64"/>
      </bottom>
      <diagonal/>
    </border>
    <border>
      <left/>
      <right style="thin">
        <color rgb="FF002060"/>
      </right>
      <top style="thin">
        <color rgb="FF00206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indexed="64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indexed="64"/>
      </bottom>
      <diagonal/>
    </border>
  </borders>
  <cellStyleXfs count="163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0" borderId="0"/>
  </cellStyleXfs>
  <cellXfs count="302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166" fontId="9" fillId="2" borderId="2" xfId="0" applyNumberFormat="1" applyFont="1" applyFill="1" applyBorder="1" applyAlignment="1">
      <alignment horizontal="center" vertical="center"/>
    </xf>
    <xf numFmtId="14" fontId="4" fillId="0" borderId="0" xfId="0" applyNumberFormat="1" applyFont="1"/>
    <xf numFmtId="14" fontId="6" fillId="0" borderId="0" xfId="0" applyNumberFormat="1" applyFont="1" applyAlignment="1">
      <alignment vertical="center"/>
    </xf>
    <xf numFmtId="0" fontId="5" fillId="6" borderId="0" xfId="0" applyFont="1" applyFill="1" applyAlignment="1">
      <alignment vertical="center"/>
    </xf>
    <xf numFmtId="0" fontId="8" fillId="6" borderId="0" xfId="0" applyFont="1" applyFill="1" applyAlignment="1">
      <alignment vertical="center"/>
    </xf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10" borderId="2" xfId="0" applyFill="1" applyBorder="1"/>
    <xf numFmtId="1" fontId="9" fillId="0" borderId="2" xfId="3" applyNumberFormat="1" applyFont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7" fillId="5" borderId="2" xfId="3" applyFont="1" applyFill="1" applyBorder="1" applyAlignment="1">
      <alignment horizontal="center" vertical="center"/>
    </xf>
    <xf numFmtId="14" fontId="7" fillId="5" borderId="2" xfId="3" applyNumberFormat="1" applyFont="1" applyFill="1" applyBorder="1" applyAlignment="1">
      <alignment horizontal="center" vertical="center"/>
    </xf>
    <xf numFmtId="0" fontId="0" fillId="11" borderId="0" xfId="0" applyFill="1"/>
    <xf numFmtId="0" fontId="0" fillId="12" borderId="0" xfId="0" applyFill="1"/>
    <xf numFmtId="0" fontId="0" fillId="7" borderId="0" xfId="0" applyFill="1"/>
    <xf numFmtId="0" fontId="0" fillId="10" borderId="0" xfId="0" applyFill="1"/>
    <xf numFmtId="0" fontId="0" fillId="0" borderId="3" xfId="0" applyBorder="1"/>
    <xf numFmtId="0" fontId="0" fillId="0" borderId="4" xfId="0" applyBorder="1"/>
    <xf numFmtId="0" fontId="0" fillId="0" borderId="22" xfId="0" applyBorder="1"/>
    <xf numFmtId="0" fontId="0" fillId="0" borderId="23" xfId="0" applyBorder="1"/>
    <xf numFmtId="1" fontId="4" fillId="0" borderId="2" xfId="0" applyNumberFormat="1" applyFont="1" applyBorder="1" applyAlignment="1">
      <alignment horizontal="center"/>
    </xf>
    <xf numFmtId="1" fontId="9" fillId="0" borderId="15" xfId="3" applyNumberFormat="1" applyFont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 vertical="center"/>
    </xf>
    <xf numFmtId="0" fontId="9" fillId="2" borderId="0" xfId="3" applyFont="1" applyFill="1" applyAlignment="1">
      <alignment horizontal="center" vertical="center"/>
    </xf>
    <xf numFmtId="1" fontId="9" fillId="3" borderId="27" xfId="0" applyNumberFormat="1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vertical="center"/>
    </xf>
    <xf numFmtId="0" fontId="16" fillId="6" borderId="0" xfId="0" applyFont="1" applyFill="1" applyAlignment="1">
      <alignment vertical="center"/>
    </xf>
    <xf numFmtId="0" fontId="14" fillId="5" borderId="27" xfId="0" applyFont="1" applyFill="1" applyBorder="1" applyAlignment="1">
      <alignment horizontal="center" vertical="center"/>
    </xf>
    <xf numFmtId="1" fontId="15" fillId="3" borderId="27" xfId="0" applyNumberFormat="1" applyFont="1" applyFill="1" applyBorder="1" applyAlignment="1">
      <alignment horizontal="center" vertical="center" wrapText="1"/>
    </xf>
    <xf numFmtId="0" fontId="14" fillId="5" borderId="2" xfId="3" applyFont="1" applyFill="1" applyBorder="1" applyAlignment="1">
      <alignment horizontal="center" vertical="center"/>
    </xf>
    <xf numFmtId="1" fontId="13" fillId="3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0" borderId="0" xfId="3" applyFont="1" applyAlignment="1">
      <alignment horizontal="center" vertical="center"/>
    </xf>
    <xf numFmtId="165" fontId="8" fillId="2" borderId="18" xfId="0" applyNumberFormat="1" applyFont="1" applyFill="1" applyBorder="1" applyAlignment="1">
      <alignment horizontal="center" vertical="center" wrapText="1"/>
    </xf>
    <xf numFmtId="165" fontId="8" fillId="2" borderId="19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0" fontId="14" fillId="0" borderId="0" xfId="3" applyFont="1" applyAlignment="1">
      <alignment horizontal="center" vertical="center"/>
    </xf>
    <xf numFmtId="1" fontId="9" fillId="3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7" fillId="5" borderId="17" xfId="3" applyFont="1" applyFill="1" applyBorder="1" applyAlignment="1">
      <alignment horizontal="center" vertical="center" wrapText="1"/>
    </xf>
    <xf numFmtId="0" fontId="7" fillId="5" borderId="32" xfId="3" applyFont="1" applyFill="1" applyBorder="1" applyAlignment="1">
      <alignment horizontal="center" vertical="center" wrapText="1"/>
    </xf>
    <xf numFmtId="0" fontId="7" fillId="5" borderId="28" xfId="3" applyFont="1" applyFill="1" applyBorder="1" applyAlignment="1">
      <alignment horizontal="center" vertical="center" wrapText="1"/>
    </xf>
    <xf numFmtId="0" fontId="7" fillId="5" borderId="1" xfId="3" applyFont="1" applyFill="1" applyBorder="1" applyAlignment="1">
      <alignment horizontal="center" vertical="center" wrapText="1"/>
    </xf>
    <xf numFmtId="166" fontId="9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165" fontId="8" fillId="2" borderId="0" xfId="0" applyNumberFormat="1" applyFont="1" applyFill="1" applyAlignment="1">
      <alignment horizontal="center" vertical="center" wrapText="1"/>
    </xf>
    <xf numFmtId="14" fontId="9" fillId="2" borderId="0" xfId="0" applyNumberFormat="1" applyFont="1" applyFill="1" applyAlignment="1">
      <alignment horizontal="center" vertical="center" wrapText="1"/>
    </xf>
    <xf numFmtId="1" fontId="13" fillId="3" borderId="0" xfId="0" applyNumberFormat="1" applyFont="1" applyFill="1" applyAlignment="1">
      <alignment horizontal="center" vertical="center" wrapText="1"/>
    </xf>
    <xf numFmtId="1" fontId="4" fillId="3" borderId="0" xfId="0" applyNumberFormat="1" applyFont="1" applyFill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66" fontId="9" fillId="13" borderId="2" xfId="0" applyNumberFormat="1" applyFont="1" applyFill="1" applyBorder="1" applyAlignment="1">
      <alignment horizontal="center" vertical="center"/>
    </xf>
    <xf numFmtId="0" fontId="17" fillId="13" borderId="13" xfId="0" applyFont="1" applyFill="1" applyBorder="1" applyAlignment="1">
      <alignment horizontal="center" vertical="center"/>
    </xf>
    <xf numFmtId="0" fontId="8" fillId="13" borderId="2" xfId="0" applyFont="1" applyFill="1" applyBorder="1" applyAlignment="1">
      <alignment horizontal="center" vertical="center"/>
    </xf>
    <xf numFmtId="0" fontId="4" fillId="13" borderId="0" xfId="0" applyFont="1" applyFill="1"/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65" fontId="8" fillId="2" borderId="13" xfId="0" applyNumberFormat="1" applyFont="1" applyFill="1" applyBorder="1" applyAlignment="1">
      <alignment horizontal="center" vertical="center" wrapText="1"/>
    </xf>
    <xf numFmtId="0" fontId="17" fillId="13" borderId="2" xfId="0" applyFont="1" applyFill="1" applyBorder="1" applyAlignment="1">
      <alignment horizontal="center" vertical="center"/>
    </xf>
    <xf numFmtId="165" fontId="8" fillId="13" borderId="18" xfId="0" applyNumberFormat="1" applyFont="1" applyFill="1" applyBorder="1" applyAlignment="1">
      <alignment horizontal="center" vertical="center" wrapText="1"/>
    </xf>
    <xf numFmtId="0" fontId="7" fillId="5" borderId="1" xfId="3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4" fillId="2" borderId="0" xfId="0" applyFont="1" applyFill="1"/>
    <xf numFmtId="165" fontId="8" fillId="13" borderId="2" xfId="0" applyNumberFormat="1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1" fontId="4" fillId="2" borderId="0" xfId="0" applyNumberFormat="1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166" fontId="9" fillId="0" borderId="2" xfId="0" applyNumberFormat="1" applyFont="1" applyBorder="1" applyAlignment="1">
      <alignment horizontal="center" vertical="center"/>
    </xf>
    <xf numFmtId="165" fontId="8" fillId="0" borderId="18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0" fillId="10" borderId="12" xfId="0" applyFill="1" applyBorder="1"/>
    <xf numFmtId="0" fontId="10" fillId="8" borderId="13" xfId="0" applyFont="1" applyFill="1" applyBorder="1" applyAlignment="1">
      <alignment horizontal="center"/>
    </xf>
    <xf numFmtId="0" fontId="0" fillId="10" borderId="13" xfId="0" applyFill="1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166" fontId="4" fillId="0" borderId="0" xfId="0" applyNumberFormat="1" applyFont="1"/>
    <xf numFmtId="166" fontId="8" fillId="0" borderId="0" xfId="0" applyNumberFormat="1" applyFont="1" applyAlignment="1">
      <alignment vertical="center"/>
    </xf>
    <xf numFmtId="166" fontId="6" fillId="0" borderId="0" xfId="0" applyNumberFormat="1" applyFont="1" applyAlignment="1">
      <alignment vertical="center"/>
    </xf>
    <xf numFmtId="166" fontId="6" fillId="2" borderId="0" xfId="0" applyNumberFormat="1" applyFont="1" applyFill="1" applyAlignment="1">
      <alignment horizontal="center" vertical="center"/>
    </xf>
    <xf numFmtId="166" fontId="7" fillId="5" borderId="2" xfId="0" applyNumberFormat="1" applyFont="1" applyFill="1" applyBorder="1" applyAlignment="1">
      <alignment horizontal="center" vertical="center"/>
    </xf>
    <xf numFmtId="0" fontId="19" fillId="14" borderId="12" xfId="0" applyFont="1" applyFill="1" applyBorder="1" applyAlignment="1">
      <alignment horizontal="center" vertical="center"/>
    </xf>
    <xf numFmtId="0" fontId="19" fillId="0" borderId="33" xfId="0" applyFont="1" applyBorder="1" applyAlignment="1">
      <alignment vertical="center" wrapText="1"/>
    </xf>
    <xf numFmtId="0" fontId="11" fillId="0" borderId="0" xfId="0" applyFont="1"/>
    <xf numFmtId="0" fontId="11" fillId="0" borderId="32" xfId="0" applyFont="1" applyBorder="1"/>
    <xf numFmtId="0" fontId="19" fillId="14" borderId="16" xfId="0" applyFont="1" applyFill="1" applyBorder="1" applyAlignment="1">
      <alignment horizontal="center" vertical="center"/>
    </xf>
    <xf numFmtId="0" fontId="0" fillId="0" borderId="13" xfId="0" applyBorder="1"/>
    <xf numFmtId="0" fontId="0" fillId="0" borderId="2" xfId="0" applyBorder="1" applyAlignment="1">
      <alignment horizontal="center" vertical="center"/>
    </xf>
    <xf numFmtId="1" fontId="13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0" fillId="0" borderId="0" xfId="2" applyFont="1"/>
    <xf numFmtId="0" fontId="21" fillId="0" borderId="0" xfId="2" applyFont="1" applyAlignment="1">
      <alignment vertical="center"/>
    </xf>
    <xf numFmtId="0" fontId="22" fillId="0" borderId="0" xfId="2" applyFont="1" applyAlignment="1">
      <alignment vertical="top"/>
    </xf>
    <xf numFmtId="0" fontId="23" fillId="0" borderId="0" xfId="2" applyFont="1" applyAlignment="1">
      <alignment vertical="center"/>
    </xf>
    <xf numFmtId="0" fontId="24" fillId="0" borderId="0" xfId="2" applyFont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7" fillId="17" borderId="34" xfId="162" applyFont="1" applyFill="1" applyBorder="1" applyAlignment="1">
      <alignment horizontal="center" vertical="center"/>
    </xf>
    <xf numFmtId="0" fontId="20" fillId="2" borderId="0" xfId="2" applyFont="1" applyFill="1"/>
    <xf numFmtId="0" fontId="28" fillId="18" borderId="34" xfId="2" applyFont="1" applyFill="1" applyBorder="1" applyAlignment="1">
      <alignment horizontal="center" vertical="center" wrapText="1"/>
    </xf>
    <xf numFmtId="0" fontId="29" fillId="19" borderId="2" xfId="162" applyFont="1" applyFill="1" applyBorder="1" applyAlignment="1">
      <alignment vertical="center"/>
    </xf>
    <xf numFmtId="0" fontId="9" fillId="19" borderId="2" xfId="162" applyFont="1" applyFill="1" applyBorder="1" applyAlignment="1">
      <alignment horizontal="left" vertical="center"/>
    </xf>
    <xf numFmtId="0" fontId="9" fillId="19" borderId="2" xfId="162" applyFont="1" applyFill="1" applyBorder="1" applyAlignment="1">
      <alignment horizontal="center" vertical="center"/>
    </xf>
    <xf numFmtId="0" fontId="29" fillId="19" borderId="2" xfId="162" applyFont="1" applyFill="1" applyBorder="1" applyAlignment="1">
      <alignment horizontal="center" vertical="center"/>
    </xf>
    <xf numFmtId="0" fontId="28" fillId="18" borderId="35" xfId="2" applyFont="1" applyFill="1" applyBorder="1" applyAlignment="1">
      <alignment horizontal="center" vertical="center" wrapText="1"/>
    </xf>
    <xf numFmtId="0" fontId="29" fillId="19" borderId="12" xfId="162" applyFont="1" applyFill="1" applyBorder="1" applyAlignment="1">
      <alignment vertical="center"/>
    </xf>
    <xf numFmtId="0" fontId="9" fillId="19" borderId="12" xfId="162" applyFont="1" applyFill="1" applyBorder="1" applyAlignment="1">
      <alignment horizontal="left" vertical="center"/>
    </xf>
    <xf numFmtId="0" fontId="9" fillId="19" borderId="12" xfId="162" applyFont="1" applyFill="1" applyBorder="1" applyAlignment="1">
      <alignment horizontal="center" vertical="center"/>
    </xf>
    <xf numFmtId="0" fontId="9" fillId="20" borderId="2" xfId="162" applyFont="1" applyFill="1" applyBorder="1" applyAlignment="1">
      <alignment horizontal="center" vertical="center"/>
    </xf>
    <xf numFmtId="18" fontId="9" fillId="19" borderId="2" xfId="162" applyNumberFormat="1" applyFont="1" applyFill="1" applyBorder="1" applyAlignment="1">
      <alignment horizontal="center" vertical="center"/>
    </xf>
    <xf numFmtId="0" fontId="1" fillId="0" borderId="0" xfId="2"/>
    <xf numFmtId="0" fontId="29" fillId="19" borderId="11" xfId="162" applyFont="1" applyFill="1" applyBorder="1" applyAlignment="1">
      <alignment horizontal="center" vertical="center"/>
    </xf>
    <xf numFmtId="0" fontId="9" fillId="19" borderId="11" xfId="162" applyFont="1" applyFill="1" applyBorder="1" applyAlignment="1">
      <alignment horizontal="center" vertical="center"/>
    </xf>
    <xf numFmtId="0" fontId="29" fillId="19" borderId="11" xfId="162" applyFont="1" applyFill="1" applyBorder="1" applyAlignment="1">
      <alignment vertical="center"/>
    </xf>
    <xf numFmtId="0" fontId="28" fillId="18" borderId="36" xfId="2" applyFont="1" applyFill="1" applyBorder="1" applyAlignment="1">
      <alignment vertical="center" wrapText="1"/>
    </xf>
    <xf numFmtId="0" fontId="28" fillId="18" borderId="2" xfId="2" applyFont="1" applyFill="1" applyBorder="1" applyAlignment="1">
      <alignment vertical="center" wrapText="1"/>
    </xf>
    <xf numFmtId="0" fontId="5" fillId="22" borderId="34" xfId="2" applyFont="1" applyFill="1" applyBorder="1" applyAlignment="1">
      <alignment horizontal="center" vertical="center" wrapText="1"/>
    </xf>
    <xf numFmtId="0" fontId="29" fillId="19" borderId="12" xfId="162" applyFont="1" applyFill="1" applyBorder="1" applyAlignment="1">
      <alignment horizontal="center" vertical="center"/>
    </xf>
    <xf numFmtId="0" fontId="29" fillId="19" borderId="2" xfId="162" applyFont="1" applyFill="1" applyBorder="1" applyAlignment="1">
      <alignment horizontal="left" vertical="center"/>
    </xf>
    <xf numFmtId="0" fontId="20" fillId="0" borderId="2" xfId="2" applyFont="1" applyBorder="1"/>
    <xf numFmtId="0" fontId="29" fillId="19" borderId="16" xfId="162" applyFont="1" applyFill="1" applyBorder="1" applyAlignment="1">
      <alignment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165" fontId="8" fillId="0" borderId="17" xfId="0" applyNumberFormat="1" applyFont="1" applyBorder="1" applyAlignment="1">
      <alignment horizontal="center" vertical="center" wrapText="1"/>
    </xf>
    <xf numFmtId="165" fontId="8" fillId="0" borderId="18" xfId="0" applyNumberFormat="1" applyFont="1" applyBorder="1" applyAlignment="1">
      <alignment horizontal="center" vertical="center" wrapText="1"/>
    </xf>
    <xf numFmtId="165" fontId="8" fillId="0" borderId="19" xfId="0" applyNumberFormat="1" applyFont="1" applyBorder="1" applyAlignment="1">
      <alignment horizontal="center" vertical="center" wrapText="1"/>
    </xf>
    <xf numFmtId="14" fontId="9" fillId="2" borderId="13" xfId="0" applyNumberFormat="1" applyFont="1" applyFill="1" applyBorder="1" applyAlignment="1">
      <alignment horizontal="center" vertical="center" wrapText="1"/>
    </xf>
    <xf numFmtId="14" fontId="9" fillId="2" borderId="14" xfId="0" applyNumberFormat="1" applyFont="1" applyFill="1" applyBorder="1" applyAlignment="1">
      <alignment horizontal="center" vertical="center" wrapText="1"/>
    </xf>
    <xf numFmtId="14" fontId="9" fillId="2" borderId="15" xfId="0" applyNumberFormat="1" applyFont="1" applyFill="1" applyBorder="1" applyAlignment="1">
      <alignment horizontal="center" vertical="center" wrapText="1"/>
    </xf>
    <xf numFmtId="1" fontId="13" fillId="3" borderId="13" xfId="0" applyNumberFormat="1" applyFont="1" applyFill="1" applyBorder="1" applyAlignment="1">
      <alignment horizontal="center" vertical="center" wrapText="1"/>
    </xf>
    <xf numFmtId="1" fontId="13" fillId="3" borderId="15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165" fontId="8" fillId="0" borderId="13" xfId="0" applyNumberFormat="1" applyFont="1" applyBorder="1" applyAlignment="1">
      <alignment horizontal="center" vertical="center" wrapText="1"/>
    </xf>
    <xf numFmtId="165" fontId="8" fillId="0" borderId="14" xfId="0" applyNumberFormat="1" applyFont="1" applyBorder="1" applyAlignment="1">
      <alignment horizontal="center" vertical="center" wrapText="1"/>
    </xf>
    <xf numFmtId="165" fontId="8" fillId="0" borderId="15" xfId="0" applyNumberFormat="1" applyFont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/>
    </xf>
    <xf numFmtId="0" fontId="17" fillId="5" borderId="14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14" fontId="7" fillId="5" borderId="2" xfId="0" applyNumberFormat="1" applyFont="1" applyFill="1" applyBorder="1" applyAlignment="1">
      <alignment horizontal="center" vertical="center"/>
    </xf>
    <xf numFmtId="0" fontId="9" fillId="2" borderId="2" xfId="3" applyFont="1" applyFill="1" applyBorder="1" applyAlignment="1">
      <alignment horizontal="center" vertical="center"/>
    </xf>
    <xf numFmtId="1" fontId="15" fillId="3" borderId="11" xfId="3" applyNumberFormat="1" applyFont="1" applyFill="1" applyBorder="1" applyAlignment="1">
      <alignment horizontal="center" vertical="center"/>
    </xf>
    <xf numFmtId="1" fontId="15" fillId="3" borderId="12" xfId="3" applyNumberFormat="1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1" fontId="9" fillId="4" borderId="2" xfId="3" applyNumberFormat="1" applyFont="1" applyFill="1" applyBorder="1" applyAlignment="1">
      <alignment horizontal="center" vertical="center"/>
    </xf>
    <xf numFmtId="1" fontId="9" fillId="2" borderId="0" xfId="3" applyNumberFormat="1" applyFont="1" applyFill="1" applyAlignment="1">
      <alignment horizontal="center" vertical="center"/>
    </xf>
    <xf numFmtId="0" fontId="9" fillId="2" borderId="11" xfId="3" applyFont="1" applyFill="1" applyBorder="1" applyAlignment="1">
      <alignment horizontal="center" vertical="center"/>
    </xf>
    <xf numFmtId="0" fontId="9" fillId="2" borderId="12" xfId="3" applyFont="1" applyFill="1" applyBorder="1" applyAlignment="1">
      <alignment horizontal="center" vertical="center"/>
    </xf>
    <xf numFmtId="1" fontId="9" fillId="2" borderId="2" xfId="3" applyNumberFormat="1" applyFont="1" applyFill="1" applyBorder="1" applyAlignment="1">
      <alignment horizontal="center" vertical="center"/>
    </xf>
    <xf numFmtId="0" fontId="17" fillId="15" borderId="13" xfId="0" applyFont="1" applyFill="1" applyBorder="1" applyAlignment="1">
      <alignment horizontal="center" vertical="center"/>
    </xf>
    <xf numFmtId="0" fontId="17" fillId="15" borderId="14" xfId="0" applyFont="1" applyFill="1" applyBorder="1" applyAlignment="1">
      <alignment horizontal="center" vertical="center"/>
    </xf>
    <xf numFmtId="0" fontId="17" fillId="15" borderId="15" xfId="0" applyFont="1" applyFill="1" applyBorder="1" applyAlignment="1">
      <alignment horizontal="center" vertical="center"/>
    </xf>
    <xf numFmtId="14" fontId="4" fillId="2" borderId="13" xfId="0" applyNumberFormat="1" applyFont="1" applyFill="1" applyBorder="1" applyAlignment="1">
      <alignment horizontal="center" vertical="center" wrapText="1"/>
    </xf>
    <xf numFmtId="14" fontId="4" fillId="2" borderId="14" xfId="0" applyNumberFormat="1" applyFont="1" applyFill="1" applyBorder="1" applyAlignment="1">
      <alignment horizontal="center" vertical="center" wrapText="1"/>
    </xf>
    <xf numFmtId="14" fontId="4" fillId="2" borderId="15" xfId="0" applyNumberFormat="1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166" fontId="7" fillId="5" borderId="11" xfId="3" applyNumberFormat="1" applyFont="1" applyFill="1" applyBorder="1" applyAlignment="1">
      <alignment horizontal="center" vertical="center" wrapText="1"/>
    </xf>
    <xf numFmtId="166" fontId="7" fillId="5" borderId="16" xfId="3" applyNumberFormat="1" applyFont="1" applyFill="1" applyBorder="1" applyAlignment="1">
      <alignment horizontal="center" vertical="center" wrapText="1"/>
    </xf>
    <xf numFmtId="0" fontId="7" fillId="2" borderId="0" xfId="3" applyFont="1" applyFill="1" applyAlignment="1">
      <alignment horizontal="center" vertical="center"/>
    </xf>
    <xf numFmtId="0" fontId="18" fillId="2" borderId="11" xfId="3" applyFont="1" applyFill="1" applyBorder="1" applyAlignment="1">
      <alignment horizontal="center" vertical="center"/>
    </xf>
    <xf numFmtId="0" fontId="18" fillId="2" borderId="12" xfId="3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" fontId="9" fillId="0" borderId="11" xfId="3" applyNumberFormat="1" applyFont="1" applyBorder="1" applyAlignment="1">
      <alignment horizontal="center" vertical="center"/>
    </xf>
    <xf numFmtId="1" fontId="9" fillId="0" borderId="12" xfId="3" applyNumberFormat="1" applyFont="1" applyBorder="1" applyAlignment="1">
      <alignment horizontal="center" vertical="center"/>
    </xf>
    <xf numFmtId="1" fontId="9" fillId="0" borderId="2" xfId="3" applyNumberFormat="1" applyFont="1" applyBorder="1" applyAlignment="1">
      <alignment horizontal="center" vertical="center"/>
    </xf>
    <xf numFmtId="0" fontId="7" fillId="5" borderId="13" xfId="3" applyFont="1" applyFill="1" applyBorder="1" applyAlignment="1">
      <alignment horizontal="center" vertical="center"/>
    </xf>
    <xf numFmtId="0" fontId="7" fillId="5" borderId="15" xfId="3" applyFont="1" applyFill="1" applyBorder="1" applyAlignment="1">
      <alignment horizontal="center" vertical="center"/>
    </xf>
    <xf numFmtId="0" fontId="7" fillId="5" borderId="2" xfId="3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4" fillId="0" borderId="11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1" fontId="15" fillId="3" borderId="2" xfId="3" applyNumberFormat="1" applyFont="1" applyFill="1" applyBorder="1" applyAlignment="1">
      <alignment horizontal="center" vertical="center"/>
    </xf>
    <xf numFmtId="1" fontId="9" fillId="4" borderId="17" xfId="3" applyNumberFormat="1" applyFont="1" applyFill="1" applyBorder="1" applyAlignment="1">
      <alignment horizontal="center" vertical="center"/>
    </xf>
    <xf numFmtId="1" fontId="9" fillId="4" borderId="19" xfId="3" applyNumberFormat="1" applyFont="1" applyFill="1" applyBorder="1" applyAlignment="1">
      <alignment horizontal="center" vertical="center"/>
    </xf>
    <xf numFmtId="1" fontId="9" fillId="4" borderId="28" xfId="3" applyNumberFormat="1" applyFont="1" applyFill="1" applyBorder="1" applyAlignment="1">
      <alignment horizontal="center" vertical="center"/>
    </xf>
    <xf numFmtId="1" fontId="9" fillId="4" borderId="29" xfId="3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6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8" borderId="3" xfId="0" applyFont="1" applyFill="1" applyBorder="1" applyAlignment="1">
      <alignment horizontal="center"/>
    </xf>
    <xf numFmtId="0" fontId="10" fillId="8" borderId="4" xfId="0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/>
    </xf>
    <xf numFmtId="0" fontId="10" fillId="8" borderId="6" xfId="0" applyFont="1" applyFill="1" applyBorder="1" applyAlignment="1">
      <alignment horizontal="center"/>
    </xf>
    <xf numFmtId="0" fontId="11" fillId="8" borderId="13" xfId="0" applyFont="1" applyFill="1" applyBorder="1" applyAlignment="1">
      <alignment horizontal="center"/>
    </xf>
    <xf numFmtId="0" fontId="11" fillId="8" borderId="14" xfId="0" applyFont="1" applyFill="1" applyBorder="1" applyAlignment="1">
      <alignment horizontal="center"/>
    </xf>
    <xf numFmtId="0" fontId="26" fillId="16" borderId="34" xfId="162" applyFont="1" applyFill="1" applyBorder="1" applyAlignment="1">
      <alignment horizontal="center" vertical="center" wrapText="1"/>
    </xf>
    <xf numFmtId="0" fontId="26" fillId="16" borderId="34" xfId="162" applyFont="1" applyFill="1" applyBorder="1" applyAlignment="1">
      <alignment horizontal="center" vertical="center"/>
    </xf>
    <xf numFmtId="0" fontId="27" fillId="16" borderId="34" xfId="162" applyFont="1" applyFill="1" applyBorder="1" applyAlignment="1">
      <alignment horizontal="center" vertical="center"/>
    </xf>
    <xf numFmtId="0" fontId="26" fillId="16" borderId="37" xfId="162" applyFont="1" applyFill="1" applyBorder="1" applyAlignment="1">
      <alignment horizontal="center" vertical="center" wrapText="1"/>
    </xf>
    <xf numFmtId="0" fontId="26" fillId="16" borderId="38" xfId="162" applyFont="1" applyFill="1" applyBorder="1" applyAlignment="1">
      <alignment horizontal="center" vertical="center" wrapText="1"/>
    </xf>
    <xf numFmtId="0" fontId="26" fillId="16" borderId="37" xfId="162" applyFont="1" applyFill="1" applyBorder="1" applyAlignment="1">
      <alignment horizontal="center" vertical="center"/>
    </xf>
    <xf numFmtId="0" fontId="26" fillId="16" borderId="38" xfId="162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1" fillId="0" borderId="0" xfId="2" applyFont="1" applyAlignment="1">
      <alignment horizontal="center" vertical="center"/>
    </xf>
    <xf numFmtId="0" fontId="32" fillId="21" borderId="2" xfId="162" applyFont="1" applyFill="1" applyBorder="1" applyAlignment="1">
      <alignment horizontal="center" vertical="center"/>
    </xf>
    <xf numFmtId="0" fontId="17" fillId="13" borderId="2" xfId="0" applyFont="1" applyFill="1" applyBorder="1" applyAlignment="1">
      <alignment horizontal="center" vertical="center"/>
    </xf>
    <xf numFmtId="165" fontId="8" fillId="13" borderId="2" xfId="0" applyNumberFormat="1" applyFont="1" applyFill="1" applyBorder="1" applyAlignment="1">
      <alignment horizontal="center" vertical="center" wrapText="1"/>
    </xf>
    <xf numFmtId="14" fontId="9" fillId="13" borderId="13" xfId="0" applyNumberFormat="1" applyFont="1" applyFill="1" applyBorder="1" applyAlignment="1">
      <alignment horizontal="center" vertical="center" wrapText="1"/>
    </xf>
    <xf numFmtId="14" fontId="9" fillId="13" borderId="14" xfId="0" applyNumberFormat="1" applyFont="1" applyFill="1" applyBorder="1" applyAlignment="1">
      <alignment horizontal="center" vertical="center" wrapText="1"/>
    </xf>
    <xf numFmtId="14" fontId="9" fillId="13" borderId="15" xfId="0" applyNumberFormat="1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7" fillId="5" borderId="27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/>
    </xf>
    <xf numFmtId="0" fontId="9" fillId="0" borderId="2" xfId="3" applyFont="1" applyBorder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9" fillId="0" borderId="17" xfId="3" applyNumberFormat="1" applyFont="1" applyBorder="1" applyAlignment="1">
      <alignment horizontal="center" vertical="center"/>
    </xf>
    <xf numFmtId="1" fontId="9" fillId="0" borderId="19" xfId="3" applyNumberFormat="1" applyFont="1" applyBorder="1" applyAlignment="1">
      <alignment horizontal="center" vertical="center"/>
    </xf>
    <xf numFmtId="1" fontId="9" fillId="0" borderId="28" xfId="3" applyNumberFormat="1" applyFont="1" applyBorder="1" applyAlignment="1">
      <alignment horizontal="center" vertical="center"/>
    </xf>
    <xf numFmtId="1" fontId="9" fillId="0" borderId="29" xfId="3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11" xfId="3" applyFont="1" applyBorder="1" applyAlignment="1">
      <alignment horizontal="center" vertical="center"/>
    </xf>
    <xf numFmtId="0" fontId="9" fillId="0" borderId="12" xfId="3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165" fontId="8" fillId="2" borderId="17" xfId="0" applyNumberFormat="1" applyFont="1" applyFill="1" applyBorder="1" applyAlignment="1">
      <alignment horizontal="center" vertical="center" wrapText="1"/>
    </xf>
    <xf numFmtId="165" fontId="8" fillId="2" borderId="18" xfId="0" applyNumberFormat="1" applyFont="1" applyFill="1" applyBorder="1" applyAlignment="1">
      <alignment horizontal="center" vertical="center" wrapText="1"/>
    </xf>
    <xf numFmtId="165" fontId="8" fillId="2" borderId="19" xfId="0" applyNumberFormat="1" applyFont="1" applyFill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0" fontId="7" fillId="5" borderId="26" xfId="3" applyFont="1" applyFill="1" applyBorder="1" applyAlignment="1">
      <alignment horizontal="center" vertical="center" wrapText="1"/>
    </xf>
    <xf numFmtId="0" fontId="7" fillId="5" borderId="30" xfId="3" applyFont="1" applyFill="1" applyBorder="1" applyAlignment="1">
      <alignment horizontal="center" vertical="center"/>
    </xf>
    <xf numFmtId="0" fontId="7" fillId="5" borderId="31" xfId="3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65" fontId="8" fillId="13" borderId="17" xfId="0" applyNumberFormat="1" applyFont="1" applyFill="1" applyBorder="1" applyAlignment="1">
      <alignment horizontal="center" vertical="center" wrapText="1"/>
    </xf>
    <xf numFmtId="165" fontId="8" fillId="13" borderId="18" xfId="0" applyNumberFormat="1" applyFont="1" applyFill="1" applyBorder="1" applyAlignment="1">
      <alignment horizontal="center" vertical="center" wrapText="1"/>
    </xf>
    <xf numFmtId="165" fontId="8" fillId="13" borderId="19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165" fontId="8" fillId="2" borderId="13" xfId="0" applyNumberFormat="1" applyFont="1" applyFill="1" applyBorder="1" applyAlignment="1">
      <alignment horizontal="center" vertical="center" wrapText="1"/>
    </xf>
    <xf numFmtId="165" fontId="8" fillId="2" borderId="14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14" fontId="7" fillId="5" borderId="13" xfId="0" applyNumberFormat="1" applyFont="1" applyFill="1" applyBorder="1" applyAlignment="1">
      <alignment horizontal="center" vertical="center"/>
    </xf>
    <xf numFmtId="14" fontId="7" fillId="5" borderId="14" xfId="0" applyNumberFormat="1" applyFont="1" applyFill="1" applyBorder="1" applyAlignment="1">
      <alignment horizontal="center" vertical="center"/>
    </xf>
    <xf numFmtId="14" fontId="7" fillId="5" borderId="15" xfId="0" applyNumberFormat="1" applyFont="1" applyFill="1" applyBorder="1" applyAlignment="1">
      <alignment horizontal="center" vertical="center"/>
    </xf>
    <xf numFmtId="1" fontId="9" fillId="2" borderId="11" xfId="3" applyNumberFormat="1" applyFont="1" applyFill="1" applyBorder="1" applyAlignment="1">
      <alignment horizontal="center" vertical="center"/>
    </xf>
    <xf numFmtId="1" fontId="9" fillId="2" borderId="12" xfId="3" applyNumberFormat="1" applyFont="1" applyFill="1" applyBorder="1" applyAlignment="1">
      <alignment horizontal="center" vertical="center"/>
    </xf>
    <xf numFmtId="1" fontId="15" fillId="9" borderId="11" xfId="3" applyNumberFormat="1" applyFont="1" applyFill="1" applyBorder="1" applyAlignment="1">
      <alignment horizontal="center" vertical="center"/>
    </xf>
    <xf numFmtId="1" fontId="15" fillId="9" borderId="12" xfId="3" applyNumberFormat="1" applyFont="1" applyFill="1" applyBorder="1" applyAlignment="1">
      <alignment horizontal="center" vertical="center"/>
    </xf>
    <xf numFmtId="0" fontId="7" fillId="5" borderId="11" xfId="3" applyFont="1" applyFill="1" applyBorder="1" applyAlignment="1">
      <alignment horizontal="center" vertical="center" wrapText="1"/>
    </xf>
    <xf numFmtId="0" fontId="7" fillId="5" borderId="16" xfId="3" applyFont="1" applyFill="1" applyBorder="1" applyAlignment="1">
      <alignment horizontal="center" vertical="center" wrapText="1"/>
    </xf>
    <xf numFmtId="0" fontId="7" fillId="5" borderId="12" xfId="3" applyFont="1" applyFill="1" applyBorder="1" applyAlignment="1">
      <alignment horizontal="center" vertical="center" wrapText="1"/>
    </xf>
    <xf numFmtId="0" fontId="7" fillId="2" borderId="11" xfId="3" applyFont="1" applyFill="1" applyBorder="1" applyAlignment="1">
      <alignment horizontal="center" vertical="center"/>
    </xf>
    <xf numFmtId="0" fontId="7" fillId="2" borderId="16" xfId="3" applyFont="1" applyFill="1" applyBorder="1" applyAlignment="1">
      <alignment horizontal="center" vertical="center"/>
    </xf>
    <xf numFmtId="0" fontId="7" fillId="2" borderId="12" xfId="3" applyFont="1" applyFill="1" applyBorder="1" applyAlignment="1">
      <alignment horizontal="center" vertical="center"/>
    </xf>
    <xf numFmtId="0" fontId="4" fillId="8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8" borderId="2" xfId="0" applyFont="1" applyFill="1" applyBorder="1" applyAlignment="1">
      <alignment horizontal="center"/>
    </xf>
    <xf numFmtId="0" fontId="10" fillId="8" borderId="24" xfId="0" applyFont="1" applyFill="1" applyBorder="1" applyAlignment="1">
      <alignment horizontal="center"/>
    </xf>
    <xf numFmtId="0" fontId="10" fillId="8" borderId="25" xfId="0" applyFont="1" applyFill="1" applyBorder="1" applyAlignment="1">
      <alignment horizontal="center"/>
    </xf>
    <xf numFmtId="0" fontId="10" fillId="8" borderId="20" xfId="0" applyFont="1" applyFill="1" applyBorder="1" applyAlignment="1">
      <alignment horizontal="center"/>
    </xf>
    <xf numFmtId="0" fontId="10" fillId="8" borderId="21" xfId="0" applyFont="1" applyFill="1" applyBorder="1" applyAlignment="1">
      <alignment horizontal="center"/>
    </xf>
  </cellXfs>
  <cellStyles count="163">
    <cellStyle name="Euro" xfId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0" builtinId="8" hidden="1"/>
    <cellStyle name="Hipervínculo" xfId="142" builtinId="8" hidden="1"/>
    <cellStyle name="Hipervínculo" xfId="144" builtinId="8" hidden="1"/>
    <cellStyle name="Hipervínculo" xfId="146" builtinId="8" hidden="1"/>
    <cellStyle name="Hipervínculo" xfId="148" builtinId="8" hidden="1"/>
    <cellStyle name="Hipervínculo" xfId="150" builtinId="8" hidden="1"/>
    <cellStyle name="Hipervínculo" xfId="152" builtinId="8" hidden="1"/>
    <cellStyle name="Hipervínculo" xfId="154" builtinId="8" hidden="1"/>
    <cellStyle name="Hipervínculo" xfId="156" builtinId="8" hidden="1"/>
    <cellStyle name="Hipervínculo" xfId="158" builtinId="8" hidden="1"/>
    <cellStyle name="Hipervínculo" xfId="160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Hipervínculo visitado" xfId="141" builtinId="9" hidden="1"/>
    <cellStyle name="Hipervínculo visitado" xfId="143" builtinId="9" hidden="1"/>
    <cellStyle name="Hipervínculo visitado" xfId="145" builtinId="9" hidden="1"/>
    <cellStyle name="Hipervínculo visitado" xfId="147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5" builtinId="9" hidden="1"/>
    <cellStyle name="Hipervínculo visitado" xfId="157" builtinId="9" hidden="1"/>
    <cellStyle name="Hipervínculo visitado" xfId="159" builtinId="9" hidden="1"/>
    <cellStyle name="Hipervínculo visitado" xfId="161" builtinId="9" hidden="1"/>
    <cellStyle name="Normal" xfId="0" builtinId="0"/>
    <cellStyle name="Normal 2" xfId="2"/>
    <cellStyle name="Normal 5" xfId="3"/>
    <cellStyle name="Normal 5 2" xfId="162"/>
  </cellStyles>
  <dxfs count="0"/>
  <tableStyles count="0" defaultTableStyle="TableStyleMedium2" defaultPivotStyle="PivotStyleLight16"/>
  <colors>
    <mruColors>
      <color rgb="FFFF3399"/>
      <color rgb="FF00CC66"/>
      <color rgb="FFFFCCCC"/>
      <color rgb="FFFFFF99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0</xdr:colOff>
      <xdr:row>8</xdr:row>
      <xdr:rowOff>0</xdr:rowOff>
    </xdr:from>
    <xdr:to>
      <xdr:col>28</xdr:col>
      <xdr:colOff>304800</xdr:colOff>
      <xdr:row>9</xdr:row>
      <xdr:rowOff>27454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</xdr:row>
      <xdr:rowOff>0</xdr:rowOff>
    </xdr:from>
    <xdr:to>
      <xdr:col>28</xdr:col>
      <xdr:colOff>304800</xdr:colOff>
      <xdr:row>9</xdr:row>
      <xdr:rowOff>27454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161925</xdr:colOff>
      <xdr:row>0</xdr:row>
      <xdr:rowOff>57149</xdr:rowOff>
    </xdr:from>
    <xdr:to>
      <xdr:col>15</xdr:col>
      <xdr:colOff>158326</xdr:colOff>
      <xdr:row>7</xdr:row>
      <xdr:rowOff>66674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62400" y="57149"/>
          <a:ext cx="2110951" cy="1343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47625</xdr:rowOff>
    </xdr:from>
    <xdr:to>
      <xdr:col>2</xdr:col>
      <xdr:colOff>1590675</xdr:colOff>
      <xdr:row>4</xdr:row>
      <xdr:rowOff>189416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47625"/>
          <a:ext cx="1495425" cy="95141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485776</xdr:colOff>
      <xdr:row>0</xdr:row>
      <xdr:rowOff>209550</xdr:rowOff>
    </xdr:from>
    <xdr:to>
      <xdr:col>2</xdr:col>
      <xdr:colOff>2533650</xdr:colOff>
      <xdr:row>11</xdr:row>
      <xdr:rowOff>152400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36B8BFB-868D-405E-BCF4-2D3A05C4702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1133476" y="209550"/>
          <a:ext cx="2047874" cy="20574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595909</xdr:colOff>
      <xdr:row>0</xdr:row>
      <xdr:rowOff>89296</xdr:rowOff>
    </xdr:from>
    <xdr:ext cx="1966316" cy="2232422"/>
    <xdr:pic>
      <xdr:nvPicPr>
        <xdr:cNvPr id="2" name="Imagen 1">
          <a:extLst>
            <a:ext uri="{FF2B5EF4-FFF2-40B4-BE49-F238E27FC236}">
              <a16:creationId xmlns:a16="http://schemas.microsoft.com/office/drawing/2014/main" id="{63FAC621-4B81-49C7-BC2B-4FDFC296BC3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1091209" y="89296"/>
          <a:ext cx="1966316" cy="2232422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304800</xdr:colOff>
      <xdr:row>1</xdr:row>
      <xdr:rowOff>97404</xdr:rowOff>
    </xdr:from>
    <xdr:to>
      <xdr:col>6</xdr:col>
      <xdr:colOff>907256</xdr:colOff>
      <xdr:row>3</xdr:row>
      <xdr:rowOff>158036</xdr:rowOff>
    </xdr:to>
    <xdr:pic>
      <xdr:nvPicPr>
        <xdr:cNvPr id="2" name="Imagen 4" descr="cid:image008.png@01D7BF6E.DA5FD3E0">
          <a:extLst>
            <a:ext uri="{FF2B5EF4-FFF2-40B4-BE49-F238E27FC236}">
              <a16:creationId xmlns:a16="http://schemas.microsoft.com/office/drawing/2014/main" id="{C02C32AD-C153-4355-AC11-B9EAB70FE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287904"/>
          <a:ext cx="1897856" cy="441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269082</xdr:colOff>
      <xdr:row>0</xdr:row>
      <xdr:rowOff>171451</xdr:rowOff>
    </xdr:from>
    <xdr:to>
      <xdr:col>1</xdr:col>
      <xdr:colOff>1228725</xdr:colOff>
      <xdr:row>7</xdr:row>
      <xdr:rowOff>96401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B748C0A7-C0C3-4813-B1A5-1F85B7A8D9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9082" y="171451"/>
          <a:ext cx="1512093" cy="1420375"/>
        </a:xfrm>
        <a:prstGeom prst="rect">
          <a:avLst/>
        </a:prstGeom>
      </xdr:spPr>
    </xdr:pic>
    <xdr:clientData/>
  </xdr:twoCellAnchor>
  <xdr:twoCellAnchor>
    <xdr:from>
      <xdr:col>5</xdr:col>
      <xdr:colOff>1200150</xdr:colOff>
      <xdr:row>4</xdr:row>
      <xdr:rowOff>66674</xdr:rowOff>
    </xdr:from>
    <xdr:to>
      <xdr:col>6</xdr:col>
      <xdr:colOff>790575</xdr:colOff>
      <xdr:row>7</xdr:row>
      <xdr:rowOff>9524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id="{032849AD-1401-44C2-903D-63DB28C90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400" y="828674"/>
          <a:ext cx="885825" cy="752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0</xdr:colOff>
      <xdr:row>9</xdr:row>
      <xdr:rowOff>0</xdr:rowOff>
    </xdr:from>
    <xdr:to>
      <xdr:col>25</xdr:col>
      <xdr:colOff>304800</xdr:colOff>
      <xdr:row>10</xdr:row>
      <xdr:rowOff>113179</xdr:rowOff>
    </xdr:to>
    <xdr:sp macro="" textlink="">
      <xdr:nvSpPr>
        <xdr:cNvPr id="8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97917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9</xdr:row>
      <xdr:rowOff>0</xdr:rowOff>
    </xdr:from>
    <xdr:to>
      <xdr:col>25</xdr:col>
      <xdr:colOff>304800</xdr:colOff>
      <xdr:row>10</xdr:row>
      <xdr:rowOff>113179</xdr:rowOff>
    </xdr:to>
    <xdr:sp macro="" textlink="">
      <xdr:nvSpPr>
        <xdr:cNvPr id="9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97917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600075</xdr:colOff>
      <xdr:row>0</xdr:row>
      <xdr:rowOff>19050</xdr:rowOff>
    </xdr:from>
    <xdr:to>
      <xdr:col>2</xdr:col>
      <xdr:colOff>650581</xdr:colOff>
      <xdr:row>9</xdr:row>
      <xdr:rowOff>76200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9050"/>
          <a:ext cx="1574506" cy="1771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70C0"/>
  </sheetPr>
  <dimension ref="A2:C21"/>
  <sheetViews>
    <sheetView workbookViewId="0">
      <selection activeCell="B14" sqref="B14"/>
    </sheetView>
  </sheetViews>
  <sheetFormatPr baseColWidth="10" defaultRowHeight="15" x14ac:dyDescent="0.25"/>
  <cols>
    <col min="2" max="2" width="24.28515625" bestFit="1" customWidth="1"/>
  </cols>
  <sheetData>
    <row r="2" spans="1:3" x14ac:dyDescent="0.25">
      <c r="A2" t="s">
        <v>60</v>
      </c>
      <c r="B2" t="s">
        <v>78</v>
      </c>
      <c r="C2" s="22">
        <v>1</v>
      </c>
    </row>
    <row r="3" spans="1:3" x14ac:dyDescent="0.25">
      <c r="A3" t="s">
        <v>64</v>
      </c>
      <c r="B3" t="s">
        <v>88</v>
      </c>
      <c r="C3" s="22">
        <v>2</v>
      </c>
    </row>
    <row r="4" spans="1:3" x14ac:dyDescent="0.25">
      <c r="A4" t="s">
        <v>70</v>
      </c>
      <c r="B4" t="s">
        <v>91</v>
      </c>
      <c r="C4" s="22">
        <v>3</v>
      </c>
    </row>
    <row r="5" spans="1:3" x14ac:dyDescent="0.25">
      <c r="A5" t="s">
        <v>72</v>
      </c>
      <c r="B5" t="s">
        <v>82</v>
      </c>
      <c r="C5" s="22">
        <v>4</v>
      </c>
    </row>
    <row r="6" spans="1:3" x14ac:dyDescent="0.25">
      <c r="A6" t="s">
        <v>61</v>
      </c>
      <c r="B6" t="s">
        <v>85</v>
      </c>
      <c r="C6" s="23">
        <v>5</v>
      </c>
    </row>
    <row r="7" spans="1:3" x14ac:dyDescent="0.25">
      <c r="A7" t="s">
        <v>71</v>
      </c>
      <c r="B7" t="s">
        <v>81</v>
      </c>
      <c r="C7" s="23">
        <v>6</v>
      </c>
    </row>
    <row r="8" spans="1:3" x14ac:dyDescent="0.25">
      <c r="A8" t="s">
        <v>68</v>
      </c>
      <c r="B8" t="s">
        <v>32</v>
      </c>
      <c r="C8" s="23">
        <v>7</v>
      </c>
    </row>
    <row r="9" spans="1:3" x14ac:dyDescent="0.25">
      <c r="A9" t="s">
        <v>75</v>
      </c>
      <c r="B9" t="s">
        <v>23</v>
      </c>
      <c r="C9" s="23">
        <v>8</v>
      </c>
    </row>
    <row r="10" spans="1:3" x14ac:dyDescent="0.25">
      <c r="A10" t="s">
        <v>65</v>
      </c>
      <c r="B10" t="s">
        <v>83</v>
      </c>
      <c r="C10" s="24">
        <v>9</v>
      </c>
    </row>
    <row r="11" spans="1:3" x14ac:dyDescent="0.25">
      <c r="A11" t="s">
        <v>76</v>
      </c>
      <c r="B11" t="s">
        <v>90</v>
      </c>
      <c r="C11" s="24">
        <v>10</v>
      </c>
    </row>
    <row r="12" spans="1:3" x14ac:dyDescent="0.25">
      <c r="A12" t="s">
        <v>69</v>
      </c>
      <c r="B12" t="s">
        <v>80</v>
      </c>
      <c r="C12" s="24">
        <v>11</v>
      </c>
    </row>
    <row r="13" spans="1:3" x14ac:dyDescent="0.25">
      <c r="A13" t="s">
        <v>66</v>
      </c>
      <c r="B13" t="s">
        <v>84</v>
      </c>
      <c r="C13" s="24">
        <v>12</v>
      </c>
    </row>
    <row r="14" spans="1:3" x14ac:dyDescent="0.25">
      <c r="A14" t="s">
        <v>58</v>
      </c>
      <c r="B14" t="s">
        <v>89</v>
      </c>
      <c r="C14" s="25">
        <v>13</v>
      </c>
    </row>
    <row r="15" spans="1:3" x14ac:dyDescent="0.25">
      <c r="A15" t="s">
        <v>73</v>
      </c>
      <c r="B15" t="s">
        <v>92</v>
      </c>
      <c r="C15" s="25">
        <v>14</v>
      </c>
    </row>
    <row r="16" spans="1:3" x14ac:dyDescent="0.25">
      <c r="A16" t="s">
        <v>67</v>
      </c>
      <c r="B16" t="s">
        <v>79</v>
      </c>
      <c r="C16" s="25">
        <v>15</v>
      </c>
    </row>
    <row r="17" spans="1:3" x14ac:dyDescent="0.25">
      <c r="A17" t="s">
        <v>63</v>
      </c>
      <c r="B17" t="s">
        <v>87</v>
      </c>
      <c r="C17" s="25">
        <v>16</v>
      </c>
    </row>
    <row r="18" spans="1:3" x14ac:dyDescent="0.25">
      <c r="A18" t="s">
        <v>59</v>
      </c>
      <c r="B18" t="s">
        <v>20</v>
      </c>
      <c r="C18" s="22">
        <v>17</v>
      </c>
    </row>
    <row r="19" spans="1:3" x14ac:dyDescent="0.25">
      <c r="A19" t="s">
        <v>62</v>
      </c>
      <c r="B19" t="s">
        <v>86</v>
      </c>
      <c r="C19" s="22">
        <v>18</v>
      </c>
    </row>
    <row r="20" spans="1:3" x14ac:dyDescent="0.25">
      <c r="A20" t="s">
        <v>57</v>
      </c>
      <c r="B20" t="s">
        <v>77</v>
      </c>
      <c r="C20" s="22">
        <v>19</v>
      </c>
    </row>
    <row r="21" spans="1:3" x14ac:dyDescent="0.25">
      <c r="A21" t="s">
        <v>74</v>
      </c>
      <c r="B21" t="s">
        <v>93</v>
      </c>
      <c r="C21" s="22">
        <v>20</v>
      </c>
    </row>
  </sheetData>
  <sortState ref="A2:C21">
    <sortCondition ref="C2:C21"/>
  </sortState>
  <phoneticPr fontId="1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0070C0"/>
  </sheetPr>
  <dimension ref="A2:AE105"/>
  <sheetViews>
    <sheetView showGridLines="0" tabSelected="1" zoomScaleNormal="100" zoomScaleSheetLayoutView="90" zoomScalePageLayoutView="55" workbookViewId="0">
      <selection activeCell="A42" sqref="A42"/>
    </sheetView>
  </sheetViews>
  <sheetFormatPr baseColWidth="10" defaultColWidth="10.85546875" defaultRowHeight="15" x14ac:dyDescent="0.3"/>
  <cols>
    <col min="1" max="1" width="16.7109375" style="102" customWidth="1"/>
    <col min="2" max="2" width="6" style="1" customWidth="1"/>
    <col min="3" max="3" width="27.28515625" style="1" customWidth="1"/>
    <col min="4" max="4" width="5.7109375" style="1" customWidth="1"/>
    <col min="5" max="5" width="2.5703125" style="1" customWidth="1"/>
    <col min="6" max="6" width="4.42578125" style="1" customWidth="1"/>
    <col min="7" max="7" width="2.7109375" style="1" customWidth="1"/>
    <col min="8" max="8" width="4.5703125" style="1" customWidth="1"/>
    <col min="9" max="9" width="2.5703125" style="1" customWidth="1"/>
    <col min="10" max="10" width="4" style="1" customWidth="1"/>
    <col min="11" max="11" width="2.85546875" style="1" customWidth="1"/>
    <col min="12" max="12" width="4.85546875" style="1" customWidth="1"/>
    <col min="13" max="13" width="2.85546875" style="1" customWidth="1"/>
    <col min="14" max="14" width="4.85546875" style="1" customWidth="1"/>
    <col min="15" max="15" width="2.42578125" style="1" customWidth="1"/>
    <col min="16" max="17" width="4.85546875" style="1" customWidth="1"/>
    <col min="18" max="18" width="4.5703125" style="1" customWidth="1"/>
    <col min="19" max="20" width="5.7109375" style="1" customWidth="1"/>
    <col min="21" max="21" width="9.42578125" style="1" customWidth="1"/>
    <col min="22" max="23" width="5.7109375" style="1" customWidth="1"/>
    <col min="24" max="24" width="5.7109375" style="7" customWidth="1"/>
    <col min="25" max="26" width="5.7109375" style="1" customWidth="1"/>
    <col min="27" max="27" width="5.7109375" style="37" customWidth="1"/>
    <col min="28" max="29" width="5.7109375" style="1" customWidth="1"/>
    <col min="30" max="30" width="5.7109375" style="37" customWidth="1"/>
    <col min="31" max="31" width="5.7109375" style="1" customWidth="1"/>
    <col min="32" max="35" width="11.42578125" style="1" customWidth="1"/>
    <col min="36" max="16384" width="10.85546875" style="1"/>
  </cols>
  <sheetData>
    <row r="2" spans="1:31" x14ac:dyDescent="0.3">
      <c r="P2" s="220"/>
      <c r="Q2" s="220"/>
      <c r="R2" s="220"/>
      <c r="S2" s="220"/>
    </row>
    <row r="3" spans="1:31" x14ac:dyDescent="0.3">
      <c r="P3" s="220"/>
      <c r="Q3" s="220"/>
      <c r="R3" s="220"/>
      <c r="S3" s="220"/>
    </row>
    <row r="4" spans="1:31" x14ac:dyDescent="0.3">
      <c r="P4" s="220"/>
      <c r="Q4" s="220"/>
      <c r="R4" s="220"/>
      <c r="S4" s="220"/>
    </row>
    <row r="8" spans="1:31" ht="15" customHeight="1" x14ac:dyDescent="0.3">
      <c r="A8" s="103" t="s">
        <v>140</v>
      </c>
      <c r="B8" s="4"/>
      <c r="V8" s="87" t="s">
        <v>141</v>
      </c>
      <c r="W8" s="87"/>
      <c r="X8" s="87"/>
      <c r="Y8" s="87"/>
      <c r="Z8" s="87"/>
      <c r="AA8" s="87"/>
    </row>
    <row r="9" spans="1:31" ht="21.75" customHeight="1" x14ac:dyDescent="0.3">
      <c r="A9" s="221" t="s">
        <v>129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9"/>
      <c r="AC9" s="9"/>
      <c r="AD9" s="39"/>
      <c r="AE9" s="9"/>
    </row>
    <row r="10" spans="1:31" ht="15" customHeight="1" x14ac:dyDescent="0.3">
      <c r="A10" s="104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8"/>
      <c r="Y10" s="3"/>
      <c r="Z10" s="3"/>
      <c r="AA10" s="38"/>
      <c r="AB10" s="2"/>
      <c r="AC10" s="2"/>
      <c r="AD10" s="38"/>
      <c r="AE10" s="2"/>
    </row>
    <row r="11" spans="1:31" ht="15" customHeight="1" x14ac:dyDescent="0.3">
      <c r="A11" s="192" t="s">
        <v>10</v>
      </c>
      <c r="B11" s="58"/>
      <c r="C11" s="206" t="s">
        <v>0</v>
      </c>
      <c r="D11" s="207"/>
      <c r="E11" s="206">
        <v>1</v>
      </c>
      <c r="F11" s="207"/>
      <c r="G11" s="206">
        <v>2</v>
      </c>
      <c r="H11" s="207"/>
      <c r="I11" s="206">
        <v>3</v>
      </c>
      <c r="J11" s="207"/>
      <c r="K11" s="208">
        <v>4</v>
      </c>
      <c r="L11" s="208"/>
      <c r="M11" s="208"/>
      <c r="N11" s="208"/>
      <c r="O11" s="194">
        <v>5</v>
      </c>
      <c r="P11" s="194"/>
      <c r="Q11" s="33"/>
      <c r="R11" s="194"/>
      <c r="S11" s="20" t="s">
        <v>13</v>
      </c>
      <c r="T11" s="20" t="s">
        <v>14</v>
      </c>
      <c r="U11" s="20" t="s">
        <v>15</v>
      </c>
      <c r="V11" s="20" t="s">
        <v>117</v>
      </c>
      <c r="W11" s="21" t="s">
        <v>108</v>
      </c>
      <c r="X11" s="20" t="s">
        <v>111</v>
      </c>
      <c r="Y11" s="20" t="s">
        <v>112</v>
      </c>
      <c r="Z11" s="20" t="s">
        <v>107</v>
      </c>
      <c r="AA11" s="42" t="s">
        <v>1</v>
      </c>
      <c r="AB11" s="20" t="s">
        <v>17</v>
      </c>
    </row>
    <row r="12" spans="1:31" ht="15" customHeight="1" x14ac:dyDescent="0.3">
      <c r="A12" s="193"/>
      <c r="B12" s="195">
        <v>1</v>
      </c>
      <c r="C12" s="197" t="str">
        <f>SORTEO!F7</f>
        <v xml:space="preserve">AGENCIA PUBLICA DE EMPLEO </v>
      </c>
      <c r="D12" s="198"/>
      <c r="E12" s="209"/>
      <c r="F12" s="210"/>
      <c r="G12" s="213"/>
      <c r="H12" s="31"/>
      <c r="I12" s="203"/>
      <c r="J12" s="17"/>
      <c r="K12" s="205">
        <v>3</v>
      </c>
      <c r="L12" s="17">
        <v>4</v>
      </c>
      <c r="M12" s="205"/>
      <c r="N12" s="17"/>
      <c r="O12" s="179"/>
      <c r="P12" s="86"/>
      <c r="Q12" s="86"/>
      <c r="R12" s="194"/>
      <c r="S12" s="171">
        <v>1</v>
      </c>
      <c r="T12" s="180">
        <v>1</v>
      </c>
      <c r="U12" s="180">
        <v>0</v>
      </c>
      <c r="V12" s="180">
        <v>0</v>
      </c>
      <c r="W12" s="171">
        <v>0</v>
      </c>
      <c r="X12" s="182">
        <f>H12+J12+L12+N12</f>
        <v>4</v>
      </c>
      <c r="Y12" s="182">
        <f>H13+J13+L13+N13</f>
        <v>2</v>
      </c>
      <c r="Z12" s="182">
        <f>+X12-Y12</f>
        <v>2</v>
      </c>
      <c r="AA12" s="215">
        <f>G12+I12+K12+M12</f>
        <v>3</v>
      </c>
      <c r="AB12" s="171"/>
    </row>
    <row r="13" spans="1:31" ht="15" customHeight="1" x14ac:dyDescent="0.3">
      <c r="A13" s="193"/>
      <c r="B13" s="196"/>
      <c r="C13" s="199"/>
      <c r="D13" s="200"/>
      <c r="E13" s="211"/>
      <c r="F13" s="212"/>
      <c r="G13" s="214"/>
      <c r="H13" s="31"/>
      <c r="I13" s="204"/>
      <c r="J13" s="17"/>
      <c r="K13" s="205"/>
      <c r="L13" s="17">
        <v>2</v>
      </c>
      <c r="M13" s="205"/>
      <c r="N13" s="17"/>
      <c r="O13" s="179"/>
      <c r="P13" s="86"/>
      <c r="Q13" s="86"/>
      <c r="R13" s="194"/>
      <c r="S13" s="171"/>
      <c r="T13" s="181"/>
      <c r="U13" s="181"/>
      <c r="V13" s="181"/>
      <c r="W13" s="171"/>
      <c r="X13" s="171"/>
      <c r="Y13" s="171"/>
      <c r="Z13" s="171"/>
      <c r="AA13" s="215"/>
      <c r="AB13" s="171"/>
    </row>
    <row r="14" spans="1:31" ht="15" customHeight="1" x14ac:dyDescent="0.3">
      <c r="A14" s="193"/>
      <c r="B14" s="195">
        <v>2</v>
      </c>
      <c r="C14" s="197" t="str">
        <f>SORTEO!F8</f>
        <v>INDEPORTES</v>
      </c>
      <c r="D14" s="198"/>
      <c r="E14" s="201"/>
      <c r="F14" s="17"/>
      <c r="G14" s="216"/>
      <c r="H14" s="217"/>
      <c r="I14" s="203">
        <v>3</v>
      </c>
      <c r="J14" s="17">
        <v>3</v>
      </c>
      <c r="K14" s="205"/>
      <c r="L14" s="17"/>
      <c r="M14" s="205"/>
      <c r="N14" s="17"/>
      <c r="O14" s="179"/>
      <c r="P14" s="86"/>
      <c r="Q14" s="86"/>
      <c r="R14" s="194"/>
      <c r="S14" s="171">
        <v>1</v>
      </c>
      <c r="T14" s="180">
        <v>1</v>
      </c>
      <c r="U14" s="180">
        <v>0</v>
      </c>
      <c r="V14" s="180">
        <v>0</v>
      </c>
      <c r="W14" s="171">
        <v>0</v>
      </c>
      <c r="X14" s="182">
        <f>F14+J14+L14+N14</f>
        <v>3</v>
      </c>
      <c r="Y14" s="182">
        <f>F15+J15+L15+N15</f>
        <v>1</v>
      </c>
      <c r="Z14" s="182">
        <f>+X14-Y14</f>
        <v>2</v>
      </c>
      <c r="AA14" s="172">
        <f>E14+I14+K14+M14</f>
        <v>3</v>
      </c>
      <c r="AB14" s="171"/>
    </row>
    <row r="15" spans="1:31" ht="15" customHeight="1" x14ac:dyDescent="0.3">
      <c r="A15" s="193"/>
      <c r="B15" s="196"/>
      <c r="C15" s="199"/>
      <c r="D15" s="200"/>
      <c r="E15" s="202"/>
      <c r="F15" s="17"/>
      <c r="G15" s="218"/>
      <c r="H15" s="219"/>
      <c r="I15" s="204"/>
      <c r="J15" s="17">
        <v>1</v>
      </c>
      <c r="K15" s="205"/>
      <c r="L15" s="17"/>
      <c r="M15" s="205"/>
      <c r="N15" s="17"/>
      <c r="O15" s="179"/>
      <c r="P15" s="86"/>
      <c r="Q15" s="86"/>
      <c r="R15" s="194"/>
      <c r="S15" s="171"/>
      <c r="T15" s="181"/>
      <c r="U15" s="181"/>
      <c r="V15" s="181"/>
      <c r="W15" s="171"/>
      <c r="X15" s="171"/>
      <c r="Y15" s="171"/>
      <c r="Z15" s="171"/>
      <c r="AA15" s="173"/>
      <c r="AB15" s="171"/>
    </row>
    <row r="16" spans="1:31" ht="15" customHeight="1" x14ac:dyDescent="0.3">
      <c r="A16" s="193"/>
      <c r="B16" s="195">
        <v>3</v>
      </c>
      <c r="C16" s="197" t="str">
        <f>SORTEO!F9</f>
        <v>RIESGOS</v>
      </c>
      <c r="D16" s="198"/>
      <c r="E16" s="201"/>
      <c r="F16" s="17"/>
      <c r="G16" s="203">
        <v>0</v>
      </c>
      <c r="H16" s="17">
        <v>1</v>
      </c>
      <c r="I16" s="216"/>
      <c r="J16" s="217"/>
      <c r="K16" s="205"/>
      <c r="L16" s="17"/>
      <c r="M16" s="205"/>
      <c r="N16" s="17"/>
      <c r="O16" s="179"/>
      <c r="P16" s="86"/>
      <c r="Q16" s="86"/>
      <c r="R16" s="194"/>
      <c r="S16" s="171">
        <v>1</v>
      </c>
      <c r="T16" s="180">
        <v>0</v>
      </c>
      <c r="U16" s="180">
        <v>1</v>
      </c>
      <c r="V16" s="180">
        <v>0</v>
      </c>
      <c r="W16" s="171">
        <v>0</v>
      </c>
      <c r="X16" s="182">
        <f>F16+H16+L16+N16</f>
        <v>1</v>
      </c>
      <c r="Y16" s="182">
        <f>F17+H17+L17+N17</f>
        <v>3</v>
      </c>
      <c r="Z16" s="171">
        <f>+X16-Y16</f>
        <v>-2</v>
      </c>
      <c r="AA16" s="172">
        <f>E16+G16+K16+M16</f>
        <v>0</v>
      </c>
      <c r="AB16" s="171"/>
    </row>
    <row r="17" spans="1:31" ht="15" customHeight="1" x14ac:dyDescent="0.3">
      <c r="A17" s="193"/>
      <c r="B17" s="196"/>
      <c r="C17" s="199"/>
      <c r="D17" s="200"/>
      <c r="E17" s="202"/>
      <c r="F17" s="17"/>
      <c r="G17" s="204"/>
      <c r="H17" s="17">
        <v>3</v>
      </c>
      <c r="I17" s="218"/>
      <c r="J17" s="219"/>
      <c r="K17" s="205"/>
      <c r="L17" s="17"/>
      <c r="M17" s="205"/>
      <c r="N17" s="17"/>
      <c r="O17" s="179"/>
      <c r="P17" s="86"/>
      <c r="Q17" s="86"/>
      <c r="R17" s="194"/>
      <c r="S17" s="171"/>
      <c r="T17" s="181"/>
      <c r="U17" s="181"/>
      <c r="V17" s="181"/>
      <c r="W17" s="171"/>
      <c r="X17" s="171"/>
      <c r="Y17" s="171"/>
      <c r="Z17" s="171"/>
      <c r="AA17" s="173"/>
      <c r="AB17" s="171"/>
    </row>
    <row r="18" spans="1:31" ht="15" customHeight="1" x14ac:dyDescent="0.3">
      <c r="A18" s="193"/>
      <c r="B18" s="195">
        <v>4</v>
      </c>
      <c r="C18" s="197" t="str">
        <f>SORTEO!F10</f>
        <v>TRANSPORTE Y MOVILIDAD</v>
      </c>
      <c r="D18" s="198"/>
      <c r="E18" s="201">
        <v>0</v>
      </c>
      <c r="F18" s="17">
        <v>2</v>
      </c>
      <c r="G18" s="203"/>
      <c r="H18" s="17"/>
      <c r="I18" s="203"/>
      <c r="J18" s="17"/>
      <c r="K18" s="178"/>
      <c r="L18" s="178"/>
      <c r="M18" s="205"/>
      <c r="N18" s="17"/>
      <c r="O18" s="179"/>
      <c r="P18" s="86"/>
      <c r="Q18" s="86"/>
      <c r="R18" s="194"/>
      <c r="S18" s="171">
        <v>1</v>
      </c>
      <c r="T18" s="180">
        <f>IF(AD22&gt;AB22,"1")+IF(AB25&gt;AD25,"1")+IF(AD28&gt;AB28,"1")</f>
        <v>0</v>
      </c>
      <c r="U18" s="180">
        <v>1</v>
      </c>
      <c r="V18" s="180">
        <v>0</v>
      </c>
      <c r="W18" s="171">
        <v>0</v>
      </c>
      <c r="X18" s="182">
        <f>F18+H18+J18+N18</f>
        <v>2</v>
      </c>
      <c r="Y18" s="182">
        <f>F19+H19+J19+N19</f>
        <v>4</v>
      </c>
      <c r="Z18" s="171">
        <f>+X18-Y18</f>
        <v>-2</v>
      </c>
      <c r="AA18" s="172">
        <f>E18+G18+I18+M18</f>
        <v>0</v>
      </c>
      <c r="AB18" s="171"/>
    </row>
    <row r="19" spans="1:31" ht="15" customHeight="1" x14ac:dyDescent="0.3">
      <c r="A19" s="193"/>
      <c r="B19" s="196"/>
      <c r="C19" s="199"/>
      <c r="D19" s="200"/>
      <c r="E19" s="202"/>
      <c r="F19" s="17">
        <v>4</v>
      </c>
      <c r="G19" s="204"/>
      <c r="H19" s="17"/>
      <c r="I19" s="204"/>
      <c r="J19" s="17"/>
      <c r="K19" s="178"/>
      <c r="L19" s="178"/>
      <c r="M19" s="205"/>
      <c r="N19" s="17"/>
      <c r="O19" s="179"/>
      <c r="P19" s="86"/>
      <c r="Q19" s="86"/>
      <c r="R19" s="194"/>
      <c r="S19" s="171"/>
      <c r="T19" s="181"/>
      <c r="U19" s="181"/>
      <c r="V19" s="181"/>
      <c r="W19" s="171"/>
      <c r="X19" s="171"/>
      <c r="Y19" s="171"/>
      <c r="Z19" s="171"/>
      <c r="AA19" s="173"/>
      <c r="AB19" s="171"/>
    </row>
    <row r="20" spans="1:31" ht="16.5" customHeight="1" x14ac:dyDescent="0.3"/>
    <row r="21" spans="1:31" ht="15" customHeight="1" x14ac:dyDescent="0.3">
      <c r="A21" s="174" t="s">
        <v>99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0"/>
      <c r="AC21" s="10"/>
      <c r="AD21" s="39"/>
      <c r="AE21" s="10"/>
    </row>
    <row r="22" spans="1:31" ht="13.5" customHeight="1" x14ac:dyDescent="0.3">
      <c r="A22" s="105"/>
      <c r="B22" s="5"/>
      <c r="AB22" s="175" t="s">
        <v>2</v>
      </c>
      <c r="AC22" s="175"/>
      <c r="AD22" s="175"/>
      <c r="AE22" s="175"/>
    </row>
    <row r="23" spans="1:31" ht="15" customHeight="1" x14ac:dyDescent="0.3">
      <c r="A23" s="106" t="s">
        <v>3</v>
      </c>
      <c r="B23" s="19"/>
      <c r="C23" s="19" t="s">
        <v>4</v>
      </c>
      <c r="D23" s="32"/>
      <c r="E23" s="32"/>
      <c r="F23" s="189" t="s">
        <v>5</v>
      </c>
      <c r="G23" s="190"/>
      <c r="H23" s="190"/>
      <c r="I23" s="190"/>
      <c r="J23" s="190"/>
      <c r="K23" s="190"/>
      <c r="L23" s="190"/>
      <c r="M23" s="190"/>
      <c r="N23" s="190"/>
      <c r="O23" s="190"/>
      <c r="P23" s="191"/>
      <c r="Q23" s="84"/>
      <c r="R23" s="163" t="s">
        <v>35</v>
      </c>
      <c r="S23" s="163"/>
      <c r="T23" s="163"/>
      <c r="U23" s="163"/>
      <c r="V23" s="19"/>
      <c r="W23" s="163" t="s">
        <v>6</v>
      </c>
      <c r="X23" s="163"/>
      <c r="Y23" s="163"/>
      <c r="Z23" s="163"/>
      <c r="AA23" s="40" t="s">
        <v>0</v>
      </c>
      <c r="AB23" s="36" t="s">
        <v>7</v>
      </c>
      <c r="AC23" s="36"/>
      <c r="AD23" s="40" t="s">
        <v>0</v>
      </c>
      <c r="AE23" s="36" t="s">
        <v>8</v>
      </c>
    </row>
    <row r="24" spans="1:31" ht="18" customHeight="1" x14ac:dyDescent="0.3">
      <c r="A24" s="88" t="s">
        <v>135</v>
      </c>
      <c r="B24" s="6"/>
      <c r="C24" s="75" t="str">
        <f>C12</f>
        <v xml:space="preserve">AGENCIA PUBLICA DE EMPLEO </v>
      </c>
      <c r="D24" s="90"/>
      <c r="E24" s="90"/>
      <c r="F24" s="152" t="str">
        <f>C18</f>
        <v>TRANSPORTE Y MOVILIDAD</v>
      </c>
      <c r="G24" s="153"/>
      <c r="H24" s="153"/>
      <c r="I24" s="153"/>
      <c r="J24" s="153"/>
      <c r="K24" s="153"/>
      <c r="L24" s="153"/>
      <c r="M24" s="153"/>
      <c r="N24" s="153"/>
      <c r="O24" s="153"/>
      <c r="P24" s="154"/>
      <c r="Q24" s="91"/>
      <c r="R24" s="155" t="s">
        <v>137</v>
      </c>
      <c r="S24" s="156"/>
      <c r="T24" s="156"/>
      <c r="U24" s="157"/>
      <c r="V24" s="48"/>
      <c r="W24" s="186">
        <v>45152</v>
      </c>
      <c r="X24" s="187"/>
      <c r="Y24" s="187"/>
      <c r="Z24" s="188"/>
      <c r="AA24" s="161">
        <v>4</v>
      </c>
      <c r="AB24" s="162"/>
      <c r="AC24" s="163" t="s">
        <v>9</v>
      </c>
      <c r="AD24" s="161">
        <v>2</v>
      </c>
      <c r="AE24" s="162"/>
    </row>
    <row r="25" spans="1:31" ht="17.25" customHeight="1" x14ac:dyDescent="0.3">
      <c r="A25" s="88" t="s">
        <v>136</v>
      </c>
      <c r="B25" s="88"/>
      <c r="C25" s="75" t="str">
        <f>C14</f>
        <v>INDEPORTES</v>
      </c>
      <c r="D25" s="90"/>
      <c r="E25" s="90"/>
      <c r="F25" s="152" t="str">
        <f>C16</f>
        <v>RIESGOS</v>
      </c>
      <c r="G25" s="153"/>
      <c r="H25" s="153"/>
      <c r="I25" s="153"/>
      <c r="J25" s="153"/>
      <c r="K25" s="153"/>
      <c r="L25" s="153"/>
      <c r="M25" s="153"/>
      <c r="N25" s="153"/>
      <c r="O25" s="153"/>
      <c r="P25" s="154"/>
      <c r="Q25" s="91"/>
      <c r="R25" s="155" t="s">
        <v>137</v>
      </c>
      <c r="S25" s="156"/>
      <c r="T25" s="156"/>
      <c r="U25" s="157"/>
      <c r="V25" s="89"/>
      <c r="W25" s="186">
        <v>45152</v>
      </c>
      <c r="X25" s="187"/>
      <c r="Y25" s="187"/>
      <c r="Z25" s="188"/>
      <c r="AA25" s="161">
        <v>3</v>
      </c>
      <c r="AB25" s="162"/>
      <c r="AC25" s="163"/>
      <c r="AD25" s="161">
        <v>1</v>
      </c>
      <c r="AE25" s="162"/>
    </row>
    <row r="26" spans="1:31" ht="15" customHeight="1" x14ac:dyDescent="0.3">
      <c r="A26" s="106" t="s">
        <v>3</v>
      </c>
      <c r="B26" s="19"/>
      <c r="C26" s="56" t="s">
        <v>4</v>
      </c>
      <c r="D26" s="57"/>
      <c r="E26" s="57"/>
      <c r="F26" s="167" t="s">
        <v>5</v>
      </c>
      <c r="G26" s="168"/>
      <c r="H26" s="168"/>
      <c r="I26" s="168"/>
      <c r="J26" s="168"/>
      <c r="K26" s="168"/>
      <c r="L26" s="168"/>
      <c r="M26" s="168"/>
      <c r="N26" s="168"/>
      <c r="O26" s="168"/>
      <c r="P26" s="169"/>
      <c r="Q26" s="85"/>
      <c r="R26" s="163" t="s">
        <v>35</v>
      </c>
      <c r="S26" s="163"/>
      <c r="T26" s="163"/>
      <c r="U26" s="163"/>
      <c r="V26" s="19"/>
      <c r="W26" s="170" t="s">
        <v>6</v>
      </c>
      <c r="X26" s="170"/>
      <c r="Y26" s="170"/>
      <c r="Z26" s="170"/>
      <c r="AA26" s="40" t="s">
        <v>0</v>
      </c>
      <c r="AB26" s="36" t="s">
        <v>7</v>
      </c>
      <c r="AC26" s="36"/>
      <c r="AD26" s="40" t="s">
        <v>0</v>
      </c>
      <c r="AE26" s="36" t="s">
        <v>8</v>
      </c>
    </row>
    <row r="27" spans="1:31" ht="15" customHeight="1" x14ac:dyDescent="0.3">
      <c r="A27" s="88" t="s">
        <v>135</v>
      </c>
      <c r="B27" s="6"/>
      <c r="C27" s="75" t="str">
        <f>C18</f>
        <v>TRANSPORTE Y MOVILIDAD</v>
      </c>
      <c r="D27" s="90"/>
      <c r="E27" s="90"/>
      <c r="F27" s="152" t="str">
        <f>C16</f>
        <v>RIESGOS</v>
      </c>
      <c r="G27" s="153"/>
      <c r="H27" s="153"/>
      <c r="I27" s="153"/>
      <c r="J27" s="153"/>
      <c r="K27" s="153"/>
      <c r="L27" s="153"/>
      <c r="M27" s="153"/>
      <c r="N27" s="153"/>
      <c r="O27" s="153"/>
      <c r="P27" s="154"/>
      <c r="Q27" s="91"/>
      <c r="R27" s="155" t="s">
        <v>138</v>
      </c>
      <c r="S27" s="156"/>
      <c r="T27" s="156"/>
      <c r="U27" s="157"/>
      <c r="V27" s="48"/>
      <c r="W27" s="158">
        <v>45160</v>
      </c>
      <c r="X27" s="159"/>
      <c r="Y27" s="159"/>
      <c r="Z27" s="160"/>
      <c r="AA27" s="161"/>
      <c r="AB27" s="162"/>
      <c r="AC27" s="176" t="s">
        <v>9</v>
      </c>
      <c r="AD27" s="161"/>
      <c r="AE27" s="162"/>
    </row>
    <row r="28" spans="1:31" ht="15" customHeight="1" x14ac:dyDescent="0.3">
      <c r="A28" s="88" t="s">
        <v>136</v>
      </c>
      <c r="B28" s="6"/>
      <c r="C28" s="75" t="str">
        <f>C12</f>
        <v xml:space="preserve">AGENCIA PUBLICA DE EMPLEO </v>
      </c>
      <c r="D28" s="90"/>
      <c r="E28" s="90"/>
      <c r="F28" s="152" t="str">
        <f>C14</f>
        <v>INDEPORTES</v>
      </c>
      <c r="G28" s="153"/>
      <c r="H28" s="153"/>
      <c r="I28" s="153"/>
      <c r="J28" s="153"/>
      <c r="K28" s="153"/>
      <c r="L28" s="153"/>
      <c r="M28" s="153"/>
      <c r="N28" s="153"/>
      <c r="O28" s="153"/>
      <c r="P28" s="154"/>
      <c r="Q28" s="91"/>
      <c r="R28" s="155" t="s">
        <v>138</v>
      </c>
      <c r="S28" s="156"/>
      <c r="T28" s="156"/>
      <c r="U28" s="157"/>
      <c r="V28" s="48"/>
      <c r="W28" s="158">
        <v>45160</v>
      </c>
      <c r="X28" s="159"/>
      <c r="Y28" s="159"/>
      <c r="Z28" s="160"/>
      <c r="AA28" s="161"/>
      <c r="AB28" s="162"/>
      <c r="AC28" s="177"/>
      <c r="AD28" s="161"/>
      <c r="AE28" s="162"/>
    </row>
    <row r="29" spans="1:31" ht="15" customHeight="1" x14ac:dyDescent="0.3">
      <c r="A29" s="106" t="s">
        <v>3</v>
      </c>
      <c r="B29" s="19"/>
      <c r="C29" s="56" t="s">
        <v>4</v>
      </c>
      <c r="D29" s="57"/>
      <c r="E29" s="57"/>
      <c r="F29" s="167" t="s">
        <v>5</v>
      </c>
      <c r="G29" s="168"/>
      <c r="H29" s="168"/>
      <c r="I29" s="168"/>
      <c r="J29" s="168"/>
      <c r="K29" s="168"/>
      <c r="L29" s="168"/>
      <c r="M29" s="168"/>
      <c r="N29" s="168"/>
      <c r="O29" s="168"/>
      <c r="P29" s="169"/>
      <c r="Q29" s="85"/>
      <c r="R29" s="163" t="s">
        <v>35</v>
      </c>
      <c r="S29" s="163"/>
      <c r="T29" s="163"/>
      <c r="U29" s="163"/>
      <c r="V29" s="19"/>
      <c r="W29" s="170" t="s">
        <v>6</v>
      </c>
      <c r="X29" s="170"/>
      <c r="Y29" s="170"/>
      <c r="Z29" s="170"/>
      <c r="AA29" s="40" t="s">
        <v>0</v>
      </c>
      <c r="AB29" s="36" t="s">
        <v>7</v>
      </c>
      <c r="AC29" s="36"/>
      <c r="AD29" s="40" t="s">
        <v>0</v>
      </c>
      <c r="AE29" s="36" t="s">
        <v>8</v>
      </c>
    </row>
    <row r="30" spans="1:31" ht="15" customHeight="1" x14ac:dyDescent="0.3">
      <c r="A30" s="88" t="s">
        <v>135</v>
      </c>
      <c r="B30" s="6"/>
      <c r="C30" s="75" t="str">
        <f>C14</f>
        <v>INDEPORTES</v>
      </c>
      <c r="D30" s="90"/>
      <c r="E30" s="90"/>
      <c r="F30" s="152" t="str">
        <f>C18</f>
        <v>TRANSPORTE Y MOVILIDAD</v>
      </c>
      <c r="G30" s="153"/>
      <c r="H30" s="153"/>
      <c r="I30" s="153"/>
      <c r="J30" s="153"/>
      <c r="K30" s="153"/>
      <c r="L30" s="153"/>
      <c r="M30" s="153"/>
      <c r="N30" s="153"/>
      <c r="O30" s="153"/>
      <c r="P30" s="154"/>
      <c r="Q30" s="91"/>
      <c r="R30" s="155" t="s">
        <v>134</v>
      </c>
      <c r="S30" s="156"/>
      <c r="T30" s="156"/>
      <c r="U30" s="157"/>
      <c r="V30" s="48"/>
      <c r="W30" s="158">
        <v>45166</v>
      </c>
      <c r="X30" s="159"/>
      <c r="Y30" s="159"/>
      <c r="Z30" s="160"/>
      <c r="AA30" s="161"/>
      <c r="AB30" s="162"/>
      <c r="AC30" s="163" t="s">
        <v>9</v>
      </c>
      <c r="AD30" s="161"/>
      <c r="AE30" s="162"/>
    </row>
    <row r="31" spans="1:31" ht="15" customHeight="1" x14ac:dyDescent="0.3">
      <c r="A31" s="88" t="s">
        <v>136</v>
      </c>
      <c r="B31" s="6"/>
      <c r="C31" s="75" t="str">
        <f>C16</f>
        <v>RIESGOS</v>
      </c>
      <c r="D31" s="90"/>
      <c r="E31" s="90"/>
      <c r="F31" s="152" t="str">
        <f>C12</f>
        <v xml:space="preserve">AGENCIA PUBLICA DE EMPLEO </v>
      </c>
      <c r="G31" s="153"/>
      <c r="H31" s="153"/>
      <c r="I31" s="153"/>
      <c r="J31" s="153"/>
      <c r="K31" s="153"/>
      <c r="L31" s="153"/>
      <c r="M31" s="153"/>
      <c r="N31" s="153"/>
      <c r="O31" s="153"/>
      <c r="P31" s="154"/>
      <c r="Q31" s="92"/>
      <c r="R31" s="164" t="s">
        <v>134</v>
      </c>
      <c r="S31" s="165"/>
      <c r="T31" s="165"/>
      <c r="U31" s="166"/>
      <c r="V31" s="50"/>
      <c r="W31" s="158">
        <v>45166</v>
      </c>
      <c r="X31" s="159"/>
      <c r="Y31" s="159"/>
      <c r="Z31" s="160"/>
      <c r="AA31" s="161"/>
      <c r="AB31" s="162"/>
      <c r="AC31" s="163"/>
      <c r="AD31" s="161"/>
      <c r="AE31" s="162"/>
    </row>
    <row r="32" spans="1:31" ht="12.75" customHeight="1" x14ac:dyDescent="0.3">
      <c r="A32" s="62"/>
      <c r="B32" s="62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4"/>
      <c r="S32" s="64"/>
      <c r="T32" s="64"/>
      <c r="U32" s="64"/>
      <c r="V32" s="64"/>
      <c r="W32" s="65"/>
      <c r="X32" s="65"/>
      <c r="Y32" s="65"/>
      <c r="Z32" s="65"/>
      <c r="AA32" s="114"/>
      <c r="AB32" s="115"/>
      <c r="AC32" s="116"/>
      <c r="AD32" s="114"/>
      <c r="AE32" s="115"/>
    </row>
    <row r="33" spans="1:31" ht="15" customHeight="1" x14ac:dyDescent="0.3">
      <c r="A33" s="192" t="s">
        <v>11</v>
      </c>
      <c r="B33" s="58"/>
      <c r="C33" s="206" t="s">
        <v>0</v>
      </c>
      <c r="D33" s="207"/>
      <c r="E33" s="206">
        <v>1</v>
      </c>
      <c r="F33" s="207"/>
      <c r="G33" s="206">
        <v>2</v>
      </c>
      <c r="H33" s="207"/>
      <c r="I33" s="206">
        <v>3</v>
      </c>
      <c r="J33" s="207"/>
      <c r="K33" s="208">
        <v>4</v>
      </c>
      <c r="L33" s="208"/>
      <c r="M33" s="208">
        <v>5</v>
      </c>
      <c r="N33" s="208"/>
      <c r="O33" s="194">
        <v>5</v>
      </c>
      <c r="P33" s="194"/>
      <c r="Q33" s="33"/>
      <c r="R33" s="194"/>
      <c r="S33" s="20" t="s">
        <v>13</v>
      </c>
      <c r="T33" s="20" t="s">
        <v>14</v>
      </c>
      <c r="U33" s="20" t="s">
        <v>15</v>
      </c>
      <c r="V33" s="20" t="s">
        <v>117</v>
      </c>
      <c r="W33" s="21" t="s">
        <v>108</v>
      </c>
      <c r="X33" s="20" t="s">
        <v>111</v>
      </c>
      <c r="Y33" s="20" t="s">
        <v>112</v>
      </c>
      <c r="Z33" s="20" t="s">
        <v>107</v>
      </c>
      <c r="AA33" s="42" t="s">
        <v>1</v>
      </c>
      <c r="AB33" s="20" t="s">
        <v>17</v>
      </c>
    </row>
    <row r="34" spans="1:31" ht="15" customHeight="1" x14ac:dyDescent="0.3">
      <c r="A34" s="193"/>
      <c r="B34" s="195">
        <v>1</v>
      </c>
      <c r="C34" s="197" t="str">
        <f>SORTEO!I7</f>
        <v>CORPORACION SOCIAL</v>
      </c>
      <c r="D34" s="198"/>
      <c r="E34" s="209"/>
      <c r="F34" s="210"/>
      <c r="G34" s="213"/>
      <c r="H34" s="31"/>
      <c r="I34" s="203"/>
      <c r="J34" s="17"/>
      <c r="K34" s="205">
        <v>0</v>
      </c>
      <c r="L34" s="17">
        <v>1</v>
      </c>
      <c r="M34" s="205"/>
      <c r="N34" s="17"/>
      <c r="O34" s="179"/>
      <c r="P34" s="86"/>
      <c r="Q34" s="86"/>
      <c r="R34" s="194"/>
      <c r="S34" s="171">
        <v>1</v>
      </c>
      <c r="T34" s="180">
        <v>0</v>
      </c>
      <c r="U34" s="180">
        <v>1</v>
      </c>
      <c r="V34" s="180">
        <v>0</v>
      </c>
      <c r="W34" s="171">
        <v>0</v>
      </c>
      <c r="X34" s="182">
        <f>H34+J34+L34+N34</f>
        <v>1</v>
      </c>
      <c r="Y34" s="182">
        <f>H35+J35+L35+N35</f>
        <v>5</v>
      </c>
      <c r="Z34" s="182">
        <f>+X34-Y34</f>
        <v>-4</v>
      </c>
      <c r="AA34" s="215">
        <f>G34+I34+K34+M34</f>
        <v>0</v>
      </c>
      <c r="AB34" s="171"/>
    </row>
    <row r="35" spans="1:31" ht="15" customHeight="1" x14ac:dyDescent="0.3">
      <c r="A35" s="193"/>
      <c r="B35" s="196"/>
      <c r="C35" s="199"/>
      <c r="D35" s="200"/>
      <c r="E35" s="211"/>
      <c r="F35" s="212"/>
      <c r="G35" s="214"/>
      <c r="H35" s="31"/>
      <c r="I35" s="204"/>
      <c r="J35" s="17"/>
      <c r="K35" s="205"/>
      <c r="L35" s="17">
        <v>5</v>
      </c>
      <c r="M35" s="205"/>
      <c r="N35" s="17"/>
      <c r="O35" s="179"/>
      <c r="P35" s="86"/>
      <c r="Q35" s="86"/>
      <c r="R35" s="194"/>
      <c r="S35" s="171"/>
      <c r="T35" s="181"/>
      <c r="U35" s="181"/>
      <c r="V35" s="181"/>
      <c r="W35" s="171"/>
      <c r="X35" s="171"/>
      <c r="Y35" s="171"/>
      <c r="Z35" s="171"/>
      <c r="AA35" s="215"/>
      <c r="AB35" s="171"/>
    </row>
    <row r="36" spans="1:31" ht="15" customHeight="1" x14ac:dyDescent="0.3">
      <c r="A36" s="193"/>
      <c r="B36" s="195">
        <v>2</v>
      </c>
      <c r="C36" s="197" t="str">
        <f>SORTEO!I8</f>
        <v>General</v>
      </c>
      <c r="D36" s="198"/>
      <c r="E36" s="201"/>
      <c r="F36" s="17"/>
      <c r="G36" s="216"/>
      <c r="H36" s="217"/>
      <c r="I36" s="203">
        <v>0</v>
      </c>
      <c r="J36" s="17">
        <v>1</v>
      </c>
      <c r="K36" s="205"/>
      <c r="L36" s="17"/>
      <c r="M36" s="205"/>
      <c r="N36" s="17"/>
      <c r="O36" s="179"/>
      <c r="P36" s="86"/>
      <c r="Q36" s="86"/>
      <c r="R36" s="194"/>
      <c r="S36" s="171">
        <v>1</v>
      </c>
      <c r="T36" s="180">
        <v>0</v>
      </c>
      <c r="U36" s="180">
        <v>0</v>
      </c>
      <c r="V36" s="180">
        <v>0</v>
      </c>
      <c r="W36" s="171">
        <v>0</v>
      </c>
      <c r="X36" s="182">
        <f>F36+J36+L36+N36</f>
        <v>1</v>
      </c>
      <c r="Y36" s="182">
        <f>F37+J37+L37+N37</f>
        <v>2</v>
      </c>
      <c r="Z36" s="182">
        <f>+X36-Y36</f>
        <v>-1</v>
      </c>
      <c r="AA36" s="172">
        <f>E36+I36+K36+M36</f>
        <v>0</v>
      </c>
      <c r="AB36" s="171"/>
    </row>
    <row r="37" spans="1:31" ht="15" customHeight="1" x14ac:dyDescent="0.3">
      <c r="A37" s="193"/>
      <c r="B37" s="196"/>
      <c r="C37" s="199"/>
      <c r="D37" s="200"/>
      <c r="E37" s="202"/>
      <c r="F37" s="17"/>
      <c r="G37" s="218"/>
      <c r="H37" s="219"/>
      <c r="I37" s="204"/>
      <c r="J37" s="17">
        <v>2</v>
      </c>
      <c r="K37" s="205"/>
      <c r="L37" s="17"/>
      <c r="M37" s="205"/>
      <c r="N37" s="17"/>
      <c r="O37" s="179"/>
      <c r="P37" s="86"/>
      <c r="Q37" s="86"/>
      <c r="R37" s="194"/>
      <c r="S37" s="171"/>
      <c r="T37" s="181"/>
      <c r="U37" s="181"/>
      <c r="V37" s="181"/>
      <c r="W37" s="171"/>
      <c r="X37" s="171"/>
      <c r="Y37" s="171"/>
      <c r="Z37" s="171"/>
      <c r="AA37" s="173"/>
      <c r="AB37" s="171"/>
    </row>
    <row r="38" spans="1:31" ht="15" customHeight="1" x14ac:dyDescent="0.3">
      <c r="A38" s="193"/>
      <c r="B38" s="195">
        <v>3</v>
      </c>
      <c r="C38" s="197" t="str">
        <f>SORTEO!I9</f>
        <v>FONDECUN</v>
      </c>
      <c r="D38" s="198"/>
      <c r="E38" s="201"/>
      <c r="F38" s="17"/>
      <c r="G38" s="203">
        <v>3</v>
      </c>
      <c r="H38" s="17">
        <v>2</v>
      </c>
      <c r="I38" s="216"/>
      <c r="J38" s="217"/>
      <c r="K38" s="205"/>
      <c r="L38" s="17"/>
      <c r="M38" s="205"/>
      <c r="N38" s="17"/>
      <c r="O38" s="179"/>
      <c r="P38" s="86"/>
      <c r="Q38" s="86"/>
      <c r="R38" s="194"/>
      <c r="S38" s="171">
        <v>1</v>
      </c>
      <c r="T38" s="180">
        <v>1</v>
      </c>
      <c r="U38" s="180">
        <v>0</v>
      </c>
      <c r="V38" s="180">
        <v>0</v>
      </c>
      <c r="W38" s="171">
        <v>0</v>
      </c>
      <c r="X38" s="182">
        <f>F38+H38+L38+N38</f>
        <v>2</v>
      </c>
      <c r="Y38" s="182">
        <f>F39+H39+L39+N39</f>
        <v>1</v>
      </c>
      <c r="Z38" s="171">
        <f>+X38-Y38</f>
        <v>1</v>
      </c>
      <c r="AA38" s="172">
        <f>E38+G38+K38+M38</f>
        <v>3</v>
      </c>
      <c r="AB38" s="171"/>
    </row>
    <row r="39" spans="1:31" ht="15" customHeight="1" x14ac:dyDescent="0.3">
      <c r="A39" s="193"/>
      <c r="B39" s="196"/>
      <c r="C39" s="199"/>
      <c r="D39" s="200"/>
      <c r="E39" s="202"/>
      <c r="F39" s="17"/>
      <c r="G39" s="204"/>
      <c r="H39" s="17">
        <v>1</v>
      </c>
      <c r="I39" s="218"/>
      <c r="J39" s="219"/>
      <c r="K39" s="205"/>
      <c r="L39" s="17"/>
      <c r="M39" s="205"/>
      <c r="N39" s="17"/>
      <c r="O39" s="179"/>
      <c r="P39" s="86"/>
      <c r="Q39" s="86"/>
      <c r="R39" s="194"/>
      <c r="S39" s="171"/>
      <c r="T39" s="181"/>
      <c r="U39" s="181"/>
      <c r="V39" s="181"/>
      <c r="W39" s="171"/>
      <c r="X39" s="171"/>
      <c r="Y39" s="171"/>
      <c r="Z39" s="171"/>
      <c r="AA39" s="173"/>
      <c r="AB39" s="171"/>
    </row>
    <row r="40" spans="1:31" ht="15" customHeight="1" x14ac:dyDescent="0.3">
      <c r="A40" s="193"/>
      <c r="B40" s="195">
        <v>4</v>
      </c>
      <c r="C40" s="197" t="str">
        <f>SORTEO!I10</f>
        <v>IDECUT</v>
      </c>
      <c r="D40" s="198"/>
      <c r="E40" s="201">
        <v>3</v>
      </c>
      <c r="F40" s="17">
        <v>5</v>
      </c>
      <c r="G40" s="203"/>
      <c r="H40" s="17"/>
      <c r="I40" s="203"/>
      <c r="J40" s="17"/>
      <c r="K40" s="178"/>
      <c r="L40" s="178"/>
      <c r="M40" s="205"/>
      <c r="N40" s="17"/>
      <c r="O40" s="179"/>
      <c r="P40" s="86"/>
      <c r="Q40" s="86"/>
      <c r="R40" s="194"/>
      <c r="S40" s="171">
        <v>1</v>
      </c>
      <c r="T40" s="180">
        <v>1</v>
      </c>
      <c r="U40" s="180">
        <v>0</v>
      </c>
      <c r="V40" s="180">
        <v>0</v>
      </c>
      <c r="W40" s="171">
        <v>0</v>
      </c>
      <c r="X40" s="182">
        <f>F40+H40+J40+N40</f>
        <v>5</v>
      </c>
      <c r="Y40" s="182">
        <f>F41+H41+J41+N41</f>
        <v>1</v>
      </c>
      <c r="Z40" s="171">
        <f>+X40-Y40</f>
        <v>4</v>
      </c>
      <c r="AA40" s="172">
        <f>E40+G40+I40+M40</f>
        <v>3</v>
      </c>
      <c r="AB40" s="171"/>
    </row>
    <row r="41" spans="1:31" ht="15" customHeight="1" x14ac:dyDescent="0.3">
      <c r="A41" s="193"/>
      <c r="B41" s="196"/>
      <c r="C41" s="199"/>
      <c r="D41" s="200"/>
      <c r="E41" s="202"/>
      <c r="F41" s="17">
        <v>1</v>
      </c>
      <c r="G41" s="204"/>
      <c r="H41" s="17"/>
      <c r="I41" s="204"/>
      <c r="J41" s="17"/>
      <c r="K41" s="178"/>
      <c r="L41" s="178"/>
      <c r="M41" s="205"/>
      <c r="N41" s="17"/>
      <c r="O41" s="179"/>
      <c r="P41" s="86"/>
      <c r="Q41" s="86"/>
      <c r="R41" s="194"/>
      <c r="S41" s="171"/>
      <c r="T41" s="181"/>
      <c r="U41" s="181"/>
      <c r="V41" s="181"/>
      <c r="W41" s="171"/>
      <c r="X41" s="171"/>
      <c r="Y41" s="171"/>
      <c r="Z41" s="171"/>
      <c r="AA41" s="173"/>
      <c r="AB41" s="171"/>
    </row>
    <row r="42" spans="1:31" ht="16.5" customHeight="1" x14ac:dyDescent="0.3"/>
    <row r="43" spans="1:31" ht="15" customHeight="1" x14ac:dyDescent="0.3">
      <c r="A43" s="174" t="s">
        <v>100</v>
      </c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0"/>
      <c r="AC43" s="10"/>
      <c r="AD43" s="39"/>
      <c r="AE43" s="10"/>
    </row>
    <row r="44" spans="1:31" ht="13.5" customHeight="1" x14ac:dyDescent="0.3">
      <c r="A44" s="105"/>
      <c r="B44" s="5"/>
      <c r="AB44" s="175" t="s">
        <v>2</v>
      </c>
      <c r="AC44" s="175"/>
      <c r="AD44" s="175"/>
      <c r="AE44" s="175"/>
    </row>
    <row r="45" spans="1:31" ht="15" customHeight="1" x14ac:dyDescent="0.3">
      <c r="A45" s="106" t="s">
        <v>3</v>
      </c>
      <c r="B45" s="19"/>
      <c r="C45" s="19" t="s">
        <v>4</v>
      </c>
      <c r="D45" s="32"/>
      <c r="E45" s="32"/>
      <c r="F45" s="189" t="s">
        <v>5</v>
      </c>
      <c r="G45" s="190"/>
      <c r="H45" s="190"/>
      <c r="I45" s="190"/>
      <c r="J45" s="190"/>
      <c r="K45" s="190"/>
      <c r="L45" s="190"/>
      <c r="M45" s="190"/>
      <c r="N45" s="190"/>
      <c r="O45" s="190"/>
      <c r="P45" s="191"/>
      <c r="Q45" s="84"/>
      <c r="R45" s="163" t="s">
        <v>35</v>
      </c>
      <c r="S45" s="163"/>
      <c r="T45" s="163"/>
      <c r="U45" s="163"/>
      <c r="V45" s="19"/>
      <c r="W45" s="163" t="s">
        <v>6</v>
      </c>
      <c r="X45" s="163"/>
      <c r="Y45" s="163"/>
      <c r="Z45" s="163"/>
      <c r="AA45" s="40" t="s">
        <v>0</v>
      </c>
      <c r="AB45" s="36" t="s">
        <v>7</v>
      </c>
      <c r="AC45" s="36"/>
      <c r="AD45" s="40" t="s">
        <v>0</v>
      </c>
      <c r="AE45" s="36" t="s">
        <v>8</v>
      </c>
    </row>
    <row r="46" spans="1:31" ht="18" customHeight="1" x14ac:dyDescent="0.3">
      <c r="A46" s="88" t="s">
        <v>135</v>
      </c>
      <c r="B46" s="6"/>
      <c r="C46" s="75" t="str">
        <f>C34</f>
        <v>CORPORACION SOCIAL</v>
      </c>
      <c r="D46" s="90"/>
      <c r="E46" s="90"/>
      <c r="F46" s="152" t="str">
        <f>C40</f>
        <v>IDECUT</v>
      </c>
      <c r="G46" s="153"/>
      <c r="H46" s="153"/>
      <c r="I46" s="153"/>
      <c r="J46" s="153"/>
      <c r="K46" s="153"/>
      <c r="L46" s="153"/>
      <c r="M46" s="153"/>
      <c r="N46" s="153"/>
      <c r="O46" s="153"/>
      <c r="P46" s="154"/>
      <c r="Q46" s="91"/>
      <c r="R46" s="155" t="s">
        <v>134</v>
      </c>
      <c r="S46" s="156"/>
      <c r="T46" s="156"/>
      <c r="U46" s="157"/>
      <c r="V46" s="48"/>
      <c r="W46" s="186">
        <v>45153</v>
      </c>
      <c r="X46" s="187"/>
      <c r="Y46" s="187"/>
      <c r="Z46" s="188"/>
      <c r="AA46" s="161">
        <v>1</v>
      </c>
      <c r="AB46" s="162"/>
      <c r="AC46" s="163" t="s">
        <v>9</v>
      </c>
      <c r="AD46" s="161">
        <v>5</v>
      </c>
      <c r="AE46" s="162"/>
    </row>
    <row r="47" spans="1:31" ht="17.25" customHeight="1" x14ac:dyDescent="0.3">
      <c r="A47" s="88" t="s">
        <v>136</v>
      </c>
      <c r="B47" s="88"/>
      <c r="C47" s="75" t="str">
        <f>C36</f>
        <v>General</v>
      </c>
      <c r="D47" s="90"/>
      <c r="E47" s="90"/>
      <c r="F47" s="152" t="str">
        <f>C38</f>
        <v>FONDECUN</v>
      </c>
      <c r="G47" s="153"/>
      <c r="H47" s="153"/>
      <c r="I47" s="153"/>
      <c r="J47" s="153"/>
      <c r="K47" s="153"/>
      <c r="L47" s="153"/>
      <c r="M47" s="153"/>
      <c r="N47" s="153"/>
      <c r="O47" s="153"/>
      <c r="P47" s="154"/>
      <c r="Q47" s="91"/>
      <c r="R47" s="155" t="s">
        <v>134</v>
      </c>
      <c r="S47" s="156"/>
      <c r="T47" s="156"/>
      <c r="U47" s="157"/>
      <c r="V47" s="89"/>
      <c r="W47" s="186">
        <v>45153</v>
      </c>
      <c r="X47" s="187"/>
      <c r="Y47" s="187"/>
      <c r="Z47" s="188"/>
      <c r="AA47" s="161">
        <v>1</v>
      </c>
      <c r="AB47" s="162"/>
      <c r="AC47" s="163"/>
      <c r="AD47" s="161">
        <v>2</v>
      </c>
      <c r="AE47" s="162"/>
    </row>
    <row r="48" spans="1:31" ht="15" customHeight="1" x14ac:dyDescent="0.3">
      <c r="A48" s="106" t="s">
        <v>3</v>
      </c>
      <c r="B48" s="19"/>
      <c r="C48" s="56" t="s">
        <v>4</v>
      </c>
      <c r="D48" s="57"/>
      <c r="E48" s="57"/>
      <c r="F48" s="167" t="s">
        <v>5</v>
      </c>
      <c r="G48" s="168"/>
      <c r="H48" s="168"/>
      <c r="I48" s="168"/>
      <c r="J48" s="168"/>
      <c r="K48" s="168"/>
      <c r="L48" s="168"/>
      <c r="M48" s="168"/>
      <c r="N48" s="168"/>
      <c r="O48" s="168"/>
      <c r="P48" s="169"/>
      <c r="Q48" s="85"/>
      <c r="R48" s="163" t="s">
        <v>35</v>
      </c>
      <c r="S48" s="163"/>
      <c r="T48" s="163"/>
      <c r="U48" s="163"/>
      <c r="V48" s="19"/>
      <c r="W48" s="170" t="s">
        <v>6</v>
      </c>
      <c r="X48" s="170"/>
      <c r="Y48" s="170"/>
      <c r="Z48" s="170"/>
      <c r="AA48" s="40" t="s">
        <v>0</v>
      </c>
      <c r="AB48" s="36" t="s">
        <v>7</v>
      </c>
      <c r="AC48" s="36"/>
      <c r="AD48" s="40" t="s">
        <v>0</v>
      </c>
      <c r="AE48" s="36" t="s">
        <v>8</v>
      </c>
    </row>
    <row r="49" spans="1:31" ht="15" customHeight="1" x14ac:dyDescent="0.3">
      <c r="A49" s="88" t="s">
        <v>135</v>
      </c>
      <c r="B49" s="6"/>
      <c r="C49" s="75" t="str">
        <f>C40</f>
        <v>IDECUT</v>
      </c>
      <c r="D49" s="90"/>
      <c r="E49" s="90"/>
      <c r="F49" s="152" t="str">
        <f>C38</f>
        <v>FONDECUN</v>
      </c>
      <c r="G49" s="153"/>
      <c r="H49" s="153"/>
      <c r="I49" s="153"/>
      <c r="J49" s="153"/>
      <c r="K49" s="153"/>
      <c r="L49" s="153"/>
      <c r="M49" s="153"/>
      <c r="N49" s="153"/>
      <c r="O49" s="153"/>
      <c r="P49" s="154"/>
      <c r="Q49" s="91"/>
      <c r="R49" s="155" t="s">
        <v>138</v>
      </c>
      <c r="S49" s="156"/>
      <c r="T49" s="156"/>
      <c r="U49" s="157"/>
      <c r="V49" s="48"/>
      <c r="W49" s="158">
        <v>45161</v>
      </c>
      <c r="X49" s="159"/>
      <c r="Y49" s="159"/>
      <c r="Z49" s="160"/>
      <c r="AA49" s="161"/>
      <c r="AB49" s="162"/>
      <c r="AC49" s="176" t="s">
        <v>9</v>
      </c>
      <c r="AD49" s="161"/>
      <c r="AE49" s="162"/>
    </row>
    <row r="50" spans="1:31" ht="15" customHeight="1" x14ac:dyDescent="0.3">
      <c r="A50" s="88" t="s">
        <v>136</v>
      </c>
      <c r="B50" s="6"/>
      <c r="C50" s="75" t="str">
        <f>C34</f>
        <v>CORPORACION SOCIAL</v>
      </c>
      <c r="D50" s="90"/>
      <c r="E50" s="90"/>
      <c r="F50" s="152" t="str">
        <f>C36</f>
        <v>General</v>
      </c>
      <c r="G50" s="153"/>
      <c r="H50" s="153"/>
      <c r="I50" s="153"/>
      <c r="J50" s="153"/>
      <c r="K50" s="153"/>
      <c r="L50" s="153"/>
      <c r="M50" s="153"/>
      <c r="N50" s="153"/>
      <c r="O50" s="153"/>
      <c r="P50" s="154"/>
      <c r="Q50" s="91"/>
      <c r="R50" s="155" t="s">
        <v>138</v>
      </c>
      <c r="S50" s="156"/>
      <c r="T50" s="156"/>
      <c r="U50" s="157"/>
      <c r="V50" s="48"/>
      <c r="W50" s="158">
        <v>45161</v>
      </c>
      <c r="X50" s="159"/>
      <c r="Y50" s="159"/>
      <c r="Z50" s="160"/>
      <c r="AA50" s="161"/>
      <c r="AB50" s="162"/>
      <c r="AC50" s="177"/>
      <c r="AD50" s="161"/>
      <c r="AE50" s="162"/>
    </row>
    <row r="51" spans="1:31" ht="15" customHeight="1" x14ac:dyDescent="0.3">
      <c r="A51" s="106" t="s">
        <v>3</v>
      </c>
      <c r="B51" s="19"/>
      <c r="C51" s="56" t="s">
        <v>4</v>
      </c>
      <c r="D51" s="57"/>
      <c r="E51" s="57"/>
      <c r="F51" s="167" t="s">
        <v>5</v>
      </c>
      <c r="G51" s="168"/>
      <c r="H51" s="168"/>
      <c r="I51" s="168"/>
      <c r="J51" s="168"/>
      <c r="K51" s="168"/>
      <c r="L51" s="168"/>
      <c r="M51" s="168"/>
      <c r="N51" s="168"/>
      <c r="O51" s="168"/>
      <c r="P51" s="169"/>
      <c r="Q51" s="85"/>
      <c r="R51" s="163" t="s">
        <v>35</v>
      </c>
      <c r="S51" s="163"/>
      <c r="T51" s="163"/>
      <c r="U51" s="163"/>
      <c r="V51" s="19"/>
      <c r="W51" s="170" t="s">
        <v>6</v>
      </c>
      <c r="X51" s="170"/>
      <c r="Y51" s="170"/>
      <c r="Z51" s="170"/>
      <c r="AA51" s="40" t="s">
        <v>0</v>
      </c>
      <c r="AB51" s="36" t="s">
        <v>7</v>
      </c>
      <c r="AC51" s="36"/>
      <c r="AD51" s="40" t="s">
        <v>0</v>
      </c>
      <c r="AE51" s="36" t="s">
        <v>8</v>
      </c>
    </row>
    <row r="52" spans="1:31" ht="15" customHeight="1" x14ac:dyDescent="0.3">
      <c r="A52" s="88" t="s">
        <v>135</v>
      </c>
      <c r="B52" s="6"/>
      <c r="C52" s="75" t="str">
        <f>C36</f>
        <v>General</v>
      </c>
      <c r="D52" s="90"/>
      <c r="E52" s="90"/>
      <c r="F52" s="152" t="str">
        <f>C40</f>
        <v>IDECUT</v>
      </c>
      <c r="G52" s="153"/>
      <c r="H52" s="153"/>
      <c r="I52" s="153"/>
      <c r="J52" s="153"/>
      <c r="K52" s="153"/>
      <c r="L52" s="153"/>
      <c r="M52" s="153"/>
      <c r="N52" s="153"/>
      <c r="O52" s="153"/>
      <c r="P52" s="154"/>
      <c r="Q52" s="91"/>
      <c r="R52" s="155" t="s">
        <v>137</v>
      </c>
      <c r="S52" s="156"/>
      <c r="T52" s="156"/>
      <c r="U52" s="157"/>
      <c r="V52" s="48"/>
      <c r="W52" s="158">
        <v>45167</v>
      </c>
      <c r="X52" s="159"/>
      <c r="Y52" s="159"/>
      <c r="Z52" s="160"/>
      <c r="AA52" s="161"/>
      <c r="AB52" s="162"/>
      <c r="AC52" s="163" t="s">
        <v>9</v>
      </c>
      <c r="AD52" s="161"/>
      <c r="AE52" s="162"/>
    </row>
    <row r="53" spans="1:31" ht="15" customHeight="1" x14ac:dyDescent="0.3">
      <c r="A53" s="88" t="s">
        <v>136</v>
      </c>
      <c r="B53" s="6"/>
      <c r="C53" s="75" t="str">
        <f>C38</f>
        <v>FONDECUN</v>
      </c>
      <c r="D53" s="90"/>
      <c r="E53" s="90"/>
      <c r="F53" s="152" t="str">
        <f>C34</f>
        <v>CORPORACION SOCIAL</v>
      </c>
      <c r="G53" s="153"/>
      <c r="H53" s="153"/>
      <c r="I53" s="153"/>
      <c r="J53" s="153"/>
      <c r="K53" s="153"/>
      <c r="L53" s="153"/>
      <c r="M53" s="153"/>
      <c r="N53" s="153"/>
      <c r="O53" s="153"/>
      <c r="P53" s="154"/>
      <c r="Q53" s="92"/>
      <c r="R53" s="164" t="s">
        <v>137</v>
      </c>
      <c r="S53" s="165"/>
      <c r="T53" s="165"/>
      <c r="U53" s="166"/>
      <c r="V53" s="50"/>
      <c r="W53" s="158">
        <v>45167</v>
      </c>
      <c r="X53" s="159"/>
      <c r="Y53" s="159"/>
      <c r="Z53" s="160"/>
      <c r="AA53" s="161"/>
      <c r="AB53" s="162"/>
      <c r="AC53" s="163"/>
      <c r="AD53" s="161"/>
      <c r="AE53" s="162"/>
    </row>
    <row r="55" spans="1:31" ht="15" customHeight="1" x14ac:dyDescent="0.3">
      <c r="A55" s="192" t="s">
        <v>12</v>
      </c>
      <c r="B55" s="58"/>
      <c r="C55" s="206" t="s">
        <v>0</v>
      </c>
      <c r="D55" s="207"/>
      <c r="E55" s="206">
        <v>1</v>
      </c>
      <c r="F55" s="207"/>
      <c r="G55" s="206">
        <v>2</v>
      </c>
      <c r="H55" s="207"/>
      <c r="I55" s="206">
        <v>3</v>
      </c>
      <c r="J55" s="207"/>
      <c r="K55" s="208">
        <v>4</v>
      </c>
      <c r="L55" s="208"/>
      <c r="M55" s="208">
        <v>5</v>
      </c>
      <c r="N55" s="208"/>
      <c r="O55" s="194">
        <v>5</v>
      </c>
      <c r="P55" s="194"/>
      <c r="Q55" s="33"/>
      <c r="R55" s="194"/>
      <c r="S55" s="20" t="s">
        <v>13</v>
      </c>
      <c r="T55" s="20" t="s">
        <v>14</v>
      </c>
      <c r="U55" s="20" t="s">
        <v>15</v>
      </c>
      <c r="V55" s="20" t="s">
        <v>117</v>
      </c>
      <c r="W55" s="21" t="s">
        <v>108</v>
      </c>
      <c r="X55" s="20" t="s">
        <v>111</v>
      </c>
      <c r="Y55" s="20" t="s">
        <v>112</v>
      </c>
      <c r="Z55" s="20" t="s">
        <v>107</v>
      </c>
      <c r="AA55" s="42" t="s">
        <v>1</v>
      </c>
      <c r="AB55" s="20" t="s">
        <v>17</v>
      </c>
    </row>
    <row r="56" spans="1:31" ht="15" customHeight="1" x14ac:dyDescent="0.3">
      <c r="A56" s="193"/>
      <c r="B56" s="195">
        <v>1</v>
      </c>
      <c r="C56" s="197" t="str">
        <f>SORTEO!L7</f>
        <v>FUNCION PUBLICA</v>
      </c>
      <c r="D56" s="198"/>
      <c r="E56" s="209"/>
      <c r="F56" s="210"/>
      <c r="G56" s="213"/>
      <c r="H56" s="31"/>
      <c r="I56" s="203"/>
      <c r="J56" s="17"/>
      <c r="K56" s="205"/>
      <c r="L56" s="17"/>
      <c r="M56" s="205"/>
      <c r="N56" s="17"/>
      <c r="O56" s="179"/>
      <c r="P56" s="86"/>
      <c r="Q56" s="86"/>
      <c r="R56" s="194"/>
      <c r="S56" s="171">
        <v>0</v>
      </c>
      <c r="T56" s="180">
        <v>0</v>
      </c>
      <c r="U56" s="180">
        <v>0</v>
      </c>
      <c r="V56" s="180">
        <v>0</v>
      </c>
      <c r="W56" s="171">
        <v>0</v>
      </c>
      <c r="X56" s="182">
        <f>H56+J56+L56+N56</f>
        <v>0</v>
      </c>
      <c r="Y56" s="182">
        <f>H57+J57+L57+N57</f>
        <v>0</v>
      </c>
      <c r="Z56" s="182">
        <f>+X56-Y56</f>
        <v>0</v>
      </c>
      <c r="AA56" s="215">
        <f>G56+I56+K56+M56</f>
        <v>0</v>
      </c>
      <c r="AB56" s="171"/>
    </row>
    <row r="57" spans="1:31" ht="15" customHeight="1" x14ac:dyDescent="0.3">
      <c r="A57" s="193"/>
      <c r="B57" s="196"/>
      <c r="C57" s="199"/>
      <c r="D57" s="200"/>
      <c r="E57" s="211"/>
      <c r="F57" s="212"/>
      <c r="G57" s="214"/>
      <c r="H57" s="31"/>
      <c r="I57" s="204"/>
      <c r="J57" s="17"/>
      <c r="K57" s="205"/>
      <c r="L57" s="17"/>
      <c r="M57" s="205"/>
      <c r="N57" s="17"/>
      <c r="O57" s="179"/>
      <c r="P57" s="86"/>
      <c r="Q57" s="86"/>
      <c r="R57" s="194"/>
      <c r="S57" s="171"/>
      <c r="T57" s="181"/>
      <c r="U57" s="181"/>
      <c r="V57" s="181"/>
      <c r="W57" s="171"/>
      <c r="X57" s="171"/>
      <c r="Y57" s="171"/>
      <c r="Z57" s="171"/>
      <c r="AA57" s="215"/>
      <c r="AB57" s="171"/>
    </row>
    <row r="58" spans="1:31" ht="15" customHeight="1" x14ac:dyDescent="0.3">
      <c r="A58" s="193"/>
      <c r="B58" s="195">
        <v>2</v>
      </c>
      <c r="C58" s="197" t="str">
        <f>SORTEO!L8</f>
        <v>ICCU</v>
      </c>
      <c r="D58" s="198"/>
      <c r="E58" s="201"/>
      <c r="F58" s="17"/>
      <c r="G58" s="216"/>
      <c r="H58" s="217"/>
      <c r="I58" s="203"/>
      <c r="J58" s="17"/>
      <c r="K58" s="205"/>
      <c r="L58" s="17"/>
      <c r="M58" s="205"/>
      <c r="N58" s="17"/>
      <c r="O58" s="179"/>
      <c r="P58" s="86"/>
      <c r="Q58" s="86"/>
      <c r="R58" s="194"/>
      <c r="S58" s="171">
        <v>0</v>
      </c>
      <c r="T58" s="180">
        <v>0</v>
      </c>
      <c r="U58" s="180">
        <v>0</v>
      </c>
      <c r="V58" s="180">
        <v>0</v>
      </c>
      <c r="W58" s="171">
        <v>0</v>
      </c>
      <c r="X58" s="182">
        <f>F58+J58+L58+N58</f>
        <v>0</v>
      </c>
      <c r="Y58" s="182">
        <f>F59+J59+L59+N59</f>
        <v>0</v>
      </c>
      <c r="Z58" s="182">
        <f>+X58-Y58</f>
        <v>0</v>
      </c>
      <c r="AA58" s="172">
        <f>E58+I58+K58+M58</f>
        <v>0</v>
      </c>
      <c r="AB58" s="171"/>
    </row>
    <row r="59" spans="1:31" ht="15" customHeight="1" x14ac:dyDescent="0.3">
      <c r="A59" s="193"/>
      <c r="B59" s="196"/>
      <c r="C59" s="199"/>
      <c r="D59" s="200"/>
      <c r="E59" s="202"/>
      <c r="F59" s="17"/>
      <c r="G59" s="218"/>
      <c r="H59" s="219"/>
      <c r="I59" s="204"/>
      <c r="J59" s="17"/>
      <c r="K59" s="205"/>
      <c r="L59" s="17"/>
      <c r="M59" s="205"/>
      <c r="N59" s="17"/>
      <c r="O59" s="179"/>
      <c r="P59" s="86"/>
      <c r="Q59" s="86"/>
      <c r="R59" s="194"/>
      <c r="S59" s="171"/>
      <c r="T59" s="181"/>
      <c r="U59" s="181"/>
      <c r="V59" s="181"/>
      <c r="W59" s="171"/>
      <c r="X59" s="171"/>
      <c r="Y59" s="171"/>
      <c r="Z59" s="171"/>
      <c r="AA59" s="173"/>
      <c r="AB59" s="171"/>
    </row>
    <row r="60" spans="1:31" ht="15" customHeight="1" x14ac:dyDescent="0.3">
      <c r="A60" s="193"/>
      <c r="B60" s="195">
        <v>3</v>
      </c>
      <c r="C60" s="197" t="str">
        <f>SORTEO!L9</f>
        <v>HABITAT Y VIVIENDA</v>
      </c>
      <c r="D60" s="198"/>
      <c r="E60" s="201"/>
      <c r="F60" s="17"/>
      <c r="G60" s="203"/>
      <c r="H60" s="17"/>
      <c r="I60" s="216"/>
      <c r="J60" s="217"/>
      <c r="K60" s="205"/>
      <c r="L60" s="17"/>
      <c r="M60" s="205"/>
      <c r="N60" s="17"/>
      <c r="O60" s="179"/>
      <c r="P60" s="86"/>
      <c r="Q60" s="86"/>
      <c r="R60" s="194"/>
      <c r="S60" s="171">
        <v>0</v>
      </c>
      <c r="T60" s="180">
        <v>0</v>
      </c>
      <c r="U60" s="180">
        <v>0</v>
      </c>
      <c r="V60" s="180">
        <v>0</v>
      </c>
      <c r="W60" s="171">
        <v>0</v>
      </c>
      <c r="X60" s="182">
        <f>F60+H60+L60+N60</f>
        <v>0</v>
      </c>
      <c r="Y60" s="182">
        <f>F61+H61+L61+N61</f>
        <v>0</v>
      </c>
      <c r="Z60" s="171">
        <f>+X60-Y60</f>
        <v>0</v>
      </c>
      <c r="AA60" s="172">
        <f>E60+G60+K60+M60</f>
        <v>0</v>
      </c>
      <c r="AB60" s="171"/>
    </row>
    <row r="61" spans="1:31" ht="15" customHeight="1" x14ac:dyDescent="0.3">
      <c r="A61" s="193"/>
      <c r="B61" s="196"/>
      <c r="C61" s="199"/>
      <c r="D61" s="200"/>
      <c r="E61" s="202"/>
      <c r="F61" s="17"/>
      <c r="G61" s="204"/>
      <c r="H61" s="17"/>
      <c r="I61" s="218"/>
      <c r="J61" s="219"/>
      <c r="K61" s="205"/>
      <c r="L61" s="17"/>
      <c r="M61" s="205"/>
      <c r="N61" s="17"/>
      <c r="O61" s="179"/>
      <c r="P61" s="86"/>
      <c r="Q61" s="86"/>
      <c r="R61" s="194"/>
      <c r="S61" s="171"/>
      <c r="T61" s="181"/>
      <c r="U61" s="181"/>
      <c r="V61" s="181"/>
      <c r="W61" s="171"/>
      <c r="X61" s="171"/>
      <c r="Y61" s="171"/>
      <c r="Z61" s="171"/>
      <c r="AA61" s="173"/>
      <c r="AB61" s="171"/>
    </row>
    <row r="62" spans="1:31" ht="15" customHeight="1" x14ac:dyDescent="0.3">
      <c r="A62" s="193"/>
      <c r="B62" s="195">
        <v>4</v>
      </c>
      <c r="C62" s="197" t="str">
        <f>SORTEO!L10</f>
        <v xml:space="preserve">Educacion </v>
      </c>
      <c r="D62" s="198"/>
      <c r="E62" s="201"/>
      <c r="F62" s="17"/>
      <c r="G62" s="203"/>
      <c r="H62" s="17"/>
      <c r="I62" s="203"/>
      <c r="J62" s="17"/>
      <c r="K62" s="178"/>
      <c r="L62" s="178"/>
      <c r="M62" s="205"/>
      <c r="N62" s="17"/>
      <c r="O62" s="179"/>
      <c r="P62" s="86"/>
      <c r="Q62" s="86"/>
      <c r="R62" s="194"/>
      <c r="S62" s="171">
        <v>0</v>
      </c>
      <c r="T62" s="180">
        <f>IF(AD66&gt;AB66,"1")+IF(AB69&gt;AD69,"1")+IF(AD72&gt;AB72,"1")</f>
        <v>0</v>
      </c>
      <c r="U62" s="180">
        <v>0</v>
      </c>
      <c r="V62" s="180">
        <v>0</v>
      </c>
      <c r="W62" s="171">
        <v>0</v>
      </c>
      <c r="X62" s="182">
        <f>F62+H62+J62+N62</f>
        <v>0</v>
      </c>
      <c r="Y62" s="182">
        <f>F63+H63+J63+N63</f>
        <v>0</v>
      </c>
      <c r="Z62" s="171">
        <f>+X62-Y62</f>
        <v>0</v>
      </c>
      <c r="AA62" s="172">
        <f>E62+G62+I62+M62</f>
        <v>0</v>
      </c>
      <c r="AB62" s="171"/>
    </row>
    <row r="63" spans="1:31" ht="15" customHeight="1" x14ac:dyDescent="0.3">
      <c r="A63" s="193"/>
      <c r="B63" s="196"/>
      <c r="C63" s="199"/>
      <c r="D63" s="200"/>
      <c r="E63" s="202"/>
      <c r="F63" s="17"/>
      <c r="G63" s="204"/>
      <c r="H63" s="17"/>
      <c r="I63" s="204"/>
      <c r="J63" s="17"/>
      <c r="K63" s="178"/>
      <c r="L63" s="178"/>
      <c r="M63" s="205"/>
      <c r="N63" s="17"/>
      <c r="O63" s="179"/>
      <c r="P63" s="86"/>
      <c r="Q63" s="86"/>
      <c r="R63" s="194"/>
      <c r="S63" s="171"/>
      <c r="T63" s="181"/>
      <c r="U63" s="181"/>
      <c r="V63" s="181"/>
      <c r="W63" s="171"/>
      <c r="X63" s="171"/>
      <c r="Y63" s="171"/>
      <c r="Z63" s="171"/>
      <c r="AA63" s="173"/>
      <c r="AB63" s="171"/>
    </row>
    <row r="64" spans="1:31" ht="16.5" customHeight="1" x14ac:dyDescent="0.3"/>
    <row r="65" spans="1:31" ht="15" customHeight="1" x14ac:dyDescent="0.3">
      <c r="A65" s="174" t="s">
        <v>128</v>
      </c>
      <c r="B65" s="174"/>
      <c r="C65" s="174"/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  <c r="AB65" s="10"/>
      <c r="AC65" s="10"/>
      <c r="AD65" s="39"/>
      <c r="AE65" s="10"/>
    </row>
    <row r="66" spans="1:31" ht="13.5" customHeight="1" x14ac:dyDescent="0.3">
      <c r="A66" s="105"/>
      <c r="B66" s="5"/>
      <c r="AB66" s="175" t="s">
        <v>2</v>
      </c>
      <c r="AC66" s="175"/>
      <c r="AD66" s="175"/>
      <c r="AE66" s="175"/>
    </row>
    <row r="67" spans="1:31" ht="15" customHeight="1" x14ac:dyDescent="0.3">
      <c r="A67" s="106" t="s">
        <v>3</v>
      </c>
      <c r="B67" s="19"/>
      <c r="C67" s="19" t="s">
        <v>4</v>
      </c>
      <c r="D67" s="32"/>
      <c r="E67" s="32"/>
      <c r="F67" s="189" t="s">
        <v>5</v>
      </c>
      <c r="G67" s="190"/>
      <c r="H67" s="190"/>
      <c r="I67" s="190"/>
      <c r="J67" s="190"/>
      <c r="K67" s="190"/>
      <c r="L67" s="190"/>
      <c r="M67" s="190"/>
      <c r="N67" s="190"/>
      <c r="O67" s="190"/>
      <c r="P67" s="191"/>
      <c r="Q67" s="84"/>
      <c r="R67" s="163" t="s">
        <v>35</v>
      </c>
      <c r="S67" s="163"/>
      <c r="T67" s="163"/>
      <c r="U67" s="163"/>
      <c r="V67" s="19"/>
      <c r="W67" s="163" t="s">
        <v>6</v>
      </c>
      <c r="X67" s="163"/>
      <c r="Y67" s="163"/>
      <c r="Z67" s="163"/>
      <c r="AA67" s="40" t="s">
        <v>0</v>
      </c>
      <c r="AB67" s="36" t="s">
        <v>7</v>
      </c>
      <c r="AC67" s="36"/>
      <c r="AD67" s="40" t="s">
        <v>0</v>
      </c>
      <c r="AE67" s="36" t="s">
        <v>8</v>
      </c>
    </row>
    <row r="68" spans="1:31" ht="18" customHeight="1" x14ac:dyDescent="0.3">
      <c r="A68" s="88" t="s">
        <v>135</v>
      </c>
      <c r="B68" s="6"/>
      <c r="C68" s="75" t="str">
        <f>C56</f>
        <v>FUNCION PUBLICA</v>
      </c>
      <c r="D68" s="90"/>
      <c r="E68" s="90"/>
      <c r="F68" s="152" t="str">
        <f>C62</f>
        <v xml:space="preserve">Educacion </v>
      </c>
      <c r="G68" s="153"/>
      <c r="H68" s="153"/>
      <c r="I68" s="153"/>
      <c r="J68" s="153"/>
      <c r="K68" s="153"/>
      <c r="L68" s="153"/>
      <c r="M68" s="153"/>
      <c r="N68" s="153"/>
      <c r="O68" s="153"/>
      <c r="P68" s="154"/>
      <c r="Q68" s="91"/>
      <c r="R68" s="155" t="s">
        <v>138</v>
      </c>
      <c r="S68" s="156"/>
      <c r="T68" s="156"/>
      <c r="U68" s="157"/>
      <c r="V68" s="48"/>
      <c r="W68" s="186">
        <v>45154</v>
      </c>
      <c r="X68" s="187"/>
      <c r="Y68" s="187"/>
      <c r="Z68" s="188"/>
      <c r="AA68" s="161"/>
      <c r="AB68" s="162"/>
      <c r="AC68" s="163" t="s">
        <v>9</v>
      </c>
      <c r="AD68" s="161"/>
      <c r="AE68" s="162"/>
    </row>
    <row r="69" spans="1:31" ht="17.25" customHeight="1" x14ac:dyDescent="0.3">
      <c r="A69" s="88" t="s">
        <v>136</v>
      </c>
      <c r="B69" s="88"/>
      <c r="C69" s="75" t="str">
        <f>C58</f>
        <v>ICCU</v>
      </c>
      <c r="D69" s="90"/>
      <c r="E69" s="90"/>
      <c r="F69" s="152" t="str">
        <f>C60</f>
        <v>HABITAT Y VIVIENDA</v>
      </c>
      <c r="G69" s="153"/>
      <c r="H69" s="153"/>
      <c r="I69" s="153"/>
      <c r="J69" s="153"/>
      <c r="K69" s="153"/>
      <c r="L69" s="153"/>
      <c r="M69" s="153"/>
      <c r="N69" s="153"/>
      <c r="O69" s="153"/>
      <c r="P69" s="154"/>
      <c r="Q69" s="91"/>
      <c r="R69" s="155" t="s">
        <v>138</v>
      </c>
      <c r="S69" s="156"/>
      <c r="T69" s="156"/>
      <c r="U69" s="157"/>
      <c r="V69" s="89"/>
      <c r="W69" s="186">
        <v>45154</v>
      </c>
      <c r="X69" s="187"/>
      <c r="Y69" s="187"/>
      <c r="Z69" s="188"/>
      <c r="AA69" s="161"/>
      <c r="AB69" s="162"/>
      <c r="AC69" s="163"/>
      <c r="AD69" s="161"/>
      <c r="AE69" s="162"/>
    </row>
    <row r="70" spans="1:31" ht="15" customHeight="1" x14ac:dyDescent="0.3">
      <c r="A70" s="106" t="s">
        <v>3</v>
      </c>
      <c r="B70" s="19"/>
      <c r="C70" s="56" t="s">
        <v>4</v>
      </c>
      <c r="D70" s="57"/>
      <c r="E70" s="57"/>
      <c r="F70" s="167" t="s">
        <v>5</v>
      </c>
      <c r="G70" s="168"/>
      <c r="H70" s="168"/>
      <c r="I70" s="168"/>
      <c r="J70" s="168"/>
      <c r="K70" s="168"/>
      <c r="L70" s="168"/>
      <c r="M70" s="168"/>
      <c r="N70" s="168"/>
      <c r="O70" s="168"/>
      <c r="P70" s="169"/>
      <c r="Q70" s="85"/>
      <c r="R70" s="163" t="s">
        <v>35</v>
      </c>
      <c r="S70" s="163"/>
      <c r="T70" s="163"/>
      <c r="U70" s="163"/>
      <c r="V70" s="19"/>
      <c r="W70" s="170" t="s">
        <v>6</v>
      </c>
      <c r="X70" s="170"/>
      <c r="Y70" s="170"/>
      <c r="Z70" s="170"/>
      <c r="AA70" s="40" t="s">
        <v>0</v>
      </c>
      <c r="AB70" s="36" t="s">
        <v>7</v>
      </c>
      <c r="AC70" s="36"/>
      <c r="AD70" s="40" t="s">
        <v>0</v>
      </c>
      <c r="AE70" s="36" t="s">
        <v>8</v>
      </c>
    </row>
    <row r="71" spans="1:31" ht="15" customHeight="1" x14ac:dyDescent="0.3">
      <c r="A71" s="88" t="s">
        <v>135</v>
      </c>
      <c r="B71" s="6"/>
      <c r="C71" s="75" t="str">
        <f>C62</f>
        <v xml:space="preserve">Educacion </v>
      </c>
      <c r="D71" s="90"/>
      <c r="E71" s="90"/>
      <c r="F71" s="152" t="str">
        <f>C60</f>
        <v>HABITAT Y VIVIENDA</v>
      </c>
      <c r="G71" s="153"/>
      <c r="H71" s="153"/>
      <c r="I71" s="153"/>
      <c r="J71" s="153"/>
      <c r="K71" s="153"/>
      <c r="L71" s="153"/>
      <c r="M71" s="153"/>
      <c r="N71" s="153"/>
      <c r="O71" s="153"/>
      <c r="P71" s="154"/>
      <c r="Q71" s="91"/>
      <c r="R71" s="155" t="s">
        <v>137</v>
      </c>
      <c r="S71" s="156"/>
      <c r="T71" s="156"/>
      <c r="U71" s="157"/>
      <c r="V71" s="48"/>
      <c r="W71" s="158">
        <v>45162</v>
      </c>
      <c r="X71" s="159"/>
      <c r="Y71" s="159"/>
      <c r="Z71" s="160"/>
      <c r="AA71" s="161"/>
      <c r="AB71" s="162"/>
      <c r="AC71" s="176" t="s">
        <v>9</v>
      </c>
      <c r="AD71" s="161"/>
      <c r="AE71" s="162"/>
    </row>
    <row r="72" spans="1:31" ht="15" customHeight="1" x14ac:dyDescent="0.3">
      <c r="A72" s="88" t="s">
        <v>136</v>
      </c>
      <c r="B72" s="6"/>
      <c r="C72" s="75" t="str">
        <f>C56</f>
        <v>FUNCION PUBLICA</v>
      </c>
      <c r="D72" s="90"/>
      <c r="E72" s="90"/>
      <c r="F72" s="152" t="str">
        <f>C58</f>
        <v>ICCU</v>
      </c>
      <c r="G72" s="153"/>
      <c r="H72" s="153"/>
      <c r="I72" s="153"/>
      <c r="J72" s="153"/>
      <c r="K72" s="153"/>
      <c r="L72" s="153"/>
      <c r="M72" s="153"/>
      <c r="N72" s="153"/>
      <c r="O72" s="153"/>
      <c r="P72" s="154"/>
      <c r="Q72" s="91"/>
      <c r="R72" s="155" t="s">
        <v>137</v>
      </c>
      <c r="S72" s="156"/>
      <c r="T72" s="156"/>
      <c r="U72" s="157"/>
      <c r="V72" s="48"/>
      <c r="W72" s="158">
        <v>45162</v>
      </c>
      <c r="X72" s="159"/>
      <c r="Y72" s="159"/>
      <c r="Z72" s="160"/>
      <c r="AA72" s="161"/>
      <c r="AB72" s="162"/>
      <c r="AC72" s="177"/>
      <c r="AD72" s="161"/>
      <c r="AE72" s="162"/>
    </row>
    <row r="73" spans="1:31" ht="15" customHeight="1" x14ac:dyDescent="0.3">
      <c r="A73" s="106" t="s">
        <v>3</v>
      </c>
      <c r="B73" s="19"/>
      <c r="C73" s="56" t="s">
        <v>4</v>
      </c>
      <c r="D73" s="57"/>
      <c r="E73" s="57"/>
      <c r="F73" s="167" t="s">
        <v>5</v>
      </c>
      <c r="G73" s="168"/>
      <c r="H73" s="168"/>
      <c r="I73" s="168"/>
      <c r="J73" s="168"/>
      <c r="K73" s="168"/>
      <c r="L73" s="168"/>
      <c r="M73" s="168"/>
      <c r="N73" s="168"/>
      <c r="O73" s="168"/>
      <c r="P73" s="169"/>
      <c r="Q73" s="85"/>
      <c r="R73" s="163" t="s">
        <v>35</v>
      </c>
      <c r="S73" s="163"/>
      <c r="T73" s="163"/>
      <c r="U73" s="163"/>
      <c r="V73" s="19"/>
      <c r="W73" s="170" t="s">
        <v>6</v>
      </c>
      <c r="X73" s="170"/>
      <c r="Y73" s="170"/>
      <c r="Z73" s="170"/>
      <c r="AA73" s="40" t="s">
        <v>0</v>
      </c>
      <c r="AB73" s="36" t="s">
        <v>7</v>
      </c>
      <c r="AC73" s="36"/>
      <c r="AD73" s="40" t="s">
        <v>0</v>
      </c>
      <c r="AE73" s="36" t="s">
        <v>8</v>
      </c>
    </row>
    <row r="74" spans="1:31" ht="15" customHeight="1" x14ac:dyDescent="0.3">
      <c r="A74" s="88" t="s">
        <v>135</v>
      </c>
      <c r="B74" s="6"/>
      <c r="C74" s="75" t="str">
        <f>C58</f>
        <v>ICCU</v>
      </c>
      <c r="D74" s="90"/>
      <c r="E74" s="90"/>
      <c r="F74" s="152" t="str">
        <f>C62</f>
        <v xml:space="preserve">Educacion </v>
      </c>
      <c r="G74" s="153"/>
      <c r="H74" s="153"/>
      <c r="I74" s="153"/>
      <c r="J74" s="153"/>
      <c r="K74" s="153"/>
      <c r="L74" s="153"/>
      <c r="M74" s="153"/>
      <c r="N74" s="153"/>
      <c r="O74" s="153"/>
      <c r="P74" s="154"/>
      <c r="Q74" s="91"/>
      <c r="R74" s="155" t="s">
        <v>134</v>
      </c>
      <c r="S74" s="156"/>
      <c r="T74" s="156"/>
      <c r="U74" s="157"/>
      <c r="V74" s="48"/>
      <c r="W74" s="158">
        <v>45168</v>
      </c>
      <c r="X74" s="159"/>
      <c r="Y74" s="159"/>
      <c r="Z74" s="160"/>
      <c r="AA74" s="161"/>
      <c r="AB74" s="162"/>
      <c r="AC74" s="163" t="s">
        <v>9</v>
      </c>
      <c r="AD74" s="161"/>
      <c r="AE74" s="162"/>
    </row>
    <row r="75" spans="1:31" ht="15" customHeight="1" x14ac:dyDescent="0.3">
      <c r="A75" s="88" t="s">
        <v>136</v>
      </c>
      <c r="B75" s="6"/>
      <c r="C75" s="75" t="str">
        <f>C60</f>
        <v>HABITAT Y VIVIENDA</v>
      </c>
      <c r="D75" s="90"/>
      <c r="E75" s="90"/>
      <c r="F75" s="152" t="str">
        <f>C56</f>
        <v>FUNCION PUBLICA</v>
      </c>
      <c r="G75" s="153"/>
      <c r="H75" s="153"/>
      <c r="I75" s="153"/>
      <c r="J75" s="153"/>
      <c r="K75" s="153"/>
      <c r="L75" s="153"/>
      <c r="M75" s="153"/>
      <c r="N75" s="153"/>
      <c r="O75" s="153"/>
      <c r="P75" s="154"/>
      <c r="Q75" s="92"/>
      <c r="R75" s="164" t="s">
        <v>134</v>
      </c>
      <c r="S75" s="165"/>
      <c r="T75" s="165"/>
      <c r="U75" s="166"/>
      <c r="V75" s="50"/>
      <c r="W75" s="158">
        <v>45168</v>
      </c>
      <c r="X75" s="159"/>
      <c r="Y75" s="159"/>
      <c r="Z75" s="160"/>
      <c r="AA75" s="161"/>
      <c r="AB75" s="162"/>
      <c r="AC75" s="163"/>
      <c r="AD75" s="161"/>
      <c r="AE75" s="162"/>
    </row>
    <row r="77" spans="1:31" ht="15" customHeight="1" x14ac:dyDescent="0.3">
      <c r="A77" s="192" t="s">
        <v>118</v>
      </c>
      <c r="B77" s="58"/>
      <c r="C77" s="206" t="s">
        <v>0</v>
      </c>
      <c r="D77" s="207"/>
      <c r="E77" s="206">
        <v>1</v>
      </c>
      <c r="F77" s="207"/>
      <c r="G77" s="206">
        <v>2</v>
      </c>
      <c r="H77" s="207"/>
      <c r="I77" s="206">
        <v>3</v>
      </c>
      <c r="J77" s="207"/>
      <c r="K77" s="208">
        <v>4</v>
      </c>
      <c r="L77" s="208"/>
      <c r="M77" s="208">
        <v>5</v>
      </c>
      <c r="N77" s="208"/>
      <c r="O77" s="194">
        <v>5</v>
      </c>
      <c r="P77" s="194"/>
      <c r="Q77" s="33"/>
      <c r="R77" s="194"/>
      <c r="S77" s="20" t="s">
        <v>13</v>
      </c>
      <c r="T77" s="20" t="s">
        <v>14</v>
      </c>
      <c r="U77" s="20" t="s">
        <v>15</v>
      </c>
      <c r="V77" s="20" t="s">
        <v>117</v>
      </c>
      <c r="W77" s="21" t="s">
        <v>108</v>
      </c>
      <c r="X77" s="20" t="s">
        <v>111</v>
      </c>
      <c r="Y77" s="20" t="s">
        <v>112</v>
      </c>
      <c r="Z77" s="20" t="s">
        <v>107</v>
      </c>
      <c r="AA77" s="42" t="s">
        <v>1</v>
      </c>
      <c r="AB77" s="20" t="s">
        <v>17</v>
      </c>
    </row>
    <row r="78" spans="1:31" ht="15" customHeight="1" x14ac:dyDescent="0.3">
      <c r="A78" s="193"/>
      <c r="B78" s="195">
        <v>1</v>
      </c>
      <c r="C78" s="197" t="str">
        <f>SORTEO!F13</f>
        <v>Contraloria de Cundinamarca</v>
      </c>
      <c r="D78" s="198"/>
      <c r="E78" s="209"/>
      <c r="F78" s="210"/>
      <c r="G78" s="213"/>
      <c r="H78" s="31"/>
      <c r="I78" s="203"/>
      <c r="J78" s="17"/>
      <c r="K78" s="205"/>
      <c r="L78" s="17"/>
      <c r="M78" s="205"/>
      <c r="N78" s="17"/>
      <c r="O78" s="179"/>
      <c r="P78" s="86"/>
      <c r="Q78" s="86"/>
      <c r="R78" s="194"/>
      <c r="S78" s="171">
        <v>0</v>
      </c>
      <c r="T78" s="180">
        <v>0</v>
      </c>
      <c r="U78" s="180">
        <v>0</v>
      </c>
      <c r="V78" s="180">
        <v>0</v>
      </c>
      <c r="W78" s="171">
        <v>0</v>
      </c>
      <c r="X78" s="182">
        <f>H78+J78+L78+N78</f>
        <v>0</v>
      </c>
      <c r="Y78" s="182">
        <f>H79+J79+L79+N79</f>
        <v>0</v>
      </c>
      <c r="Z78" s="182">
        <f>+X78-Y78</f>
        <v>0</v>
      </c>
      <c r="AA78" s="215">
        <f>G78+I78+K78+M78</f>
        <v>0</v>
      </c>
      <c r="AB78" s="171"/>
    </row>
    <row r="79" spans="1:31" ht="15" customHeight="1" x14ac:dyDescent="0.3">
      <c r="A79" s="193"/>
      <c r="B79" s="196"/>
      <c r="C79" s="199"/>
      <c r="D79" s="200"/>
      <c r="E79" s="211"/>
      <c r="F79" s="212"/>
      <c r="G79" s="214"/>
      <c r="H79" s="31"/>
      <c r="I79" s="204"/>
      <c r="J79" s="17"/>
      <c r="K79" s="205"/>
      <c r="L79" s="17"/>
      <c r="M79" s="205"/>
      <c r="N79" s="17"/>
      <c r="O79" s="179"/>
      <c r="P79" s="86"/>
      <c r="Q79" s="86"/>
      <c r="R79" s="194"/>
      <c r="S79" s="171"/>
      <c r="T79" s="181"/>
      <c r="U79" s="181"/>
      <c r="V79" s="181"/>
      <c r="W79" s="171"/>
      <c r="X79" s="171"/>
      <c r="Y79" s="171"/>
      <c r="Z79" s="171"/>
      <c r="AA79" s="215"/>
      <c r="AB79" s="171"/>
    </row>
    <row r="80" spans="1:31" ht="15" customHeight="1" x14ac:dyDescent="0.3">
      <c r="A80" s="193"/>
      <c r="B80" s="195">
        <v>2</v>
      </c>
      <c r="C80" s="197" t="str">
        <f>SORTEO!F14</f>
        <v>EPC</v>
      </c>
      <c r="D80" s="198"/>
      <c r="E80" s="201"/>
      <c r="F80" s="17"/>
      <c r="G80" s="216"/>
      <c r="H80" s="217"/>
      <c r="I80" s="203"/>
      <c r="J80" s="17"/>
      <c r="K80" s="205"/>
      <c r="L80" s="17"/>
      <c r="M80" s="205"/>
      <c r="N80" s="17"/>
      <c r="O80" s="179"/>
      <c r="P80" s="86"/>
      <c r="Q80" s="86"/>
      <c r="R80" s="194"/>
      <c r="S80" s="171">
        <v>0</v>
      </c>
      <c r="T80" s="180">
        <f>IF(AB93&gt;AD93,"1")+IF(AD96&gt;AB96,"1")+IF(AB104&gt;AD104,"1")</f>
        <v>0</v>
      </c>
      <c r="U80" s="180">
        <v>0</v>
      </c>
      <c r="V80" s="180">
        <v>0</v>
      </c>
      <c r="W80" s="171">
        <v>0</v>
      </c>
      <c r="X80" s="182">
        <f>F80+J80+L80+N80</f>
        <v>0</v>
      </c>
      <c r="Y80" s="182">
        <f>F81+J81+L81+N81</f>
        <v>0</v>
      </c>
      <c r="Z80" s="182">
        <f>+X80-Y80</f>
        <v>0</v>
      </c>
      <c r="AA80" s="172">
        <f>E80+I80+K80+M80</f>
        <v>0</v>
      </c>
      <c r="AB80" s="171"/>
    </row>
    <row r="81" spans="1:31" ht="15" customHeight="1" x14ac:dyDescent="0.3">
      <c r="A81" s="193"/>
      <c r="B81" s="196"/>
      <c r="C81" s="199"/>
      <c r="D81" s="200"/>
      <c r="E81" s="202"/>
      <c r="F81" s="17"/>
      <c r="G81" s="218"/>
      <c r="H81" s="219"/>
      <c r="I81" s="204"/>
      <c r="J81" s="17"/>
      <c r="K81" s="205"/>
      <c r="L81" s="17"/>
      <c r="M81" s="205"/>
      <c r="N81" s="17"/>
      <c r="O81" s="179"/>
      <c r="P81" s="86"/>
      <c r="Q81" s="86"/>
      <c r="R81" s="194"/>
      <c r="S81" s="171"/>
      <c r="T81" s="181"/>
      <c r="U81" s="181"/>
      <c r="V81" s="181"/>
      <c r="W81" s="171"/>
      <c r="X81" s="171"/>
      <c r="Y81" s="171"/>
      <c r="Z81" s="171"/>
      <c r="AA81" s="173"/>
      <c r="AB81" s="171"/>
    </row>
    <row r="82" spans="1:31" ht="15" customHeight="1" x14ac:dyDescent="0.3">
      <c r="A82" s="193"/>
      <c r="B82" s="195">
        <v>3</v>
      </c>
      <c r="C82" s="197" t="str">
        <f>SORTEO!F15</f>
        <v>SALUD</v>
      </c>
      <c r="D82" s="198"/>
      <c r="E82" s="201"/>
      <c r="F82" s="17"/>
      <c r="G82" s="203"/>
      <c r="H82" s="17"/>
      <c r="I82" s="216"/>
      <c r="J82" s="217"/>
      <c r="K82" s="205"/>
      <c r="L82" s="17"/>
      <c r="M82" s="205"/>
      <c r="N82" s="17"/>
      <c r="O82" s="179"/>
      <c r="P82" s="86"/>
      <c r="Q82" s="86"/>
      <c r="R82" s="194"/>
      <c r="S82" s="171">
        <v>0</v>
      </c>
      <c r="T82" s="180">
        <v>0</v>
      </c>
      <c r="U82" s="180">
        <v>0</v>
      </c>
      <c r="V82" s="180">
        <v>0</v>
      </c>
      <c r="W82" s="171">
        <v>0</v>
      </c>
      <c r="X82" s="182">
        <f>F82+H82+L82+N82</f>
        <v>0</v>
      </c>
      <c r="Y82" s="182">
        <f>F83+H83+L83+N83</f>
        <v>0</v>
      </c>
      <c r="Z82" s="171">
        <f>+X82-Y82</f>
        <v>0</v>
      </c>
      <c r="AA82" s="172">
        <f>E82+G82+K82+M82</f>
        <v>0</v>
      </c>
      <c r="AB82" s="171"/>
    </row>
    <row r="83" spans="1:31" ht="15" customHeight="1" x14ac:dyDescent="0.3">
      <c r="A83" s="193"/>
      <c r="B83" s="196"/>
      <c r="C83" s="199"/>
      <c r="D83" s="200"/>
      <c r="E83" s="202"/>
      <c r="F83" s="17"/>
      <c r="G83" s="204"/>
      <c r="H83" s="17"/>
      <c r="I83" s="218"/>
      <c r="J83" s="219"/>
      <c r="K83" s="205"/>
      <c r="L83" s="17"/>
      <c r="M83" s="205"/>
      <c r="N83" s="17"/>
      <c r="O83" s="179"/>
      <c r="P83" s="86"/>
      <c r="Q83" s="86"/>
      <c r="R83" s="194"/>
      <c r="S83" s="171"/>
      <c r="T83" s="181"/>
      <c r="U83" s="181"/>
      <c r="V83" s="181"/>
      <c r="W83" s="171"/>
      <c r="X83" s="171"/>
      <c r="Y83" s="171"/>
      <c r="Z83" s="171"/>
      <c r="AA83" s="173"/>
      <c r="AB83" s="171"/>
    </row>
    <row r="84" spans="1:31" ht="15" customHeight="1" x14ac:dyDescent="0.3">
      <c r="A84" s="193"/>
      <c r="B84" s="195">
        <v>4</v>
      </c>
      <c r="C84" s="197" t="str">
        <f>SORTEO!F16</f>
        <v xml:space="preserve">AGENCIA CATASTRAL </v>
      </c>
      <c r="D84" s="198"/>
      <c r="E84" s="201"/>
      <c r="F84" s="17"/>
      <c r="G84" s="203"/>
      <c r="H84" s="17"/>
      <c r="I84" s="203"/>
      <c r="J84" s="17"/>
      <c r="K84" s="178"/>
      <c r="L84" s="178"/>
      <c r="M84" s="205"/>
      <c r="N84" s="17"/>
      <c r="O84" s="179"/>
      <c r="P84" s="86"/>
      <c r="Q84" s="86"/>
      <c r="R84" s="194"/>
      <c r="S84" s="171">
        <v>0</v>
      </c>
      <c r="T84" s="180">
        <v>0</v>
      </c>
      <c r="U84" s="180">
        <v>0</v>
      </c>
      <c r="V84" s="180">
        <v>0</v>
      </c>
      <c r="W84" s="171">
        <v>0</v>
      </c>
      <c r="X84" s="182">
        <f>F84+H84+J84+N84</f>
        <v>0</v>
      </c>
      <c r="Y84" s="182">
        <f>F85+H85+J85+N85</f>
        <v>0</v>
      </c>
      <c r="Z84" s="171">
        <f>+X84-Y84</f>
        <v>0</v>
      </c>
      <c r="AA84" s="172">
        <f>E84+G84+I84+M84</f>
        <v>0</v>
      </c>
      <c r="AB84" s="171"/>
    </row>
    <row r="85" spans="1:31" ht="15" customHeight="1" x14ac:dyDescent="0.3">
      <c r="A85" s="193"/>
      <c r="B85" s="196"/>
      <c r="C85" s="199"/>
      <c r="D85" s="200"/>
      <c r="E85" s="202"/>
      <c r="F85" s="17"/>
      <c r="G85" s="204"/>
      <c r="H85" s="17"/>
      <c r="I85" s="204"/>
      <c r="J85" s="17"/>
      <c r="K85" s="178"/>
      <c r="L85" s="178"/>
      <c r="M85" s="205"/>
      <c r="N85" s="17"/>
      <c r="O85" s="179"/>
      <c r="P85" s="86"/>
      <c r="Q85" s="86"/>
      <c r="R85" s="194"/>
      <c r="S85" s="171"/>
      <c r="T85" s="181"/>
      <c r="U85" s="181"/>
      <c r="V85" s="181"/>
      <c r="W85" s="171"/>
      <c r="X85" s="171"/>
      <c r="Y85" s="171"/>
      <c r="Z85" s="171"/>
      <c r="AA85" s="173"/>
      <c r="AB85" s="171"/>
    </row>
    <row r="86" spans="1:31" ht="15" customHeight="1" x14ac:dyDescent="0.3">
      <c r="A86" s="193"/>
      <c r="B86" s="195">
        <v>5</v>
      </c>
      <c r="C86" s="197" t="str">
        <f>SORTEO!F17</f>
        <v>HACIENDA</v>
      </c>
      <c r="D86" s="198"/>
      <c r="E86" s="201"/>
      <c r="F86" s="17"/>
      <c r="G86" s="203"/>
      <c r="H86" s="17"/>
      <c r="I86" s="203"/>
      <c r="J86" s="17"/>
      <c r="K86" s="205"/>
      <c r="L86" s="17"/>
      <c r="M86" s="178"/>
      <c r="N86" s="178"/>
      <c r="O86" s="179"/>
      <c r="P86" s="86"/>
      <c r="Q86" s="86"/>
      <c r="R86" s="194"/>
      <c r="S86" s="171">
        <v>0</v>
      </c>
      <c r="T86" s="180">
        <v>0</v>
      </c>
      <c r="U86" s="180">
        <v>0</v>
      </c>
      <c r="V86" s="180">
        <v>0</v>
      </c>
      <c r="W86" s="171">
        <v>0</v>
      </c>
      <c r="X86" s="182">
        <f>F86+H86+J86+L86</f>
        <v>0</v>
      </c>
      <c r="Y86" s="182">
        <f>F87+H87+J87+L87</f>
        <v>0</v>
      </c>
      <c r="Z86" s="171">
        <f>+X86-Y86</f>
        <v>0</v>
      </c>
      <c r="AA86" s="172">
        <f>E86+G86+I86+K86</f>
        <v>0</v>
      </c>
      <c r="AB86" s="171"/>
    </row>
    <row r="87" spans="1:31" ht="15" customHeight="1" x14ac:dyDescent="0.3">
      <c r="A87" s="193"/>
      <c r="B87" s="196"/>
      <c r="C87" s="199"/>
      <c r="D87" s="200"/>
      <c r="E87" s="202"/>
      <c r="F87" s="17"/>
      <c r="G87" s="204"/>
      <c r="H87" s="17"/>
      <c r="I87" s="204"/>
      <c r="J87" s="17"/>
      <c r="K87" s="205"/>
      <c r="L87" s="17"/>
      <c r="M87" s="178"/>
      <c r="N87" s="178"/>
      <c r="O87" s="179"/>
      <c r="P87" s="86"/>
      <c r="Q87" s="86"/>
      <c r="R87" s="194"/>
      <c r="S87" s="171"/>
      <c r="T87" s="181"/>
      <c r="U87" s="181"/>
      <c r="V87" s="181"/>
      <c r="W87" s="171"/>
      <c r="X87" s="171"/>
      <c r="Y87" s="171"/>
      <c r="Z87" s="171"/>
      <c r="AA87" s="173"/>
      <c r="AB87" s="171"/>
    </row>
    <row r="88" spans="1:31" ht="16.5" customHeight="1" x14ac:dyDescent="0.3"/>
    <row r="89" spans="1:31" ht="15" customHeight="1" x14ac:dyDescent="0.3">
      <c r="A89" s="174" t="s">
        <v>133</v>
      </c>
      <c r="B89" s="174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4"/>
      <c r="O89" s="174"/>
      <c r="P89" s="174"/>
      <c r="Q89" s="174"/>
      <c r="R89" s="174"/>
      <c r="S89" s="174"/>
      <c r="T89" s="174"/>
      <c r="U89" s="174"/>
      <c r="V89" s="174"/>
      <c r="W89" s="174"/>
      <c r="X89" s="174"/>
      <c r="Y89" s="174"/>
      <c r="Z89" s="174"/>
      <c r="AA89" s="174"/>
      <c r="AB89" s="10"/>
      <c r="AC89" s="10"/>
      <c r="AD89" s="39"/>
      <c r="AE89" s="10"/>
    </row>
    <row r="90" spans="1:31" ht="16.5" customHeight="1" x14ac:dyDescent="0.3">
      <c r="A90" s="105"/>
      <c r="B90" s="5"/>
      <c r="AB90" s="175" t="s">
        <v>2</v>
      </c>
      <c r="AC90" s="175"/>
      <c r="AD90" s="175"/>
      <c r="AE90" s="175"/>
    </row>
    <row r="91" spans="1:31" ht="15" customHeight="1" x14ac:dyDescent="0.3">
      <c r="A91" s="106" t="s">
        <v>3</v>
      </c>
      <c r="B91" s="19"/>
      <c r="C91" s="19" t="s">
        <v>4</v>
      </c>
      <c r="D91" s="32"/>
      <c r="E91" s="32"/>
      <c r="F91" s="189" t="s">
        <v>5</v>
      </c>
      <c r="G91" s="190"/>
      <c r="H91" s="190"/>
      <c r="I91" s="190"/>
      <c r="J91" s="190"/>
      <c r="K91" s="190"/>
      <c r="L91" s="190"/>
      <c r="M91" s="190"/>
      <c r="N91" s="190"/>
      <c r="O91" s="190"/>
      <c r="P91" s="191"/>
      <c r="Q91" s="84"/>
      <c r="R91" s="163" t="s">
        <v>35</v>
      </c>
      <c r="S91" s="163"/>
      <c r="T91" s="163"/>
      <c r="U91" s="163"/>
      <c r="V91" s="19"/>
      <c r="W91" s="163" t="s">
        <v>6</v>
      </c>
      <c r="X91" s="163"/>
      <c r="Y91" s="163"/>
      <c r="Z91" s="163"/>
      <c r="AA91" s="40" t="s">
        <v>0</v>
      </c>
      <c r="AB91" s="36" t="s">
        <v>7</v>
      </c>
      <c r="AC91" s="36"/>
      <c r="AD91" s="40" t="s">
        <v>0</v>
      </c>
      <c r="AE91" s="36" t="s">
        <v>8</v>
      </c>
    </row>
    <row r="92" spans="1:31" ht="18" customHeight="1" x14ac:dyDescent="0.3">
      <c r="A92" s="88" t="s">
        <v>135</v>
      </c>
      <c r="B92" s="6"/>
      <c r="C92" s="75" t="str">
        <f>C78</f>
        <v>Contraloria de Cundinamarca</v>
      </c>
      <c r="D92" s="90"/>
      <c r="E92" s="90"/>
      <c r="F92" s="152" t="str">
        <f>C86</f>
        <v>HACIENDA</v>
      </c>
      <c r="G92" s="153"/>
      <c r="H92" s="153"/>
      <c r="I92" s="153"/>
      <c r="J92" s="153"/>
      <c r="K92" s="153"/>
      <c r="L92" s="153"/>
      <c r="M92" s="153"/>
      <c r="N92" s="153"/>
      <c r="O92" s="153"/>
      <c r="P92" s="154"/>
      <c r="Q92" s="91"/>
      <c r="R92" s="155" t="s">
        <v>134</v>
      </c>
      <c r="S92" s="156"/>
      <c r="T92" s="156"/>
      <c r="U92" s="157"/>
      <c r="V92" s="48"/>
      <c r="W92" s="186">
        <v>45155</v>
      </c>
      <c r="X92" s="187"/>
      <c r="Y92" s="187"/>
      <c r="Z92" s="188"/>
      <c r="AA92" s="161"/>
      <c r="AB92" s="162"/>
      <c r="AC92" s="163" t="s">
        <v>9</v>
      </c>
      <c r="AD92" s="161"/>
      <c r="AE92" s="162"/>
    </row>
    <row r="93" spans="1:31" ht="17.25" customHeight="1" x14ac:dyDescent="0.3">
      <c r="A93" s="88" t="s">
        <v>136</v>
      </c>
      <c r="B93" s="88"/>
      <c r="C93" s="75" t="str">
        <f>C82</f>
        <v>SALUD</v>
      </c>
      <c r="D93" s="90"/>
      <c r="E93" s="90"/>
      <c r="F93" s="152" t="str">
        <f>C84</f>
        <v xml:space="preserve">AGENCIA CATASTRAL </v>
      </c>
      <c r="G93" s="153"/>
      <c r="H93" s="153"/>
      <c r="I93" s="153"/>
      <c r="J93" s="153"/>
      <c r="K93" s="153"/>
      <c r="L93" s="153"/>
      <c r="M93" s="153"/>
      <c r="N93" s="153"/>
      <c r="O93" s="153"/>
      <c r="P93" s="154"/>
      <c r="Q93" s="91"/>
      <c r="R93" s="155" t="s">
        <v>134</v>
      </c>
      <c r="S93" s="156"/>
      <c r="T93" s="156"/>
      <c r="U93" s="157"/>
      <c r="V93" s="89"/>
      <c r="W93" s="186">
        <v>45155</v>
      </c>
      <c r="X93" s="187"/>
      <c r="Y93" s="187"/>
      <c r="Z93" s="188"/>
      <c r="AA93" s="161"/>
      <c r="AB93" s="162"/>
      <c r="AC93" s="163"/>
      <c r="AD93" s="161"/>
      <c r="AE93" s="162"/>
    </row>
    <row r="94" spans="1:31" ht="15" customHeight="1" x14ac:dyDescent="0.3">
      <c r="A94" s="106" t="s">
        <v>3</v>
      </c>
      <c r="B94" s="19"/>
      <c r="C94" s="56" t="s">
        <v>4</v>
      </c>
      <c r="D94" s="57"/>
      <c r="E94" s="57"/>
      <c r="F94" s="167" t="s">
        <v>5</v>
      </c>
      <c r="G94" s="168"/>
      <c r="H94" s="168"/>
      <c r="I94" s="168"/>
      <c r="J94" s="168"/>
      <c r="K94" s="168"/>
      <c r="L94" s="168"/>
      <c r="M94" s="168"/>
      <c r="N94" s="168"/>
      <c r="O94" s="168"/>
      <c r="P94" s="169"/>
      <c r="Q94" s="85"/>
      <c r="R94" s="163" t="s">
        <v>35</v>
      </c>
      <c r="S94" s="163"/>
      <c r="T94" s="163"/>
      <c r="U94" s="163"/>
      <c r="V94" s="19"/>
      <c r="W94" s="170" t="s">
        <v>6</v>
      </c>
      <c r="X94" s="170"/>
      <c r="Y94" s="170"/>
      <c r="Z94" s="170"/>
      <c r="AA94" s="40" t="s">
        <v>0</v>
      </c>
      <c r="AB94" s="36" t="s">
        <v>7</v>
      </c>
      <c r="AC94" s="36"/>
      <c r="AD94" s="40" t="s">
        <v>0</v>
      </c>
      <c r="AE94" s="36" t="s">
        <v>8</v>
      </c>
    </row>
    <row r="95" spans="1:31" ht="15" customHeight="1" x14ac:dyDescent="0.3">
      <c r="A95" s="88" t="s">
        <v>135</v>
      </c>
      <c r="B95" s="6"/>
      <c r="C95" s="75" t="str">
        <f>C80</f>
        <v>EPC</v>
      </c>
      <c r="D95" s="90"/>
      <c r="E95" s="90"/>
      <c r="F95" s="152" t="str">
        <f>C86</f>
        <v>HACIENDA</v>
      </c>
      <c r="G95" s="153"/>
      <c r="H95" s="153"/>
      <c r="I95" s="153"/>
      <c r="J95" s="153"/>
      <c r="K95" s="153"/>
      <c r="L95" s="153"/>
      <c r="M95" s="153"/>
      <c r="N95" s="153"/>
      <c r="O95" s="153"/>
      <c r="P95" s="154"/>
      <c r="Q95" s="91"/>
      <c r="R95" s="155" t="s">
        <v>137</v>
      </c>
      <c r="S95" s="156"/>
      <c r="T95" s="156"/>
      <c r="U95" s="157"/>
      <c r="V95" s="48"/>
      <c r="W95" s="158">
        <v>45163</v>
      </c>
      <c r="X95" s="159"/>
      <c r="Y95" s="159"/>
      <c r="Z95" s="160"/>
      <c r="AA95" s="161"/>
      <c r="AB95" s="162"/>
      <c r="AC95" s="176" t="s">
        <v>9</v>
      </c>
      <c r="AD95" s="161"/>
      <c r="AE95" s="162"/>
    </row>
    <row r="96" spans="1:31" ht="15" customHeight="1" x14ac:dyDescent="0.3">
      <c r="A96" s="88" t="s">
        <v>136</v>
      </c>
      <c r="B96" s="6"/>
      <c r="C96" s="75" t="str">
        <f>C78</f>
        <v>Contraloria de Cundinamarca</v>
      </c>
      <c r="D96" s="90"/>
      <c r="E96" s="90"/>
      <c r="F96" s="152" t="str">
        <f>C84</f>
        <v xml:space="preserve">AGENCIA CATASTRAL </v>
      </c>
      <c r="G96" s="153"/>
      <c r="H96" s="153"/>
      <c r="I96" s="153"/>
      <c r="J96" s="153"/>
      <c r="K96" s="153"/>
      <c r="L96" s="153"/>
      <c r="M96" s="153"/>
      <c r="N96" s="153"/>
      <c r="O96" s="153"/>
      <c r="P96" s="154"/>
      <c r="Q96" s="91"/>
      <c r="R96" s="155" t="s">
        <v>137</v>
      </c>
      <c r="S96" s="156"/>
      <c r="T96" s="156"/>
      <c r="U96" s="157"/>
      <c r="V96" s="48"/>
      <c r="W96" s="158">
        <v>45163</v>
      </c>
      <c r="X96" s="159"/>
      <c r="Y96" s="159"/>
      <c r="Z96" s="160"/>
      <c r="AA96" s="161"/>
      <c r="AB96" s="162"/>
      <c r="AC96" s="177"/>
      <c r="AD96" s="161"/>
      <c r="AE96" s="162"/>
    </row>
    <row r="97" spans="1:31" ht="15" customHeight="1" x14ac:dyDescent="0.3">
      <c r="A97" s="106" t="s">
        <v>3</v>
      </c>
      <c r="B97" s="19"/>
      <c r="C97" s="56" t="s">
        <v>4</v>
      </c>
      <c r="D97" s="57"/>
      <c r="E97" s="57"/>
      <c r="F97" s="183" t="s">
        <v>5</v>
      </c>
      <c r="G97" s="184"/>
      <c r="H97" s="184"/>
      <c r="I97" s="184"/>
      <c r="J97" s="184"/>
      <c r="K97" s="184"/>
      <c r="L97" s="184"/>
      <c r="M97" s="184"/>
      <c r="N97" s="184"/>
      <c r="O97" s="184"/>
      <c r="P97" s="185"/>
      <c r="Q97" s="85"/>
      <c r="R97" s="163" t="s">
        <v>35</v>
      </c>
      <c r="S97" s="163"/>
      <c r="T97" s="163"/>
      <c r="U97" s="163"/>
      <c r="V97" s="19"/>
      <c r="W97" s="170" t="s">
        <v>6</v>
      </c>
      <c r="X97" s="170"/>
      <c r="Y97" s="170"/>
      <c r="Z97" s="170"/>
      <c r="AA97" s="40" t="s">
        <v>0</v>
      </c>
      <c r="AB97" s="36" t="s">
        <v>7</v>
      </c>
      <c r="AC97" s="36"/>
      <c r="AD97" s="40" t="s">
        <v>0</v>
      </c>
      <c r="AE97" s="36" t="s">
        <v>8</v>
      </c>
    </row>
    <row r="98" spans="1:31" ht="15" customHeight="1" x14ac:dyDescent="0.3">
      <c r="A98" s="88" t="s">
        <v>135</v>
      </c>
      <c r="B98" s="6"/>
      <c r="C98" s="75" t="str">
        <f>C80</f>
        <v>EPC</v>
      </c>
      <c r="D98" s="90"/>
      <c r="E98" s="90"/>
      <c r="F98" s="152" t="str">
        <f>C82</f>
        <v>SALUD</v>
      </c>
      <c r="G98" s="153"/>
      <c r="H98" s="153"/>
      <c r="I98" s="153"/>
      <c r="J98" s="153"/>
      <c r="K98" s="153"/>
      <c r="L98" s="153"/>
      <c r="M98" s="153"/>
      <c r="N98" s="153"/>
      <c r="O98" s="153"/>
      <c r="P98" s="154"/>
      <c r="Q98" s="91"/>
      <c r="R98" s="155" t="s">
        <v>138</v>
      </c>
      <c r="S98" s="156"/>
      <c r="T98" s="156"/>
      <c r="U98" s="157"/>
      <c r="V98" s="48"/>
      <c r="W98" s="158">
        <v>45169</v>
      </c>
      <c r="X98" s="159"/>
      <c r="Y98" s="159"/>
      <c r="Z98" s="160"/>
      <c r="AA98" s="161"/>
      <c r="AB98" s="162"/>
      <c r="AC98" s="163" t="s">
        <v>9</v>
      </c>
      <c r="AD98" s="161"/>
      <c r="AE98" s="162"/>
    </row>
    <row r="99" spans="1:31" ht="15" customHeight="1" x14ac:dyDescent="0.3">
      <c r="A99" s="88" t="s">
        <v>136</v>
      </c>
      <c r="B99" s="6"/>
      <c r="C99" s="75" t="str">
        <f>C84</f>
        <v xml:space="preserve">AGENCIA CATASTRAL </v>
      </c>
      <c r="D99" s="90"/>
      <c r="E99" s="90"/>
      <c r="F99" s="152" t="str">
        <f>C86</f>
        <v>HACIENDA</v>
      </c>
      <c r="G99" s="153"/>
      <c r="H99" s="153"/>
      <c r="I99" s="153"/>
      <c r="J99" s="153"/>
      <c r="K99" s="153"/>
      <c r="L99" s="153"/>
      <c r="M99" s="153"/>
      <c r="N99" s="153"/>
      <c r="O99" s="153"/>
      <c r="P99" s="154"/>
      <c r="Q99" s="92"/>
      <c r="R99" s="155" t="s">
        <v>138</v>
      </c>
      <c r="S99" s="156"/>
      <c r="T99" s="156"/>
      <c r="U99" s="157"/>
      <c r="V99" s="50"/>
      <c r="W99" s="158">
        <v>45169</v>
      </c>
      <c r="X99" s="159"/>
      <c r="Y99" s="159"/>
      <c r="Z99" s="160"/>
      <c r="AA99" s="161"/>
      <c r="AB99" s="162"/>
      <c r="AC99" s="163"/>
      <c r="AD99" s="161"/>
      <c r="AE99" s="162"/>
    </row>
    <row r="100" spans="1:31" ht="15" customHeight="1" x14ac:dyDescent="0.3">
      <c r="A100" s="106" t="s">
        <v>3</v>
      </c>
      <c r="B100" s="19"/>
      <c r="C100" s="56" t="s">
        <v>4</v>
      </c>
      <c r="D100" s="57"/>
      <c r="E100" s="57"/>
      <c r="F100" s="167" t="s">
        <v>5</v>
      </c>
      <c r="G100" s="168"/>
      <c r="H100" s="168"/>
      <c r="I100" s="168"/>
      <c r="J100" s="168"/>
      <c r="K100" s="168"/>
      <c r="L100" s="168"/>
      <c r="M100" s="168"/>
      <c r="N100" s="168"/>
      <c r="O100" s="168"/>
      <c r="P100" s="169"/>
      <c r="Q100" s="85"/>
      <c r="R100" s="163" t="s">
        <v>35</v>
      </c>
      <c r="S100" s="163"/>
      <c r="T100" s="163"/>
      <c r="U100" s="163"/>
      <c r="V100" s="19"/>
      <c r="W100" s="170" t="s">
        <v>6</v>
      </c>
      <c r="X100" s="170"/>
      <c r="Y100" s="170"/>
      <c r="Z100" s="170"/>
      <c r="AA100" s="40" t="s">
        <v>0</v>
      </c>
      <c r="AB100" s="36" t="s">
        <v>7</v>
      </c>
      <c r="AC100" s="36"/>
      <c r="AD100" s="40" t="s">
        <v>0</v>
      </c>
      <c r="AE100" s="36" t="s">
        <v>8</v>
      </c>
    </row>
    <row r="101" spans="1:31" ht="15" customHeight="1" x14ac:dyDescent="0.3">
      <c r="A101" s="88" t="s">
        <v>135</v>
      </c>
      <c r="B101" s="6"/>
      <c r="C101" s="75" t="str">
        <f>C82</f>
        <v>SALUD</v>
      </c>
      <c r="D101" s="90"/>
      <c r="E101" s="90"/>
      <c r="F101" s="152" t="str">
        <f>C86</f>
        <v>HACIENDA</v>
      </c>
      <c r="G101" s="153"/>
      <c r="H101" s="153"/>
      <c r="I101" s="153"/>
      <c r="J101" s="153"/>
      <c r="K101" s="153"/>
      <c r="L101" s="153"/>
      <c r="M101" s="153"/>
      <c r="N101" s="153"/>
      <c r="O101" s="153"/>
      <c r="P101" s="154"/>
      <c r="Q101" s="91"/>
      <c r="R101" s="155" t="s">
        <v>134</v>
      </c>
      <c r="S101" s="156"/>
      <c r="T101" s="156"/>
      <c r="U101" s="157"/>
      <c r="V101" s="48"/>
      <c r="W101" s="158">
        <v>45173</v>
      </c>
      <c r="X101" s="159"/>
      <c r="Y101" s="159"/>
      <c r="Z101" s="160"/>
      <c r="AA101" s="161"/>
      <c r="AB101" s="162"/>
      <c r="AC101" s="163" t="s">
        <v>9</v>
      </c>
      <c r="AD101" s="161"/>
      <c r="AE101" s="162"/>
    </row>
    <row r="102" spans="1:31" ht="15" customHeight="1" x14ac:dyDescent="0.3">
      <c r="A102" s="88" t="s">
        <v>136</v>
      </c>
      <c r="B102" s="6"/>
      <c r="C102" s="75" t="str">
        <f>C78</f>
        <v>Contraloria de Cundinamarca</v>
      </c>
      <c r="D102" s="90"/>
      <c r="E102" s="90"/>
      <c r="F102" s="152" t="str">
        <f>C80</f>
        <v>EPC</v>
      </c>
      <c r="G102" s="153"/>
      <c r="H102" s="153"/>
      <c r="I102" s="153"/>
      <c r="J102" s="153"/>
      <c r="K102" s="153"/>
      <c r="L102" s="153"/>
      <c r="M102" s="153"/>
      <c r="N102" s="153"/>
      <c r="O102" s="153"/>
      <c r="P102" s="154"/>
      <c r="Q102" s="92"/>
      <c r="R102" s="155" t="s">
        <v>134</v>
      </c>
      <c r="S102" s="156"/>
      <c r="T102" s="156"/>
      <c r="U102" s="157"/>
      <c r="V102" s="50"/>
      <c r="W102" s="158">
        <v>45173</v>
      </c>
      <c r="X102" s="159"/>
      <c r="Y102" s="159"/>
      <c r="Z102" s="160"/>
      <c r="AA102" s="161"/>
      <c r="AB102" s="162"/>
      <c r="AC102" s="163"/>
      <c r="AD102" s="161"/>
      <c r="AE102" s="162"/>
    </row>
    <row r="103" spans="1:31" ht="15" customHeight="1" x14ac:dyDescent="0.3">
      <c r="A103" s="106" t="s">
        <v>3</v>
      </c>
      <c r="B103" s="19"/>
      <c r="C103" s="56" t="s">
        <v>4</v>
      </c>
      <c r="D103" s="57"/>
      <c r="E103" s="57"/>
      <c r="F103" s="167" t="s">
        <v>5</v>
      </c>
      <c r="G103" s="168"/>
      <c r="H103" s="168"/>
      <c r="I103" s="168"/>
      <c r="J103" s="168"/>
      <c r="K103" s="168"/>
      <c r="L103" s="168"/>
      <c r="M103" s="168"/>
      <c r="N103" s="168"/>
      <c r="O103" s="168"/>
      <c r="P103" s="169"/>
      <c r="Q103" s="85"/>
      <c r="R103" s="163" t="s">
        <v>35</v>
      </c>
      <c r="S103" s="163"/>
      <c r="T103" s="163"/>
      <c r="U103" s="163"/>
      <c r="V103" s="19"/>
      <c r="W103" s="170" t="s">
        <v>6</v>
      </c>
      <c r="X103" s="170"/>
      <c r="Y103" s="170"/>
      <c r="Z103" s="170"/>
      <c r="AA103" s="40" t="s">
        <v>0</v>
      </c>
      <c r="AB103" s="36" t="s">
        <v>7</v>
      </c>
      <c r="AC103" s="36"/>
      <c r="AD103" s="40" t="s">
        <v>0</v>
      </c>
      <c r="AE103" s="36" t="s">
        <v>8</v>
      </c>
    </row>
    <row r="104" spans="1:31" ht="15" customHeight="1" x14ac:dyDescent="0.3">
      <c r="A104" s="88" t="s">
        <v>135</v>
      </c>
      <c r="B104" s="6"/>
      <c r="C104" s="75" t="str">
        <f>C80</f>
        <v>EPC</v>
      </c>
      <c r="D104" s="90"/>
      <c r="E104" s="90"/>
      <c r="F104" s="152" t="str">
        <f>C84</f>
        <v xml:space="preserve">AGENCIA CATASTRAL </v>
      </c>
      <c r="G104" s="153"/>
      <c r="H104" s="153"/>
      <c r="I104" s="153"/>
      <c r="J104" s="153"/>
      <c r="K104" s="153"/>
      <c r="L104" s="153"/>
      <c r="M104" s="153"/>
      <c r="N104" s="153"/>
      <c r="O104" s="153"/>
      <c r="P104" s="154"/>
      <c r="Q104" s="91"/>
      <c r="R104" s="155" t="s">
        <v>138</v>
      </c>
      <c r="S104" s="156"/>
      <c r="T104" s="156"/>
      <c r="U104" s="157"/>
      <c r="V104" s="48"/>
      <c r="W104" s="158">
        <v>45176</v>
      </c>
      <c r="X104" s="159"/>
      <c r="Y104" s="159"/>
      <c r="Z104" s="160"/>
      <c r="AA104" s="161"/>
      <c r="AB104" s="162"/>
      <c r="AC104" s="163" t="s">
        <v>9</v>
      </c>
      <c r="AD104" s="161"/>
      <c r="AE104" s="162"/>
    </row>
    <row r="105" spans="1:31" ht="15" customHeight="1" x14ac:dyDescent="0.3">
      <c r="A105" s="88" t="s">
        <v>136</v>
      </c>
      <c r="B105" s="6"/>
      <c r="C105" s="75" t="str">
        <f>C82</f>
        <v>SALUD</v>
      </c>
      <c r="D105" s="90"/>
      <c r="E105" s="90"/>
      <c r="F105" s="152" t="str">
        <f>C78</f>
        <v>Contraloria de Cundinamarca</v>
      </c>
      <c r="G105" s="153"/>
      <c r="H105" s="153"/>
      <c r="I105" s="153"/>
      <c r="J105" s="153"/>
      <c r="K105" s="153"/>
      <c r="L105" s="153"/>
      <c r="M105" s="153"/>
      <c r="N105" s="153"/>
      <c r="O105" s="153"/>
      <c r="P105" s="154"/>
      <c r="Q105" s="92"/>
      <c r="R105" s="164" t="s">
        <v>138</v>
      </c>
      <c r="S105" s="165"/>
      <c r="T105" s="165"/>
      <c r="U105" s="166"/>
      <c r="V105" s="50"/>
      <c r="W105" s="158">
        <v>45176</v>
      </c>
      <c r="X105" s="159"/>
      <c r="Y105" s="159"/>
      <c r="Z105" s="160"/>
      <c r="AA105" s="161"/>
      <c r="AB105" s="162"/>
      <c r="AC105" s="163"/>
      <c r="AD105" s="161"/>
      <c r="AE105" s="162"/>
    </row>
  </sheetData>
  <sheetProtection algorithmName="SHA-512" hashValue="x7iIpgtWpCM3JgbtsmBiUThBJAfyyKurdfp9XWHEYaOT5ZbXUNx9ZMuoo3H5xcQvJxojUTlS8yhzW0lo/ElKnQ==" saltValue="LbY5aKss+qyV++paaLtf9w==" spinCount="100000" sheet="1" objects="1" scenarios="1"/>
  <sortState ref="S13:AB19">
    <sortCondition ref="AA12"/>
  </sortState>
  <mergeCells count="550">
    <mergeCell ref="C11:D11"/>
    <mergeCell ref="M11:N11"/>
    <mergeCell ref="C16:D17"/>
    <mergeCell ref="AC30:AC31"/>
    <mergeCell ref="AB56:AB57"/>
    <mergeCell ref="AA58:AA59"/>
    <mergeCell ref="AB58:AB59"/>
    <mergeCell ref="AD71:AE71"/>
    <mergeCell ref="AD72:AE72"/>
    <mergeCell ref="AA68:AB68"/>
    <mergeCell ref="AA69:AB69"/>
    <mergeCell ref="AD68:AE68"/>
    <mergeCell ref="AD69:AE69"/>
    <mergeCell ref="AC68:AC69"/>
    <mergeCell ref="AC71:AC72"/>
    <mergeCell ref="A65:AA65"/>
    <mergeCell ref="AB66:AE66"/>
    <mergeCell ref="F67:P67"/>
    <mergeCell ref="AA71:AB71"/>
    <mergeCell ref="F72:P72"/>
    <mergeCell ref="AA72:AB72"/>
    <mergeCell ref="R72:U72"/>
    <mergeCell ref="W72:Z72"/>
    <mergeCell ref="R71:U71"/>
    <mergeCell ref="W71:Z71"/>
    <mergeCell ref="R68:U68"/>
    <mergeCell ref="R69:U69"/>
    <mergeCell ref="R70:U70"/>
    <mergeCell ref="W70:Z70"/>
    <mergeCell ref="R67:U67"/>
    <mergeCell ref="X34:X35"/>
    <mergeCell ref="Y34:Y35"/>
    <mergeCell ref="Z34:Z35"/>
    <mergeCell ref="T36:T37"/>
    <mergeCell ref="U36:U37"/>
    <mergeCell ref="S34:S35"/>
    <mergeCell ref="U40:U41"/>
    <mergeCell ref="S56:S57"/>
    <mergeCell ref="T56:T57"/>
    <mergeCell ref="U56:U57"/>
    <mergeCell ref="V56:V57"/>
    <mergeCell ref="W56:W57"/>
    <mergeCell ref="X56:X57"/>
    <mergeCell ref="Y56:Y57"/>
    <mergeCell ref="Z56:Z57"/>
    <mergeCell ref="T60:T61"/>
    <mergeCell ref="U60:U61"/>
    <mergeCell ref="V60:V61"/>
    <mergeCell ref="AA34:AA35"/>
    <mergeCell ref="AB34:AB35"/>
    <mergeCell ref="V36:V37"/>
    <mergeCell ref="W36:W37"/>
    <mergeCell ref="X36:X37"/>
    <mergeCell ref="Y36:Y37"/>
    <mergeCell ref="W67:Z67"/>
    <mergeCell ref="W68:Z68"/>
    <mergeCell ref="W69:Z69"/>
    <mergeCell ref="Z36:Z37"/>
    <mergeCell ref="AA36:AA37"/>
    <mergeCell ref="AB36:AB37"/>
    <mergeCell ref="Z38:Z39"/>
    <mergeCell ref="AA38:AA39"/>
    <mergeCell ref="AB38:AB39"/>
    <mergeCell ref="V40:V41"/>
    <mergeCell ref="W40:W41"/>
    <mergeCell ref="X40:X41"/>
    <mergeCell ref="Y40:Y41"/>
    <mergeCell ref="Z40:Z41"/>
    <mergeCell ref="AA40:AA41"/>
    <mergeCell ref="AB40:AB41"/>
    <mergeCell ref="A43:AA43"/>
    <mergeCell ref="C40:D41"/>
    <mergeCell ref="X12:X13"/>
    <mergeCell ref="AB14:AB15"/>
    <mergeCell ref="W14:W15"/>
    <mergeCell ref="Z14:Z15"/>
    <mergeCell ref="Y12:Y13"/>
    <mergeCell ref="AA12:AA13"/>
    <mergeCell ref="Y14:Y15"/>
    <mergeCell ref="W18:W19"/>
    <mergeCell ref="X18:X19"/>
    <mergeCell ref="Y18:Y19"/>
    <mergeCell ref="Z18:Z19"/>
    <mergeCell ref="AA18:AA19"/>
    <mergeCell ref="AB18:AB19"/>
    <mergeCell ref="W12:W13"/>
    <mergeCell ref="Z12:Z13"/>
    <mergeCell ref="X14:X15"/>
    <mergeCell ref="W26:Z26"/>
    <mergeCell ref="W16:W17"/>
    <mergeCell ref="X16:X17"/>
    <mergeCell ref="W25:Z25"/>
    <mergeCell ref="W34:W35"/>
    <mergeCell ref="W29:Z29"/>
    <mergeCell ref="W30:Z30"/>
    <mergeCell ref="W31:Z31"/>
    <mergeCell ref="AB22:AE22"/>
    <mergeCell ref="W23:Z23"/>
    <mergeCell ref="AD24:AE24"/>
    <mergeCell ref="AD25:AE25"/>
    <mergeCell ref="AD27:AE27"/>
    <mergeCell ref="AD28:AE28"/>
    <mergeCell ref="AA30:AB30"/>
    <mergeCell ref="AA31:AB31"/>
    <mergeCell ref="AD30:AE30"/>
    <mergeCell ref="AD31:AE31"/>
    <mergeCell ref="W27:Z27"/>
    <mergeCell ref="AA27:AB27"/>
    <mergeCell ref="AA28:AB28"/>
    <mergeCell ref="AC24:AC25"/>
    <mergeCell ref="AC27:AC28"/>
    <mergeCell ref="W24:Z24"/>
    <mergeCell ref="W28:Z28"/>
    <mergeCell ref="AB16:AB17"/>
    <mergeCell ref="R11:R19"/>
    <mergeCell ref="AB12:AB13"/>
    <mergeCell ref="U14:U15"/>
    <mergeCell ref="AA24:AB24"/>
    <mergeCell ref="AA25:AB25"/>
    <mergeCell ref="AA14:AA15"/>
    <mergeCell ref="R25:U25"/>
    <mergeCell ref="R28:U28"/>
    <mergeCell ref="R24:U24"/>
    <mergeCell ref="R26:U26"/>
    <mergeCell ref="A21:AA21"/>
    <mergeCell ref="R27:U27"/>
    <mergeCell ref="F27:P27"/>
    <mergeCell ref="F23:P23"/>
    <mergeCell ref="B12:B13"/>
    <mergeCell ref="B14:B15"/>
    <mergeCell ref="B16:B17"/>
    <mergeCell ref="O11:P11"/>
    <mergeCell ref="G16:G17"/>
    <mergeCell ref="U16:U17"/>
    <mergeCell ref="O16:O17"/>
    <mergeCell ref="B18:B19"/>
    <mergeCell ref="P2:S2"/>
    <mergeCell ref="P3:S3"/>
    <mergeCell ref="P4:S4"/>
    <mergeCell ref="A9:AA9"/>
    <mergeCell ref="S12:S13"/>
    <mergeCell ref="T12:T13"/>
    <mergeCell ref="U12:U13"/>
    <mergeCell ref="A11:A19"/>
    <mergeCell ref="Y16:Y17"/>
    <mergeCell ref="Z16:Z17"/>
    <mergeCell ref="AA16:AA17"/>
    <mergeCell ref="C12:D13"/>
    <mergeCell ref="C14:D15"/>
    <mergeCell ref="G11:H11"/>
    <mergeCell ref="V12:V13"/>
    <mergeCell ref="V14:V15"/>
    <mergeCell ref="V16:V17"/>
    <mergeCell ref="S14:S15"/>
    <mergeCell ref="T14:T15"/>
    <mergeCell ref="E14:E15"/>
    <mergeCell ref="E16:E17"/>
    <mergeCell ref="I16:J17"/>
    <mergeCell ref="G12:G13"/>
    <mergeCell ref="G14:H15"/>
    <mergeCell ref="O18:O19"/>
    <mergeCell ref="S18:S19"/>
    <mergeCell ref="T18:T19"/>
    <mergeCell ref="U18:U19"/>
    <mergeCell ref="V18:V19"/>
    <mergeCell ref="R29:U29"/>
    <mergeCell ref="F70:P70"/>
    <mergeCell ref="F26:P26"/>
    <mergeCell ref="F24:P24"/>
    <mergeCell ref="F30:P30"/>
    <mergeCell ref="F31:P31"/>
    <mergeCell ref="F25:P25"/>
    <mergeCell ref="F28:P28"/>
    <mergeCell ref="V34:V35"/>
    <mergeCell ref="R30:U30"/>
    <mergeCell ref="R31:U31"/>
    <mergeCell ref="R23:U23"/>
    <mergeCell ref="T34:T35"/>
    <mergeCell ref="U34:U35"/>
    <mergeCell ref="O36:O37"/>
    <mergeCell ref="S36:S37"/>
    <mergeCell ref="U38:U39"/>
    <mergeCell ref="V38:V39"/>
    <mergeCell ref="I40:I41"/>
    <mergeCell ref="C18:D19"/>
    <mergeCell ref="E18:E19"/>
    <mergeCell ref="G18:G19"/>
    <mergeCell ref="I18:I19"/>
    <mergeCell ref="B40:B41"/>
    <mergeCell ref="S16:S17"/>
    <mergeCell ref="T16:T17"/>
    <mergeCell ref="M16:M17"/>
    <mergeCell ref="K11:L11"/>
    <mergeCell ref="K12:K13"/>
    <mergeCell ref="K14:K15"/>
    <mergeCell ref="K16:K17"/>
    <mergeCell ref="K18:L19"/>
    <mergeCell ref="F29:P29"/>
    <mergeCell ref="M18:M19"/>
    <mergeCell ref="E11:F11"/>
    <mergeCell ref="I11:J11"/>
    <mergeCell ref="I12:I13"/>
    <mergeCell ref="E12:F13"/>
    <mergeCell ref="O12:O13"/>
    <mergeCell ref="O14:O15"/>
    <mergeCell ref="I14:I15"/>
    <mergeCell ref="M12:M13"/>
    <mergeCell ref="M14:M15"/>
    <mergeCell ref="W38:W39"/>
    <mergeCell ref="X38:X39"/>
    <mergeCell ref="Y38:Y39"/>
    <mergeCell ref="M33:N33"/>
    <mergeCell ref="O33:P33"/>
    <mergeCell ref="R33:R41"/>
    <mergeCell ref="B34:B35"/>
    <mergeCell ref="C34:D35"/>
    <mergeCell ref="E34:F35"/>
    <mergeCell ref="G34:G35"/>
    <mergeCell ref="I34:I35"/>
    <mergeCell ref="K34:K35"/>
    <mergeCell ref="M34:M35"/>
    <mergeCell ref="O34:O35"/>
    <mergeCell ref="B36:B37"/>
    <mergeCell ref="C36:D37"/>
    <mergeCell ref="E36:E37"/>
    <mergeCell ref="G36:H37"/>
    <mergeCell ref="I36:I37"/>
    <mergeCell ref="K36:K37"/>
    <mergeCell ref="M36:M37"/>
    <mergeCell ref="B38:B39"/>
    <mergeCell ref="E40:E41"/>
    <mergeCell ref="G40:G41"/>
    <mergeCell ref="K40:L41"/>
    <mergeCell ref="M40:M41"/>
    <mergeCell ref="O40:O41"/>
    <mergeCell ref="S40:S41"/>
    <mergeCell ref="T40:T41"/>
    <mergeCell ref="A33:A41"/>
    <mergeCell ref="C33:D33"/>
    <mergeCell ref="E33:F33"/>
    <mergeCell ref="G33:H33"/>
    <mergeCell ref="I33:J33"/>
    <mergeCell ref="K33:L33"/>
    <mergeCell ref="M38:M39"/>
    <mergeCell ref="O38:O39"/>
    <mergeCell ref="S38:S39"/>
    <mergeCell ref="T38:T39"/>
    <mergeCell ref="C38:D39"/>
    <mergeCell ref="E38:E39"/>
    <mergeCell ref="G38:G39"/>
    <mergeCell ref="I38:J39"/>
    <mergeCell ref="K38:K39"/>
    <mergeCell ref="AB44:AE44"/>
    <mergeCell ref="F45:P45"/>
    <mergeCell ref="R45:U45"/>
    <mergeCell ref="W45:Z45"/>
    <mergeCell ref="F46:P46"/>
    <mergeCell ref="R46:U46"/>
    <mergeCell ref="W46:Z46"/>
    <mergeCell ref="AA46:AB46"/>
    <mergeCell ref="AC46:AC47"/>
    <mergeCell ref="AD46:AE46"/>
    <mergeCell ref="F47:P47"/>
    <mergeCell ref="R47:U47"/>
    <mergeCell ref="W47:Z47"/>
    <mergeCell ref="AA47:AB47"/>
    <mergeCell ref="AD47:AE47"/>
    <mergeCell ref="F48:P48"/>
    <mergeCell ref="R48:U48"/>
    <mergeCell ref="W48:Z48"/>
    <mergeCell ref="F49:P49"/>
    <mergeCell ref="R49:U49"/>
    <mergeCell ref="W49:Z49"/>
    <mergeCell ref="AA49:AB49"/>
    <mergeCell ref="AC49:AC50"/>
    <mergeCell ref="AD49:AE49"/>
    <mergeCell ref="F50:P50"/>
    <mergeCell ref="R50:U50"/>
    <mergeCell ref="W50:Z50"/>
    <mergeCell ref="AA50:AB50"/>
    <mergeCell ref="AD50:AE50"/>
    <mergeCell ref="F51:P51"/>
    <mergeCell ref="R51:U51"/>
    <mergeCell ref="W51:Z51"/>
    <mergeCell ref="F52:P52"/>
    <mergeCell ref="R52:U52"/>
    <mergeCell ref="W52:Z52"/>
    <mergeCell ref="AA52:AB52"/>
    <mergeCell ref="AC52:AC53"/>
    <mergeCell ref="AD52:AE52"/>
    <mergeCell ref="F53:P53"/>
    <mergeCell ref="R53:U53"/>
    <mergeCell ref="W53:Z53"/>
    <mergeCell ref="AA53:AB53"/>
    <mergeCell ref="AD53:AE53"/>
    <mergeCell ref="A55:A63"/>
    <mergeCell ref="C55:D55"/>
    <mergeCell ref="E55:F55"/>
    <mergeCell ref="G55:H55"/>
    <mergeCell ref="I55:J55"/>
    <mergeCell ref="K55:L55"/>
    <mergeCell ref="M55:N55"/>
    <mergeCell ref="O55:P55"/>
    <mergeCell ref="R55:R63"/>
    <mergeCell ref="B56:B57"/>
    <mergeCell ref="C56:D57"/>
    <mergeCell ref="E56:F57"/>
    <mergeCell ref="G56:G57"/>
    <mergeCell ref="I56:I57"/>
    <mergeCell ref="K56:K57"/>
    <mergeCell ref="M56:M57"/>
    <mergeCell ref="O56:O57"/>
    <mergeCell ref="B58:B59"/>
    <mergeCell ref="C58:D59"/>
    <mergeCell ref="E58:E59"/>
    <mergeCell ref="G58:H59"/>
    <mergeCell ref="I58:I59"/>
    <mergeCell ref="K58:K59"/>
    <mergeCell ref="M58:M59"/>
    <mergeCell ref="AA56:AA57"/>
    <mergeCell ref="O58:O59"/>
    <mergeCell ref="S58:S59"/>
    <mergeCell ref="T58:T59"/>
    <mergeCell ref="U58:U59"/>
    <mergeCell ref="V58:V59"/>
    <mergeCell ref="W58:W59"/>
    <mergeCell ref="X58:X59"/>
    <mergeCell ref="Y58:Y59"/>
    <mergeCell ref="Z58:Z59"/>
    <mergeCell ref="S62:S63"/>
    <mergeCell ref="B60:B61"/>
    <mergeCell ref="C60:D61"/>
    <mergeCell ref="E60:E61"/>
    <mergeCell ref="G60:G61"/>
    <mergeCell ref="I60:J61"/>
    <mergeCell ref="K60:K61"/>
    <mergeCell ref="M60:M61"/>
    <mergeCell ref="O60:O61"/>
    <mergeCell ref="S60:S61"/>
    <mergeCell ref="F71:P71"/>
    <mergeCell ref="B62:B63"/>
    <mergeCell ref="C62:D63"/>
    <mergeCell ref="E62:E63"/>
    <mergeCell ref="G62:G63"/>
    <mergeCell ref="I62:I63"/>
    <mergeCell ref="K62:L63"/>
    <mergeCell ref="M62:M63"/>
    <mergeCell ref="O62:O63"/>
    <mergeCell ref="F68:P68"/>
    <mergeCell ref="F69:P69"/>
    <mergeCell ref="W60:W61"/>
    <mergeCell ref="X60:X61"/>
    <mergeCell ref="Y60:Y61"/>
    <mergeCell ref="Z60:Z61"/>
    <mergeCell ref="AA60:AA61"/>
    <mergeCell ref="AB60:AB61"/>
    <mergeCell ref="T62:T63"/>
    <mergeCell ref="U62:U63"/>
    <mergeCell ref="V62:V63"/>
    <mergeCell ref="W62:W63"/>
    <mergeCell ref="X62:X63"/>
    <mergeCell ref="Y62:Y63"/>
    <mergeCell ref="Z62:Z63"/>
    <mergeCell ref="AA62:AA63"/>
    <mergeCell ref="AB62:AB63"/>
    <mergeCell ref="F73:P73"/>
    <mergeCell ref="R73:U73"/>
    <mergeCell ref="W73:Z73"/>
    <mergeCell ref="F74:P74"/>
    <mergeCell ref="R74:U74"/>
    <mergeCell ref="W74:Z74"/>
    <mergeCell ref="AA74:AB74"/>
    <mergeCell ref="AC74:AC75"/>
    <mergeCell ref="AD74:AE74"/>
    <mergeCell ref="F75:P75"/>
    <mergeCell ref="R75:U75"/>
    <mergeCell ref="W75:Z75"/>
    <mergeCell ref="AA75:AB75"/>
    <mergeCell ref="AD75:AE75"/>
    <mergeCell ref="AB78:AB79"/>
    <mergeCell ref="B80:B81"/>
    <mergeCell ref="C80:D81"/>
    <mergeCell ref="E80:E81"/>
    <mergeCell ref="G80:H81"/>
    <mergeCell ref="I80:I81"/>
    <mergeCell ref="K80:K81"/>
    <mergeCell ref="M80:M81"/>
    <mergeCell ref="O80:O81"/>
    <mergeCell ref="S80:S81"/>
    <mergeCell ref="T80:T81"/>
    <mergeCell ref="U80:U81"/>
    <mergeCell ref="V80:V81"/>
    <mergeCell ref="W80:W81"/>
    <mergeCell ref="X80:X81"/>
    <mergeCell ref="Y80:Y81"/>
    <mergeCell ref="Z80:Z81"/>
    <mergeCell ref="AA80:AA81"/>
    <mergeCell ref="AB80:AB81"/>
    <mergeCell ref="S78:S79"/>
    <mergeCell ref="T78:T79"/>
    <mergeCell ref="U78:U79"/>
    <mergeCell ref="V78:V79"/>
    <mergeCell ref="W78:W79"/>
    <mergeCell ref="AB82:AB83"/>
    <mergeCell ref="B84:B85"/>
    <mergeCell ref="C84:D85"/>
    <mergeCell ref="E84:E85"/>
    <mergeCell ref="G84:G85"/>
    <mergeCell ref="I84:I85"/>
    <mergeCell ref="K84:L85"/>
    <mergeCell ref="M84:M85"/>
    <mergeCell ref="O84:O85"/>
    <mergeCell ref="S84:S85"/>
    <mergeCell ref="T84:T85"/>
    <mergeCell ref="U84:U85"/>
    <mergeCell ref="V84:V85"/>
    <mergeCell ref="W84:W85"/>
    <mergeCell ref="X84:X85"/>
    <mergeCell ref="Y84:Y85"/>
    <mergeCell ref="Z84:Z85"/>
    <mergeCell ref="AA84:AA85"/>
    <mergeCell ref="AB84:AB85"/>
    <mergeCell ref="O82:O83"/>
    <mergeCell ref="S82:S83"/>
    <mergeCell ref="T82:T83"/>
    <mergeCell ref="U82:U83"/>
    <mergeCell ref="V82:V83"/>
    <mergeCell ref="G78:G79"/>
    <mergeCell ref="I78:I79"/>
    <mergeCell ref="K78:K79"/>
    <mergeCell ref="M78:M79"/>
    <mergeCell ref="O78:O79"/>
    <mergeCell ref="B82:B83"/>
    <mergeCell ref="AA82:AA83"/>
    <mergeCell ref="W82:W83"/>
    <mergeCell ref="X82:X83"/>
    <mergeCell ref="Y82:Y83"/>
    <mergeCell ref="Z82:Z83"/>
    <mergeCell ref="X78:X79"/>
    <mergeCell ref="Y78:Y79"/>
    <mergeCell ref="Z78:Z79"/>
    <mergeCell ref="AA78:AA79"/>
    <mergeCell ref="C82:D83"/>
    <mergeCell ref="E82:E83"/>
    <mergeCell ref="G82:G83"/>
    <mergeCell ref="I82:J83"/>
    <mergeCell ref="K82:K83"/>
    <mergeCell ref="M82:M83"/>
    <mergeCell ref="F91:P91"/>
    <mergeCell ref="R91:U91"/>
    <mergeCell ref="W91:Z91"/>
    <mergeCell ref="F92:P92"/>
    <mergeCell ref="R92:U92"/>
    <mergeCell ref="W92:Z92"/>
    <mergeCell ref="A77:A87"/>
    <mergeCell ref="R77:R87"/>
    <mergeCell ref="B86:B87"/>
    <mergeCell ref="C86:D87"/>
    <mergeCell ref="E86:E87"/>
    <mergeCell ref="G86:G87"/>
    <mergeCell ref="I86:I87"/>
    <mergeCell ref="K86:K87"/>
    <mergeCell ref="C77:D77"/>
    <mergeCell ref="E77:F77"/>
    <mergeCell ref="G77:H77"/>
    <mergeCell ref="I77:J77"/>
    <mergeCell ref="K77:L77"/>
    <mergeCell ref="M77:N77"/>
    <mergeCell ref="O77:P77"/>
    <mergeCell ref="B78:B79"/>
    <mergeCell ref="C78:D79"/>
    <mergeCell ref="E78:F79"/>
    <mergeCell ref="F93:P93"/>
    <mergeCell ref="R93:U93"/>
    <mergeCell ref="W93:Z93"/>
    <mergeCell ref="AA93:AB93"/>
    <mergeCell ref="AD93:AE93"/>
    <mergeCell ref="F94:P94"/>
    <mergeCell ref="R94:U94"/>
    <mergeCell ref="W94:Z94"/>
    <mergeCell ref="AD96:AE96"/>
    <mergeCell ref="AA101:AB101"/>
    <mergeCell ref="F95:P95"/>
    <mergeCell ref="R95:U95"/>
    <mergeCell ref="W95:Z95"/>
    <mergeCell ref="F96:P96"/>
    <mergeCell ref="R96:U96"/>
    <mergeCell ref="W96:Z96"/>
    <mergeCell ref="AA96:AB96"/>
    <mergeCell ref="F97:P97"/>
    <mergeCell ref="R97:U97"/>
    <mergeCell ref="W97:Z97"/>
    <mergeCell ref="F98:P98"/>
    <mergeCell ref="R98:U98"/>
    <mergeCell ref="W98:Z98"/>
    <mergeCell ref="AA98:AB98"/>
    <mergeCell ref="F100:P100"/>
    <mergeCell ref="R100:U100"/>
    <mergeCell ref="W100:Z100"/>
    <mergeCell ref="F101:P101"/>
    <mergeCell ref="R101:U101"/>
    <mergeCell ref="W101:Z101"/>
    <mergeCell ref="AD102:AE102"/>
    <mergeCell ref="F103:P103"/>
    <mergeCell ref="R103:U103"/>
    <mergeCell ref="W103:Z103"/>
    <mergeCell ref="Z86:Z87"/>
    <mergeCell ref="AA86:AA87"/>
    <mergeCell ref="AB86:AB87"/>
    <mergeCell ref="A89:AA89"/>
    <mergeCell ref="AB90:AE90"/>
    <mergeCell ref="AA92:AB92"/>
    <mergeCell ref="AC92:AC93"/>
    <mergeCell ref="AD92:AE92"/>
    <mergeCell ref="AA95:AB95"/>
    <mergeCell ref="AC95:AC96"/>
    <mergeCell ref="AD95:AE95"/>
    <mergeCell ref="M86:N87"/>
    <mergeCell ref="O86:O87"/>
    <mergeCell ref="S86:S87"/>
    <mergeCell ref="T86:T87"/>
    <mergeCell ref="U86:U87"/>
    <mergeCell ref="V86:V87"/>
    <mergeCell ref="W86:W87"/>
    <mergeCell ref="X86:X87"/>
    <mergeCell ref="Y86:Y87"/>
    <mergeCell ref="F104:P104"/>
    <mergeCell ref="R104:U104"/>
    <mergeCell ref="W104:Z104"/>
    <mergeCell ref="AA104:AB104"/>
    <mergeCell ref="AC98:AC99"/>
    <mergeCell ref="AD98:AE98"/>
    <mergeCell ref="F99:P99"/>
    <mergeCell ref="R99:U99"/>
    <mergeCell ref="W99:Z99"/>
    <mergeCell ref="AA99:AB99"/>
    <mergeCell ref="AD99:AE99"/>
    <mergeCell ref="AC104:AC105"/>
    <mergeCell ref="AD104:AE104"/>
    <mergeCell ref="F105:P105"/>
    <mergeCell ref="R105:U105"/>
    <mergeCell ref="W105:Z105"/>
    <mergeCell ref="AA105:AB105"/>
    <mergeCell ref="AD105:AE105"/>
    <mergeCell ref="AC101:AC102"/>
    <mergeCell ref="AD101:AE101"/>
    <mergeCell ref="F102:P102"/>
    <mergeCell ref="R102:U102"/>
    <mergeCell ref="W102:Z102"/>
    <mergeCell ref="AA102:AB102"/>
  </mergeCells>
  <phoneticPr fontId="12" type="noConversion"/>
  <printOptions horizontalCentered="1"/>
  <pageMargins left="3.937007874015748E-2" right="3.937007874015748E-2" top="0.19685039370078741" bottom="0.23622047244094491" header="0.19685039370078741" footer="0.19685039370078741"/>
  <pageSetup scale="63" orientation="landscape" r:id="rId1"/>
  <rowBreaks count="1" manualBreakCount="1">
    <brk id="33" max="16383" man="1"/>
  </rowBreaks>
  <ignoredErrors>
    <ignoredError sqref="X14:Y1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47"/>
  <sheetViews>
    <sheetView topLeftCell="B1" workbookViewId="0">
      <selection activeCell="I13" sqref="I13"/>
    </sheetView>
  </sheetViews>
  <sheetFormatPr baseColWidth="10" defaultRowHeight="15" x14ac:dyDescent="0.25"/>
  <cols>
    <col min="1" max="1" width="22" hidden="1" customWidth="1"/>
    <col min="2" max="2" width="5.7109375" customWidth="1"/>
    <col min="3" max="3" width="37.85546875" customWidth="1"/>
    <col min="4" max="4" width="6.5703125" customWidth="1"/>
    <col min="5" max="5" width="3" bestFit="1" customWidth="1"/>
    <col min="6" max="6" width="29.42578125" bestFit="1" customWidth="1"/>
    <col min="7" max="7" width="3" customWidth="1"/>
    <col min="8" max="8" width="3" bestFit="1" customWidth="1"/>
    <col min="9" max="9" width="32" customWidth="1"/>
    <col min="10" max="10" width="3.28515625" customWidth="1"/>
    <col min="11" max="11" width="4" customWidth="1"/>
    <col min="12" max="12" width="29" customWidth="1"/>
    <col min="13" max="13" width="3" customWidth="1"/>
    <col min="14" max="14" width="3" bestFit="1" customWidth="1"/>
    <col min="15" max="15" width="32.85546875" bestFit="1" customWidth="1"/>
  </cols>
  <sheetData>
    <row r="4" spans="1:15" ht="18.75" x14ac:dyDescent="0.3">
      <c r="E4" s="227" t="s">
        <v>130</v>
      </c>
      <c r="F4" s="228"/>
      <c r="G4" s="228"/>
      <c r="H4" s="228"/>
      <c r="I4" s="228"/>
      <c r="J4" s="228"/>
      <c r="K4" s="228"/>
      <c r="L4" s="228"/>
      <c r="M4" s="110"/>
      <c r="N4" s="109"/>
      <c r="O4" s="109"/>
    </row>
    <row r="5" spans="1:15" ht="15.75" thickBot="1" x14ac:dyDescent="0.3">
      <c r="A5" s="94"/>
      <c r="B5" s="97"/>
      <c r="C5" s="99"/>
      <c r="D5" s="96"/>
    </row>
    <row r="6" spans="1:15" x14ac:dyDescent="0.25">
      <c r="A6" s="95" t="s">
        <v>40</v>
      </c>
      <c r="B6" s="98"/>
      <c r="C6" s="100"/>
      <c r="E6" s="223" t="s">
        <v>10</v>
      </c>
      <c r="F6" s="224"/>
      <c r="H6" s="225" t="s">
        <v>11</v>
      </c>
      <c r="I6" s="226"/>
      <c r="K6" s="223" t="s">
        <v>12</v>
      </c>
      <c r="L6" s="224"/>
      <c r="N6" s="222"/>
      <c r="O6" s="222"/>
    </row>
    <row r="7" spans="1:15" ht="15.75" x14ac:dyDescent="0.25">
      <c r="A7" s="95" t="s">
        <v>25</v>
      </c>
      <c r="B7" s="108"/>
      <c r="C7" s="108"/>
      <c r="E7" s="11">
        <v>1</v>
      </c>
      <c r="F7" s="101" t="s">
        <v>131</v>
      </c>
      <c r="H7" s="11">
        <v>5</v>
      </c>
      <c r="I7" s="101" t="s">
        <v>123</v>
      </c>
      <c r="K7" s="11">
        <v>9</v>
      </c>
      <c r="L7" s="101" t="s">
        <v>85</v>
      </c>
      <c r="O7" s="99"/>
    </row>
    <row r="8" spans="1:15" ht="15.75" x14ac:dyDescent="0.25">
      <c r="A8" s="95" t="s">
        <v>41</v>
      </c>
      <c r="B8" s="107" t="s">
        <v>119</v>
      </c>
      <c r="C8" s="111" t="s">
        <v>120</v>
      </c>
      <c r="E8" s="11">
        <v>2</v>
      </c>
      <c r="F8" s="101" t="s">
        <v>31</v>
      </c>
      <c r="H8" s="11">
        <v>6</v>
      </c>
      <c r="I8" s="101" t="s">
        <v>19</v>
      </c>
      <c r="K8" s="11">
        <v>10</v>
      </c>
      <c r="L8" s="101" t="s">
        <v>43</v>
      </c>
      <c r="O8" s="100"/>
    </row>
    <row r="9" spans="1:15" x14ac:dyDescent="0.25">
      <c r="A9" s="95" t="s">
        <v>33</v>
      </c>
      <c r="B9" s="113">
        <v>1</v>
      </c>
      <c r="C9" s="16" t="s">
        <v>121</v>
      </c>
      <c r="E9" s="11">
        <v>3</v>
      </c>
      <c r="F9" s="101" t="s">
        <v>121</v>
      </c>
      <c r="H9" s="11">
        <v>7</v>
      </c>
      <c r="I9" s="101" t="s">
        <v>124</v>
      </c>
      <c r="K9" s="11">
        <v>11</v>
      </c>
      <c r="L9" s="101" t="s">
        <v>126</v>
      </c>
      <c r="O9" s="100"/>
    </row>
    <row r="10" spans="1:15" x14ac:dyDescent="0.25">
      <c r="A10" s="95" t="s">
        <v>34</v>
      </c>
      <c r="B10" s="113">
        <v>2</v>
      </c>
      <c r="C10" s="16" t="s">
        <v>131</v>
      </c>
      <c r="E10" s="11">
        <v>4</v>
      </c>
      <c r="F10" s="101" t="s">
        <v>127</v>
      </c>
      <c r="H10" s="11">
        <v>8</v>
      </c>
      <c r="I10" s="101" t="s">
        <v>32</v>
      </c>
      <c r="K10" s="11">
        <v>12</v>
      </c>
      <c r="L10" s="101" t="s">
        <v>125</v>
      </c>
      <c r="O10" s="100"/>
    </row>
    <row r="11" spans="1:15" ht="15.75" thickBot="1" x14ac:dyDescent="0.3">
      <c r="B11" s="113">
        <v>3</v>
      </c>
      <c r="C11" s="16" t="s">
        <v>122</v>
      </c>
      <c r="E11" s="222"/>
      <c r="F11" s="222"/>
      <c r="H11" s="222"/>
      <c r="I11" s="222"/>
      <c r="K11" s="222"/>
      <c r="L11" s="222"/>
      <c r="N11" s="222"/>
      <c r="O11" s="222"/>
    </row>
    <row r="12" spans="1:15" x14ac:dyDescent="0.25">
      <c r="B12" s="113">
        <v>4</v>
      </c>
      <c r="C12" s="16" t="s">
        <v>79</v>
      </c>
      <c r="E12" s="223" t="s">
        <v>118</v>
      </c>
      <c r="F12" s="224"/>
      <c r="H12" s="222"/>
      <c r="I12" s="222"/>
      <c r="K12" s="222"/>
      <c r="L12" s="222"/>
      <c r="N12" s="222"/>
      <c r="O12" s="222"/>
    </row>
    <row r="13" spans="1:15" x14ac:dyDescent="0.25">
      <c r="B13" s="113">
        <v>5</v>
      </c>
      <c r="C13" s="16" t="s">
        <v>43</v>
      </c>
      <c r="E13" s="11">
        <v>13</v>
      </c>
      <c r="F13" s="101" t="s">
        <v>122</v>
      </c>
      <c r="I13" s="99"/>
      <c r="L13" s="100"/>
      <c r="O13" s="99"/>
    </row>
    <row r="14" spans="1:15" x14ac:dyDescent="0.25">
      <c r="B14" s="113">
        <v>6</v>
      </c>
      <c r="C14" s="16" t="s">
        <v>123</v>
      </c>
      <c r="E14" s="11">
        <v>14</v>
      </c>
      <c r="F14" s="101" t="s">
        <v>20</v>
      </c>
      <c r="I14" s="100"/>
      <c r="L14" s="100"/>
      <c r="O14" s="100"/>
    </row>
    <row r="15" spans="1:15" x14ac:dyDescent="0.25">
      <c r="B15" s="113">
        <v>7</v>
      </c>
      <c r="C15" s="16" t="s">
        <v>124</v>
      </c>
      <c r="E15" s="11">
        <v>15</v>
      </c>
      <c r="F15" s="101" t="s">
        <v>79</v>
      </c>
      <c r="I15" s="100"/>
      <c r="L15" s="100"/>
      <c r="O15" s="100"/>
    </row>
    <row r="16" spans="1:15" x14ac:dyDescent="0.25">
      <c r="B16" s="113">
        <v>8</v>
      </c>
      <c r="C16" s="16" t="s">
        <v>20</v>
      </c>
      <c r="E16" s="11">
        <v>16</v>
      </c>
      <c r="F16" s="101" t="s">
        <v>139</v>
      </c>
      <c r="I16" s="100"/>
      <c r="L16" s="100"/>
      <c r="O16" s="100"/>
    </row>
    <row r="17" spans="1:9" x14ac:dyDescent="0.25">
      <c r="B17" s="113">
        <v>9</v>
      </c>
      <c r="C17" s="16" t="s">
        <v>32</v>
      </c>
      <c r="E17" s="11">
        <v>17</v>
      </c>
      <c r="F17" s="101" t="s">
        <v>87</v>
      </c>
      <c r="I17" s="100"/>
    </row>
    <row r="18" spans="1:9" x14ac:dyDescent="0.25">
      <c r="B18" s="113">
        <v>10</v>
      </c>
      <c r="C18" s="16" t="s">
        <v>125</v>
      </c>
      <c r="E18" s="222"/>
      <c r="F18" s="222"/>
      <c r="H18" s="222"/>
      <c r="I18" s="222"/>
    </row>
    <row r="19" spans="1:9" x14ac:dyDescent="0.25">
      <c r="B19" s="113">
        <v>11</v>
      </c>
      <c r="C19" s="16" t="s">
        <v>87</v>
      </c>
      <c r="F19" s="100"/>
      <c r="I19" s="100"/>
    </row>
    <row r="20" spans="1:9" x14ac:dyDescent="0.25">
      <c r="B20" s="113">
        <v>12</v>
      </c>
      <c r="C20" s="16" t="s">
        <v>19</v>
      </c>
      <c r="F20" s="100"/>
      <c r="I20" s="100"/>
    </row>
    <row r="21" spans="1:9" x14ac:dyDescent="0.25">
      <c r="B21" s="113">
        <v>13</v>
      </c>
      <c r="C21" s="16" t="s">
        <v>126</v>
      </c>
      <c r="F21" s="100"/>
      <c r="I21" s="100"/>
    </row>
    <row r="22" spans="1:9" x14ac:dyDescent="0.25">
      <c r="A22" s="93" t="s">
        <v>42</v>
      </c>
      <c r="B22" s="113">
        <v>14</v>
      </c>
      <c r="C22" s="16" t="s">
        <v>85</v>
      </c>
      <c r="F22" s="100"/>
      <c r="I22" s="100"/>
    </row>
    <row r="23" spans="1:9" x14ac:dyDescent="0.25">
      <c r="A23" s="16" t="s">
        <v>20</v>
      </c>
      <c r="B23" s="113">
        <v>15</v>
      </c>
      <c r="C23" s="16" t="s">
        <v>132</v>
      </c>
    </row>
    <row r="24" spans="1:9" x14ac:dyDescent="0.25">
      <c r="A24" s="16" t="s">
        <v>19</v>
      </c>
      <c r="B24" s="113">
        <v>16</v>
      </c>
      <c r="C24" s="16" t="s">
        <v>127</v>
      </c>
    </row>
    <row r="25" spans="1:9" x14ac:dyDescent="0.25">
      <c r="A25" s="16" t="s">
        <v>21</v>
      </c>
      <c r="B25" s="113">
        <v>17</v>
      </c>
      <c r="C25" s="16" t="s">
        <v>31</v>
      </c>
    </row>
    <row r="26" spans="1:9" x14ac:dyDescent="0.25">
      <c r="A26" s="95" t="s">
        <v>28</v>
      </c>
      <c r="B26" s="98"/>
    </row>
    <row r="27" spans="1:9" x14ac:dyDescent="0.25">
      <c r="A27" s="95" t="s">
        <v>43</v>
      </c>
      <c r="B27" s="98"/>
    </row>
    <row r="28" spans="1:9" x14ac:dyDescent="0.25">
      <c r="A28" s="95" t="s">
        <v>29</v>
      </c>
      <c r="B28" s="98"/>
    </row>
    <row r="29" spans="1:9" x14ac:dyDescent="0.25">
      <c r="A29" s="95" t="s">
        <v>32</v>
      </c>
      <c r="B29" s="98"/>
    </row>
    <row r="30" spans="1:9" x14ac:dyDescent="0.25">
      <c r="A30" s="95" t="s">
        <v>31</v>
      </c>
      <c r="B30" s="98"/>
    </row>
    <row r="31" spans="1:9" x14ac:dyDescent="0.25">
      <c r="A31" s="95" t="s">
        <v>44</v>
      </c>
      <c r="B31" s="98"/>
    </row>
    <row r="32" spans="1:9" x14ac:dyDescent="0.25">
      <c r="A32" s="95" t="s">
        <v>45</v>
      </c>
      <c r="B32" s="98"/>
    </row>
    <row r="33" spans="1:2" x14ac:dyDescent="0.25">
      <c r="A33" s="95" t="s">
        <v>46</v>
      </c>
      <c r="B33" s="98"/>
    </row>
    <row r="34" spans="1:2" x14ac:dyDescent="0.25">
      <c r="A34" s="95" t="s">
        <v>47</v>
      </c>
      <c r="B34" s="98"/>
    </row>
    <row r="35" spans="1:2" x14ac:dyDescent="0.25">
      <c r="A35" s="95" t="s">
        <v>48</v>
      </c>
      <c r="B35" s="98"/>
    </row>
    <row r="36" spans="1:2" x14ac:dyDescent="0.25">
      <c r="A36" s="95" t="s">
        <v>49</v>
      </c>
      <c r="B36" s="98"/>
    </row>
    <row r="37" spans="1:2" x14ac:dyDescent="0.25">
      <c r="A37" s="95" t="s">
        <v>50</v>
      </c>
      <c r="B37" s="98"/>
    </row>
    <row r="38" spans="1:2" x14ac:dyDescent="0.25">
      <c r="A38" s="95" t="s">
        <v>51</v>
      </c>
      <c r="B38" s="98"/>
    </row>
    <row r="39" spans="1:2" x14ac:dyDescent="0.25">
      <c r="A39" s="95" t="s">
        <v>24</v>
      </c>
      <c r="B39" s="98"/>
    </row>
    <row r="40" spans="1:2" x14ac:dyDescent="0.25">
      <c r="A40" s="95" t="s">
        <v>27</v>
      </c>
      <c r="B40" s="98"/>
    </row>
    <row r="41" spans="1:2" x14ac:dyDescent="0.25">
      <c r="A41" s="95" t="s">
        <v>22</v>
      </c>
      <c r="B41" s="98"/>
    </row>
    <row r="42" spans="1:2" x14ac:dyDescent="0.25">
      <c r="A42" s="95" t="s">
        <v>52</v>
      </c>
      <c r="B42" s="98"/>
    </row>
    <row r="43" spans="1:2" x14ac:dyDescent="0.25">
      <c r="A43" s="95" t="s">
        <v>53</v>
      </c>
      <c r="B43" s="98"/>
    </row>
    <row r="44" spans="1:2" x14ac:dyDescent="0.25">
      <c r="A44" s="112" t="s">
        <v>26</v>
      </c>
      <c r="B44" s="98"/>
    </row>
    <row r="45" spans="1:2" x14ac:dyDescent="0.25">
      <c r="B45" s="98"/>
    </row>
    <row r="46" spans="1:2" x14ac:dyDescent="0.25">
      <c r="B46" s="98"/>
    </row>
    <row r="47" spans="1:2" x14ac:dyDescent="0.25">
      <c r="B47" s="98"/>
    </row>
  </sheetData>
  <sheetProtection algorithmName="SHA-512" hashValue="n6qbhEj5Zy5nNO76Bv69tgVjmGB1edsnhSAflXIyHmHg7ZdkHPPAS/kQT5grpamDPcJK8aQPfgHqgZlMrZrPaA==" saltValue="iszkKNrud/VKKV13H65jqw==" spinCount="100000" sheet="1" objects="1" scenarios="1"/>
  <mergeCells count="15">
    <mergeCell ref="N12:O12"/>
    <mergeCell ref="E4:L4"/>
    <mergeCell ref="N6:O6"/>
    <mergeCell ref="E11:F11"/>
    <mergeCell ref="H11:I11"/>
    <mergeCell ref="K11:L11"/>
    <mergeCell ref="N11:O11"/>
    <mergeCell ref="E18:F18"/>
    <mergeCell ref="H18:I18"/>
    <mergeCell ref="E6:F6"/>
    <mergeCell ref="H6:I6"/>
    <mergeCell ref="K6:L6"/>
    <mergeCell ref="E12:F12"/>
    <mergeCell ref="H12:I12"/>
    <mergeCell ref="K12:L1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9"/>
  <sheetViews>
    <sheetView workbookViewId="0">
      <selection activeCell="D51" sqref="D51"/>
    </sheetView>
  </sheetViews>
  <sheetFormatPr baseColWidth="10" defaultRowHeight="12.75" x14ac:dyDescent="0.2"/>
  <cols>
    <col min="1" max="1" width="3.28515625" style="141" customWidth="1"/>
    <col min="2" max="2" width="6.42578125" style="141" customWidth="1"/>
    <col min="3" max="3" width="40.5703125" style="141" customWidth="1"/>
    <col min="4" max="4" width="25.140625" style="141" customWidth="1"/>
    <col min="5" max="17" width="7.7109375" style="141" customWidth="1"/>
    <col min="18" max="19" width="14.140625" style="141" customWidth="1"/>
    <col min="20" max="20" width="4.7109375" style="141" customWidth="1"/>
    <col min="21" max="261" width="11.42578125" style="141"/>
    <col min="262" max="262" width="3.28515625" style="141" customWidth="1"/>
    <col min="263" max="263" width="11.42578125" style="141"/>
    <col min="264" max="264" width="25.42578125" style="141" customWidth="1"/>
    <col min="265" max="265" width="24.28515625" style="141" customWidth="1"/>
    <col min="266" max="273" width="11.42578125" style="141"/>
    <col min="274" max="274" width="23.7109375" style="141" customWidth="1"/>
    <col min="275" max="275" width="15.85546875" style="141" customWidth="1"/>
    <col min="276" max="276" width="4.7109375" style="141" customWidth="1"/>
    <col min="277" max="517" width="11.42578125" style="141"/>
    <col min="518" max="518" width="3.28515625" style="141" customWidth="1"/>
    <col min="519" max="519" width="11.42578125" style="141"/>
    <col min="520" max="520" width="25.42578125" style="141" customWidth="1"/>
    <col min="521" max="521" width="24.28515625" style="141" customWidth="1"/>
    <col min="522" max="529" width="11.42578125" style="141"/>
    <col min="530" max="530" width="23.7109375" style="141" customWidth="1"/>
    <col min="531" max="531" width="15.85546875" style="141" customWidth="1"/>
    <col min="532" max="532" width="4.7109375" style="141" customWidth="1"/>
    <col min="533" max="773" width="11.42578125" style="141"/>
    <col min="774" max="774" width="3.28515625" style="141" customWidth="1"/>
    <col min="775" max="775" width="11.42578125" style="141"/>
    <col min="776" max="776" width="25.42578125" style="141" customWidth="1"/>
    <col min="777" max="777" width="24.28515625" style="141" customWidth="1"/>
    <col min="778" max="785" width="11.42578125" style="141"/>
    <col min="786" max="786" width="23.7109375" style="141" customWidth="1"/>
    <col min="787" max="787" width="15.85546875" style="141" customWidth="1"/>
    <col min="788" max="788" width="4.7109375" style="141" customWidth="1"/>
    <col min="789" max="1029" width="11.42578125" style="141"/>
    <col min="1030" max="1030" width="3.28515625" style="141" customWidth="1"/>
    <col min="1031" max="1031" width="11.42578125" style="141"/>
    <col min="1032" max="1032" width="25.42578125" style="141" customWidth="1"/>
    <col min="1033" max="1033" width="24.28515625" style="141" customWidth="1"/>
    <col min="1034" max="1041" width="11.42578125" style="141"/>
    <col min="1042" max="1042" width="23.7109375" style="141" customWidth="1"/>
    <col min="1043" max="1043" width="15.85546875" style="141" customWidth="1"/>
    <col min="1044" max="1044" width="4.7109375" style="141" customWidth="1"/>
    <col min="1045" max="1285" width="11.42578125" style="141"/>
    <col min="1286" max="1286" width="3.28515625" style="141" customWidth="1"/>
    <col min="1287" max="1287" width="11.42578125" style="141"/>
    <col min="1288" max="1288" width="25.42578125" style="141" customWidth="1"/>
    <col min="1289" max="1289" width="24.28515625" style="141" customWidth="1"/>
    <col min="1290" max="1297" width="11.42578125" style="141"/>
    <col min="1298" max="1298" width="23.7109375" style="141" customWidth="1"/>
    <col min="1299" max="1299" width="15.85546875" style="141" customWidth="1"/>
    <col min="1300" max="1300" width="4.7109375" style="141" customWidth="1"/>
    <col min="1301" max="1541" width="11.42578125" style="141"/>
    <col min="1542" max="1542" width="3.28515625" style="141" customWidth="1"/>
    <col min="1543" max="1543" width="11.42578125" style="141"/>
    <col min="1544" max="1544" width="25.42578125" style="141" customWidth="1"/>
    <col min="1545" max="1545" width="24.28515625" style="141" customWidth="1"/>
    <col min="1546" max="1553" width="11.42578125" style="141"/>
    <col min="1554" max="1554" width="23.7109375" style="141" customWidth="1"/>
    <col min="1555" max="1555" width="15.85546875" style="141" customWidth="1"/>
    <col min="1556" max="1556" width="4.7109375" style="141" customWidth="1"/>
    <col min="1557" max="1797" width="11.42578125" style="141"/>
    <col min="1798" max="1798" width="3.28515625" style="141" customWidth="1"/>
    <col min="1799" max="1799" width="11.42578125" style="141"/>
    <col min="1800" max="1800" width="25.42578125" style="141" customWidth="1"/>
    <col min="1801" max="1801" width="24.28515625" style="141" customWidth="1"/>
    <col min="1802" max="1809" width="11.42578125" style="141"/>
    <col min="1810" max="1810" width="23.7109375" style="141" customWidth="1"/>
    <col min="1811" max="1811" width="15.85546875" style="141" customWidth="1"/>
    <col min="1812" max="1812" width="4.7109375" style="141" customWidth="1"/>
    <col min="1813" max="2053" width="11.42578125" style="141"/>
    <col min="2054" max="2054" width="3.28515625" style="141" customWidth="1"/>
    <col min="2055" max="2055" width="11.42578125" style="141"/>
    <col min="2056" max="2056" width="25.42578125" style="141" customWidth="1"/>
    <col min="2057" max="2057" width="24.28515625" style="141" customWidth="1"/>
    <col min="2058" max="2065" width="11.42578125" style="141"/>
    <col min="2066" max="2066" width="23.7109375" style="141" customWidth="1"/>
    <col min="2067" max="2067" width="15.85546875" style="141" customWidth="1"/>
    <col min="2068" max="2068" width="4.7109375" style="141" customWidth="1"/>
    <col min="2069" max="2309" width="11.42578125" style="141"/>
    <col min="2310" max="2310" width="3.28515625" style="141" customWidth="1"/>
    <col min="2311" max="2311" width="11.42578125" style="141"/>
    <col min="2312" max="2312" width="25.42578125" style="141" customWidth="1"/>
    <col min="2313" max="2313" width="24.28515625" style="141" customWidth="1"/>
    <col min="2314" max="2321" width="11.42578125" style="141"/>
    <col min="2322" max="2322" width="23.7109375" style="141" customWidth="1"/>
    <col min="2323" max="2323" width="15.85546875" style="141" customWidth="1"/>
    <col min="2324" max="2324" width="4.7109375" style="141" customWidth="1"/>
    <col min="2325" max="2565" width="11.42578125" style="141"/>
    <col min="2566" max="2566" width="3.28515625" style="141" customWidth="1"/>
    <col min="2567" max="2567" width="11.42578125" style="141"/>
    <col min="2568" max="2568" width="25.42578125" style="141" customWidth="1"/>
    <col min="2569" max="2569" width="24.28515625" style="141" customWidth="1"/>
    <col min="2570" max="2577" width="11.42578125" style="141"/>
    <col min="2578" max="2578" width="23.7109375" style="141" customWidth="1"/>
    <col min="2579" max="2579" width="15.85546875" style="141" customWidth="1"/>
    <col min="2580" max="2580" width="4.7109375" style="141" customWidth="1"/>
    <col min="2581" max="2821" width="11.42578125" style="141"/>
    <col min="2822" max="2822" width="3.28515625" style="141" customWidth="1"/>
    <col min="2823" max="2823" width="11.42578125" style="141"/>
    <col min="2824" max="2824" width="25.42578125" style="141" customWidth="1"/>
    <col min="2825" max="2825" width="24.28515625" style="141" customWidth="1"/>
    <col min="2826" max="2833" width="11.42578125" style="141"/>
    <col min="2834" max="2834" width="23.7109375" style="141" customWidth="1"/>
    <col min="2835" max="2835" width="15.85546875" style="141" customWidth="1"/>
    <col min="2836" max="2836" width="4.7109375" style="141" customWidth="1"/>
    <col min="2837" max="3077" width="11.42578125" style="141"/>
    <col min="3078" max="3078" width="3.28515625" style="141" customWidth="1"/>
    <col min="3079" max="3079" width="11.42578125" style="141"/>
    <col min="3080" max="3080" width="25.42578125" style="141" customWidth="1"/>
    <col min="3081" max="3081" width="24.28515625" style="141" customWidth="1"/>
    <col min="3082" max="3089" width="11.42578125" style="141"/>
    <col min="3090" max="3090" width="23.7109375" style="141" customWidth="1"/>
    <col min="3091" max="3091" width="15.85546875" style="141" customWidth="1"/>
    <col min="3092" max="3092" width="4.7109375" style="141" customWidth="1"/>
    <col min="3093" max="3333" width="11.42578125" style="141"/>
    <col min="3334" max="3334" width="3.28515625" style="141" customWidth="1"/>
    <col min="3335" max="3335" width="11.42578125" style="141"/>
    <col min="3336" max="3336" width="25.42578125" style="141" customWidth="1"/>
    <col min="3337" max="3337" width="24.28515625" style="141" customWidth="1"/>
    <col min="3338" max="3345" width="11.42578125" style="141"/>
    <col min="3346" max="3346" width="23.7109375" style="141" customWidth="1"/>
    <col min="3347" max="3347" width="15.85546875" style="141" customWidth="1"/>
    <col min="3348" max="3348" width="4.7109375" style="141" customWidth="1"/>
    <col min="3349" max="3589" width="11.42578125" style="141"/>
    <col min="3590" max="3590" width="3.28515625" style="141" customWidth="1"/>
    <col min="3591" max="3591" width="11.42578125" style="141"/>
    <col min="3592" max="3592" width="25.42578125" style="141" customWidth="1"/>
    <col min="3593" max="3593" width="24.28515625" style="141" customWidth="1"/>
    <col min="3594" max="3601" width="11.42578125" style="141"/>
    <col min="3602" max="3602" width="23.7109375" style="141" customWidth="1"/>
    <col min="3603" max="3603" width="15.85546875" style="141" customWidth="1"/>
    <col min="3604" max="3604" width="4.7109375" style="141" customWidth="1"/>
    <col min="3605" max="3845" width="11.42578125" style="141"/>
    <col min="3846" max="3846" width="3.28515625" style="141" customWidth="1"/>
    <col min="3847" max="3847" width="11.42578125" style="141"/>
    <col min="3848" max="3848" width="25.42578125" style="141" customWidth="1"/>
    <col min="3849" max="3849" width="24.28515625" style="141" customWidth="1"/>
    <col min="3850" max="3857" width="11.42578125" style="141"/>
    <col min="3858" max="3858" width="23.7109375" style="141" customWidth="1"/>
    <col min="3859" max="3859" width="15.85546875" style="141" customWidth="1"/>
    <col min="3860" max="3860" width="4.7109375" style="141" customWidth="1"/>
    <col min="3861" max="4101" width="11.42578125" style="141"/>
    <col min="4102" max="4102" width="3.28515625" style="141" customWidth="1"/>
    <col min="4103" max="4103" width="11.42578125" style="141"/>
    <col min="4104" max="4104" width="25.42578125" style="141" customWidth="1"/>
    <col min="4105" max="4105" width="24.28515625" style="141" customWidth="1"/>
    <col min="4106" max="4113" width="11.42578125" style="141"/>
    <col min="4114" max="4114" width="23.7109375" style="141" customWidth="1"/>
    <col min="4115" max="4115" width="15.85546875" style="141" customWidth="1"/>
    <col min="4116" max="4116" width="4.7109375" style="141" customWidth="1"/>
    <col min="4117" max="4357" width="11.42578125" style="141"/>
    <col min="4358" max="4358" width="3.28515625" style="141" customWidth="1"/>
    <col min="4359" max="4359" width="11.42578125" style="141"/>
    <col min="4360" max="4360" width="25.42578125" style="141" customWidth="1"/>
    <col min="4361" max="4361" width="24.28515625" style="141" customWidth="1"/>
    <col min="4362" max="4369" width="11.42578125" style="141"/>
    <col min="4370" max="4370" width="23.7109375" style="141" customWidth="1"/>
    <col min="4371" max="4371" width="15.85546875" style="141" customWidth="1"/>
    <col min="4372" max="4372" width="4.7109375" style="141" customWidth="1"/>
    <col min="4373" max="4613" width="11.42578125" style="141"/>
    <col min="4614" max="4614" width="3.28515625" style="141" customWidth="1"/>
    <col min="4615" max="4615" width="11.42578125" style="141"/>
    <col min="4616" max="4616" width="25.42578125" style="141" customWidth="1"/>
    <col min="4617" max="4617" width="24.28515625" style="141" customWidth="1"/>
    <col min="4618" max="4625" width="11.42578125" style="141"/>
    <col min="4626" max="4626" width="23.7109375" style="141" customWidth="1"/>
    <col min="4627" max="4627" width="15.85546875" style="141" customWidth="1"/>
    <col min="4628" max="4628" width="4.7109375" style="141" customWidth="1"/>
    <col min="4629" max="4869" width="11.42578125" style="141"/>
    <col min="4870" max="4870" width="3.28515625" style="141" customWidth="1"/>
    <col min="4871" max="4871" width="11.42578125" style="141"/>
    <col min="4872" max="4872" width="25.42578125" style="141" customWidth="1"/>
    <col min="4873" max="4873" width="24.28515625" style="141" customWidth="1"/>
    <col min="4874" max="4881" width="11.42578125" style="141"/>
    <col min="4882" max="4882" width="23.7109375" style="141" customWidth="1"/>
    <col min="4883" max="4883" width="15.85546875" style="141" customWidth="1"/>
    <col min="4884" max="4884" width="4.7109375" style="141" customWidth="1"/>
    <col min="4885" max="5125" width="11.42578125" style="141"/>
    <col min="5126" max="5126" width="3.28515625" style="141" customWidth="1"/>
    <col min="5127" max="5127" width="11.42578125" style="141"/>
    <col min="5128" max="5128" width="25.42578125" style="141" customWidth="1"/>
    <col min="5129" max="5129" width="24.28515625" style="141" customWidth="1"/>
    <col min="5130" max="5137" width="11.42578125" style="141"/>
    <col min="5138" max="5138" width="23.7109375" style="141" customWidth="1"/>
    <col min="5139" max="5139" width="15.85546875" style="141" customWidth="1"/>
    <col min="5140" max="5140" width="4.7109375" style="141" customWidth="1"/>
    <col min="5141" max="5381" width="11.42578125" style="141"/>
    <col min="5382" max="5382" width="3.28515625" style="141" customWidth="1"/>
    <col min="5383" max="5383" width="11.42578125" style="141"/>
    <col min="5384" max="5384" width="25.42578125" style="141" customWidth="1"/>
    <col min="5385" max="5385" width="24.28515625" style="141" customWidth="1"/>
    <col min="5386" max="5393" width="11.42578125" style="141"/>
    <col min="5394" max="5394" width="23.7109375" style="141" customWidth="1"/>
    <col min="5395" max="5395" width="15.85546875" style="141" customWidth="1"/>
    <col min="5396" max="5396" width="4.7109375" style="141" customWidth="1"/>
    <col min="5397" max="5637" width="11.42578125" style="141"/>
    <col min="5638" max="5638" width="3.28515625" style="141" customWidth="1"/>
    <col min="5639" max="5639" width="11.42578125" style="141"/>
    <col min="5640" max="5640" width="25.42578125" style="141" customWidth="1"/>
    <col min="5641" max="5641" width="24.28515625" style="141" customWidth="1"/>
    <col min="5642" max="5649" width="11.42578125" style="141"/>
    <col min="5650" max="5650" width="23.7109375" style="141" customWidth="1"/>
    <col min="5651" max="5651" width="15.85546875" style="141" customWidth="1"/>
    <col min="5652" max="5652" width="4.7109375" style="141" customWidth="1"/>
    <col min="5653" max="5893" width="11.42578125" style="141"/>
    <col min="5894" max="5894" width="3.28515625" style="141" customWidth="1"/>
    <col min="5895" max="5895" width="11.42578125" style="141"/>
    <col min="5896" max="5896" width="25.42578125" style="141" customWidth="1"/>
    <col min="5897" max="5897" width="24.28515625" style="141" customWidth="1"/>
    <col min="5898" max="5905" width="11.42578125" style="141"/>
    <col min="5906" max="5906" width="23.7109375" style="141" customWidth="1"/>
    <col min="5907" max="5907" width="15.85546875" style="141" customWidth="1"/>
    <col min="5908" max="5908" width="4.7109375" style="141" customWidth="1"/>
    <col min="5909" max="6149" width="11.42578125" style="141"/>
    <col min="6150" max="6150" width="3.28515625" style="141" customWidth="1"/>
    <col min="6151" max="6151" width="11.42578125" style="141"/>
    <col min="6152" max="6152" width="25.42578125" style="141" customWidth="1"/>
    <col min="6153" max="6153" width="24.28515625" style="141" customWidth="1"/>
    <col min="6154" max="6161" width="11.42578125" style="141"/>
    <col min="6162" max="6162" width="23.7109375" style="141" customWidth="1"/>
    <col min="6163" max="6163" width="15.85546875" style="141" customWidth="1"/>
    <col min="6164" max="6164" width="4.7109375" style="141" customWidth="1"/>
    <col min="6165" max="6405" width="11.42578125" style="141"/>
    <col min="6406" max="6406" width="3.28515625" style="141" customWidth="1"/>
    <col min="6407" max="6407" width="11.42578125" style="141"/>
    <col min="6408" max="6408" width="25.42578125" style="141" customWidth="1"/>
    <col min="6409" max="6409" width="24.28515625" style="141" customWidth="1"/>
    <col min="6410" max="6417" width="11.42578125" style="141"/>
    <col min="6418" max="6418" width="23.7109375" style="141" customWidth="1"/>
    <col min="6419" max="6419" width="15.85546875" style="141" customWidth="1"/>
    <col min="6420" max="6420" width="4.7109375" style="141" customWidth="1"/>
    <col min="6421" max="6661" width="11.42578125" style="141"/>
    <col min="6662" max="6662" width="3.28515625" style="141" customWidth="1"/>
    <col min="6663" max="6663" width="11.42578125" style="141"/>
    <col min="6664" max="6664" width="25.42578125" style="141" customWidth="1"/>
    <col min="6665" max="6665" width="24.28515625" style="141" customWidth="1"/>
    <col min="6666" max="6673" width="11.42578125" style="141"/>
    <col min="6674" max="6674" width="23.7109375" style="141" customWidth="1"/>
    <col min="6675" max="6675" width="15.85546875" style="141" customWidth="1"/>
    <col min="6676" max="6676" width="4.7109375" style="141" customWidth="1"/>
    <col min="6677" max="6917" width="11.42578125" style="141"/>
    <col min="6918" max="6918" width="3.28515625" style="141" customWidth="1"/>
    <col min="6919" max="6919" width="11.42578125" style="141"/>
    <col min="6920" max="6920" width="25.42578125" style="141" customWidth="1"/>
    <col min="6921" max="6921" width="24.28515625" style="141" customWidth="1"/>
    <col min="6922" max="6929" width="11.42578125" style="141"/>
    <col min="6930" max="6930" width="23.7109375" style="141" customWidth="1"/>
    <col min="6931" max="6931" width="15.85546875" style="141" customWidth="1"/>
    <col min="6932" max="6932" width="4.7109375" style="141" customWidth="1"/>
    <col min="6933" max="7173" width="11.42578125" style="141"/>
    <col min="7174" max="7174" width="3.28515625" style="141" customWidth="1"/>
    <col min="7175" max="7175" width="11.42578125" style="141"/>
    <col min="7176" max="7176" width="25.42578125" style="141" customWidth="1"/>
    <col min="7177" max="7177" width="24.28515625" style="141" customWidth="1"/>
    <col min="7178" max="7185" width="11.42578125" style="141"/>
    <col min="7186" max="7186" width="23.7109375" style="141" customWidth="1"/>
    <col min="7187" max="7187" width="15.85546875" style="141" customWidth="1"/>
    <col min="7188" max="7188" width="4.7109375" style="141" customWidth="1"/>
    <col min="7189" max="7429" width="11.42578125" style="141"/>
    <col min="7430" max="7430" width="3.28515625" style="141" customWidth="1"/>
    <col min="7431" max="7431" width="11.42578125" style="141"/>
    <col min="7432" max="7432" width="25.42578125" style="141" customWidth="1"/>
    <col min="7433" max="7433" width="24.28515625" style="141" customWidth="1"/>
    <col min="7434" max="7441" width="11.42578125" style="141"/>
    <col min="7442" max="7442" width="23.7109375" style="141" customWidth="1"/>
    <col min="7443" max="7443" width="15.85546875" style="141" customWidth="1"/>
    <col min="7444" max="7444" width="4.7109375" style="141" customWidth="1"/>
    <col min="7445" max="7685" width="11.42578125" style="141"/>
    <col min="7686" max="7686" width="3.28515625" style="141" customWidth="1"/>
    <col min="7687" max="7687" width="11.42578125" style="141"/>
    <col min="7688" max="7688" width="25.42578125" style="141" customWidth="1"/>
    <col min="7689" max="7689" width="24.28515625" style="141" customWidth="1"/>
    <col min="7690" max="7697" width="11.42578125" style="141"/>
    <col min="7698" max="7698" width="23.7109375" style="141" customWidth="1"/>
    <col min="7699" max="7699" width="15.85546875" style="141" customWidth="1"/>
    <col min="7700" max="7700" width="4.7109375" style="141" customWidth="1"/>
    <col min="7701" max="7941" width="11.42578125" style="141"/>
    <col min="7942" max="7942" width="3.28515625" style="141" customWidth="1"/>
    <col min="7943" max="7943" width="11.42578125" style="141"/>
    <col min="7944" max="7944" width="25.42578125" style="141" customWidth="1"/>
    <col min="7945" max="7945" width="24.28515625" style="141" customWidth="1"/>
    <col min="7946" max="7953" width="11.42578125" style="141"/>
    <col min="7954" max="7954" width="23.7109375" style="141" customWidth="1"/>
    <col min="7955" max="7955" width="15.85546875" style="141" customWidth="1"/>
    <col min="7956" max="7956" width="4.7109375" style="141" customWidth="1"/>
    <col min="7957" max="8197" width="11.42578125" style="141"/>
    <col min="8198" max="8198" width="3.28515625" style="141" customWidth="1"/>
    <col min="8199" max="8199" width="11.42578125" style="141"/>
    <col min="8200" max="8200" width="25.42578125" style="141" customWidth="1"/>
    <col min="8201" max="8201" width="24.28515625" style="141" customWidth="1"/>
    <col min="8202" max="8209" width="11.42578125" style="141"/>
    <col min="8210" max="8210" width="23.7109375" style="141" customWidth="1"/>
    <col min="8211" max="8211" width="15.85546875" style="141" customWidth="1"/>
    <col min="8212" max="8212" width="4.7109375" style="141" customWidth="1"/>
    <col min="8213" max="8453" width="11.42578125" style="141"/>
    <col min="8454" max="8454" width="3.28515625" style="141" customWidth="1"/>
    <col min="8455" max="8455" width="11.42578125" style="141"/>
    <col min="8456" max="8456" width="25.42578125" style="141" customWidth="1"/>
    <col min="8457" max="8457" width="24.28515625" style="141" customWidth="1"/>
    <col min="8458" max="8465" width="11.42578125" style="141"/>
    <col min="8466" max="8466" width="23.7109375" style="141" customWidth="1"/>
    <col min="8467" max="8467" width="15.85546875" style="141" customWidth="1"/>
    <col min="8468" max="8468" width="4.7109375" style="141" customWidth="1"/>
    <col min="8469" max="8709" width="11.42578125" style="141"/>
    <col min="8710" max="8710" width="3.28515625" style="141" customWidth="1"/>
    <col min="8711" max="8711" width="11.42578125" style="141"/>
    <col min="8712" max="8712" width="25.42578125" style="141" customWidth="1"/>
    <col min="8713" max="8713" width="24.28515625" style="141" customWidth="1"/>
    <col min="8714" max="8721" width="11.42578125" style="141"/>
    <col min="8722" max="8722" width="23.7109375" style="141" customWidth="1"/>
    <col min="8723" max="8723" width="15.85546875" style="141" customWidth="1"/>
    <col min="8724" max="8724" width="4.7109375" style="141" customWidth="1"/>
    <col min="8725" max="8965" width="11.42578125" style="141"/>
    <col min="8966" max="8966" width="3.28515625" style="141" customWidth="1"/>
    <col min="8967" max="8967" width="11.42578125" style="141"/>
    <col min="8968" max="8968" width="25.42578125" style="141" customWidth="1"/>
    <col min="8969" max="8969" width="24.28515625" style="141" customWidth="1"/>
    <col min="8970" max="8977" width="11.42578125" style="141"/>
    <col min="8978" max="8978" width="23.7109375" style="141" customWidth="1"/>
    <col min="8979" max="8979" width="15.85546875" style="141" customWidth="1"/>
    <col min="8980" max="8980" width="4.7109375" style="141" customWidth="1"/>
    <col min="8981" max="9221" width="11.42578125" style="141"/>
    <col min="9222" max="9222" width="3.28515625" style="141" customWidth="1"/>
    <col min="9223" max="9223" width="11.42578125" style="141"/>
    <col min="9224" max="9224" width="25.42578125" style="141" customWidth="1"/>
    <col min="9225" max="9225" width="24.28515625" style="141" customWidth="1"/>
    <col min="9226" max="9233" width="11.42578125" style="141"/>
    <col min="9234" max="9234" width="23.7109375" style="141" customWidth="1"/>
    <col min="9235" max="9235" width="15.85546875" style="141" customWidth="1"/>
    <col min="9236" max="9236" width="4.7109375" style="141" customWidth="1"/>
    <col min="9237" max="9477" width="11.42578125" style="141"/>
    <col min="9478" max="9478" width="3.28515625" style="141" customWidth="1"/>
    <col min="9479" max="9479" width="11.42578125" style="141"/>
    <col min="9480" max="9480" width="25.42578125" style="141" customWidth="1"/>
    <col min="9481" max="9481" width="24.28515625" style="141" customWidth="1"/>
    <col min="9482" max="9489" width="11.42578125" style="141"/>
    <col min="9490" max="9490" width="23.7109375" style="141" customWidth="1"/>
    <col min="9491" max="9491" width="15.85546875" style="141" customWidth="1"/>
    <col min="9492" max="9492" width="4.7109375" style="141" customWidth="1"/>
    <col min="9493" max="9733" width="11.42578125" style="141"/>
    <col min="9734" max="9734" width="3.28515625" style="141" customWidth="1"/>
    <col min="9735" max="9735" width="11.42578125" style="141"/>
    <col min="9736" max="9736" width="25.42578125" style="141" customWidth="1"/>
    <col min="9737" max="9737" width="24.28515625" style="141" customWidth="1"/>
    <col min="9738" max="9745" width="11.42578125" style="141"/>
    <col min="9746" max="9746" width="23.7109375" style="141" customWidth="1"/>
    <col min="9747" max="9747" width="15.85546875" style="141" customWidth="1"/>
    <col min="9748" max="9748" width="4.7109375" style="141" customWidth="1"/>
    <col min="9749" max="9989" width="11.42578125" style="141"/>
    <col min="9990" max="9990" width="3.28515625" style="141" customWidth="1"/>
    <col min="9991" max="9991" width="11.42578125" style="141"/>
    <col min="9992" max="9992" width="25.42578125" style="141" customWidth="1"/>
    <col min="9993" max="9993" width="24.28515625" style="141" customWidth="1"/>
    <col min="9994" max="10001" width="11.42578125" style="141"/>
    <col min="10002" max="10002" width="23.7109375" style="141" customWidth="1"/>
    <col min="10003" max="10003" width="15.85546875" style="141" customWidth="1"/>
    <col min="10004" max="10004" width="4.7109375" style="141" customWidth="1"/>
    <col min="10005" max="10245" width="11.42578125" style="141"/>
    <col min="10246" max="10246" width="3.28515625" style="141" customWidth="1"/>
    <col min="10247" max="10247" width="11.42578125" style="141"/>
    <col min="10248" max="10248" width="25.42578125" style="141" customWidth="1"/>
    <col min="10249" max="10249" width="24.28515625" style="141" customWidth="1"/>
    <col min="10250" max="10257" width="11.42578125" style="141"/>
    <col min="10258" max="10258" width="23.7109375" style="141" customWidth="1"/>
    <col min="10259" max="10259" width="15.85546875" style="141" customWidth="1"/>
    <col min="10260" max="10260" width="4.7109375" style="141" customWidth="1"/>
    <col min="10261" max="10501" width="11.42578125" style="141"/>
    <col min="10502" max="10502" width="3.28515625" style="141" customWidth="1"/>
    <col min="10503" max="10503" width="11.42578125" style="141"/>
    <col min="10504" max="10504" width="25.42578125" style="141" customWidth="1"/>
    <col min="10505" max="10505" width="24.28515625" style="141" customWidth="1"/>
    <col min="10506" max="10513" width="11.42578125" style="141"/>
    <col min="10514" max="10514" width="23.7109375" style="141" customWidth="1"/>
    <col min="10515" max="10515" width="15.85546875" style="141" customWidth="1"/>
    <col min="10516" max="10516" width="4.7109375" style="141" customWidth="1"/>
    <col min="10517" max="10757" width="11.42578125" style="141"/>
    <col min="10758" max="10758" width="3.28515625" style="141" customWidth="1"/>
    <col min="10759" max="10759" width="11.42578125" style="141"/>
    <col min="10760" max="10760" width="25.42578125" style="141" customWidth="1"/>
    <col min="10761" max="10761" width="24.28515625" style="141" customWidth="1"/>
    <col min="10762" max="10769" width="11.42578125" style="141"/>
    <col min="10770" max="10770" width="23.7109375" style="141" customWidth="1"/>
    <col min="10771" max="10771" width="15.85546875" style="141" customWidth="1"/>
    <col min="10772" max="10772" width="4.7109375" style="141" customWidth="1"/>
    <col min="10773" max="11013" width="11.42578125" style="141"/>
    <col min="11014" max="11014" width="3.28515625" style="141" customWidth="1"/>
    <col min="11015" max="11015" width="11.42578125" style="141"/>
    <col min="11016" max="11016" width="25.42578125" style="141" customWidth="1"/>
    <col min="11017" max="11017" width="24.28515625" style="141" customWidth="1"/>
    <col min="11018" max="11025" width="11.42578125" style="141"/>
    <col min="11026" max="11026" width="23.7109375" style="141" customWidth="1"/>
    <col min="11027" max="11027" width="15.85546875" style="141" customWidth="1"/>
    <col min="11028" max="11028" width="4.7109375" style="141" customWidth="1"/>
    <col min="11029" max="11269" width="11.42578125" style="141"/>
    <col min="11270" max="11270" width="3.28515625" style="141" customWidth="1"/>
    <col min="11271" max="11271" width="11.42578125" style="141"/>
    <col min="11272" max="11272" width="25.42578125" style="141" customWidth="1"/>
    <col min="11273" max="11273" width="24.28515625" style="141" customWidth="1"/>
    <col min="11274" max="11281" width="11.42578125" style="141"/>
    <col min="11282" max="11282" width="23.7109375" style="141" customWidth="1"/>
    <col min="11283" max="11283" width="15.85546875" style="141" customWidth="1"/>
    <col min="11284" max="11284" width="4.7109375" style="141" customWidth="1"/>
    <col min="11285" max="11525" width="11.42578125" style="141"/>
    <col min="11526" max="11526" width="3.28515625" style="141" customWidth="1"/>
    <col min="11527" max="11527" width="11.42578125" style="141"/>
    <col min="11528" max="11528" width="25.42578125" style="141" customWidth="1"/>
    <col min="11529" max="11529" width="24.28515625" style="141" customWidth="1"/>
    <col min="11530" max="11537" width="11.42578125" style="141"/>
    <col min="11538" max="11538" width="23.7109375" style="141" customWidth="1"/>
    <col min="11539" max="11539" width="15.85546875" style="141" customWidth="1"/>
    <col min="11540" max="11540" width="4.7109375" style="141" customWidth="1"/>
    <col min="11541" max="11781" width="11.42578125" style="141"/>
    <col min="11782" max="11782" width="3.28515625" style="141" customWidth="1"/>
    <col min="11783" max="11783" width="11.42578125" style="141"/>
    <col min="11784" max="11784" width="25.42578125" style="141" customWidth="1"/>
    <col min="11785" max="11785" width="24.28515625" style="141" customWidth="1"/>
    <col min="11786" max="11793" width="11.42578125" style="141"/>
    <col min="11794" max="11794" width="23.7109375" style="141" customWidth="1"/>
    <col min="11795" max="11795" width="15.85546875" style="141" customWidth="1"/>
    <col min="11796" max="11796" width="4.7109375" style="141" customWidth="1"/>
    <col min="11797" max="12037" width="11.42578125" style="141"/>
    <col min="12038" max="12038" width="3.28515625" style="141" customWidth="1"/>
    <col min="12039" max="12039" width="11.42578125" style="141"/>
    <col min="12040" max="12040" width="25.42578125" style="141" customWidth="1"/>
    <col min="12041" max="12041" width="24.28515625" style="141" customWidth="1"/>
    <col min="12042" max="12049" width="11.42578125" style="141"/>
    <col min="12050" max="12050" width="23.7109375" style="141" customWidth="1"/>
    <col min="12051" max="12051" width="15.85546875" style="141" customWidth="1"/>
    <col min="12052" max="12052" width="4.7109375" style="141" customWidth="1"/>
    <col min="12053" max="12293" width="11.42578125" style="141"/>
    <col min="12294" max="12294" width="3.28515625" style="141" customWidth="1"/>
    <col min="12295" max="12295" width="11.42578125" style="141"/>
    <col min="12296" max="12296" width="25.42578125" style="141" customWidth="1"/>
    <col min="12297" max="12297" width="24.28515625" style="141" customWidth="1"/>
    <col min="12298" max="12305" width="11.42578125" style="141"/>
    <col min="12306" max="12306" width="23.7109375" style="141" customWidth="1"/>
    <col min="12307" max="12307" width="15.85546875" style="141" customWidth="1"/>
    <col min="12308" max="12308" width="4.7109375" style="141" customWidth="1"/>
    <col min="12309" max="12549" width="11.42578125" style="141"/>
    <col min="12550" max="12550" width="3.28515625" style="141" customWidth="1"/>
    <col min="12551" max="12551" width="11.42578125" style="141"/>
    <col min="12552" max="12552" width="25.42578125" style="141" customWidth="1"/>
    <col min="12553" max="12553" width="24.28515625" style="141" customWidth="1"/>
    <col min="12554" max="12561" width="11.42578125" style="141"/>
    <col min="12562" max="12562" width="23.7109375" style="141" customWidth="1"/>
    <col min="12563" max="12563" width="15.85546875" style="141" customWidth="1"/>
    <col min="12564" max="12564" width="4.7109375" style="141" customWidth="1"/>
    <col min="12565" max="12805" width="11.42578125" style="141"/>
    <col min="12806" max="12806" width="3.28515625" style="141" customWidth="1"/>
    <col min="12807" max="12807" width="11.42578125" style="141"/>
    <col min="12808" max="12808" width="25.42578125" style="141" customWidth="1"/>
    <col min="12809" max="12809" width="24.28515625" style="141" customWidth="1"/>
    <col min="12810" max="12817" width="11.42578125" style="141"/>
    <col min="12818" max="12818" width="23.7109375" style="141" customWidth="1"/>
    <col min="12819" max="12819" width="15.85546875" style="141" customWidth="1"/>
    <col min="12820" max="12820" width="4.7109375" style="141" customWidth="1"/>
    <col min="12821" max="13061" width="11.42578125" style="141"/>
    <col min="13062" max="13062" width="3.28515625" style="141" customWidth="1"/>
    <col min="13063" max="13063" width="11.42578125" style="141"/>
    <col min="13064" max="13064" width="25.42578125" style="141" customWidth="1"/>
    <col min="13065" max="13065" width="24.28515625" style="141" customWidth="1"/>
    <col min="13066" max="13073" width="11.42578125" style="141"/>
    <col min="13074" max="13074" width="23.7109375" style="141" customWidth="1"/>
    <col min="13075" max="13075" width="15.85546875" style="141" customWidth="1"/>
    <col min="13076" max="13076" width="4.7109375" style="141" customWidth="1"/>
    <col min="13077" max="13317" width="11.42578125" style="141"/>
    <col min="13318" max="13318" width="3.28515625" style="141" customWidth="1"/>
    <col min="13319" max="13319" width="11.42578125" style="141"/>
    <col min="13320" max="13320" width="25.42578125" style="141" customWidth="1"/>
    <col min="13321" max="13321" width="24.28515625" style="141" customWidth="1"/>
    <col min="13322" max="13329" width="11.42578125" style="141"/>
    <col min="13330" max="13330" width="23.7109375" style="141" customWidth="1"/>
    <col min="13331" max="13331" width="15.85546875" style="141" customWidth="1"/>
    <col min="13332" max="13332" width="4.7109375" style="141" customWidth="1"/>
    <col min="13333" max="13573" width="11.42578125" style="141"/>
    <col min="13574" max="13574" width="3.28515625" style="141" customWidth="1"/>
    <col min="13575" max="13575" width="11.42578125" style="141"/>
    <col min="13576" max="13576" width="25.42578125" style="141" customWidth="1"/>
    <col min="13577" max="13577" width="24.28515625" style="141" customWidth="1"/>
    <col min="13578" max="13585" width="11.42578125" style="141"/>
    <col min="13586" max="13586" width="23.7109375" style="141" customWidth="1"/>
    <col min="13587" max="13587" width="15.85546875" style="141" customWidth="1"/>
    <col min="13588" max="13588" width="4.7109375" style="141" customWidth="1"/>
    <col min="13589" max="13829" width="11.42578125" style="141"/>
    <col min="13830" max="13830" width="3.28515625" style="141" customWidth="1"/>
    <col min="13831" max="13831" width="11.42578125" style="141"/>
    <col min="13832" max="13832" width="25.42578125" style="141" customWidth="1"/>
    <col min="13833" max="13833" width="24.28515625" style="141" customWidth="1"/>
    <col min="13834" max="13841" width="11.42578125" style="141"/>
    <col min="13842" max="13842" width="23.7109375" style="141" customWidth="1"/>
    <col min="13843" max="13843" width="15.85546875" style="141" customWidth="1"/>
    <col min="13844" max="13844" width="4.7109375" style="141" customWidth="1"/>
    <col min="13845" max="14085" width="11.42578125" style="141"/>
    <col min="14086" max="14086" width="3.28515625" style="141" customWidth="1"/>
    <col min="14087" max="14087" width="11.42578125" style="141"/>
    <col min="14088" max="14088" width="25.42578125" style="141" customWidth="1"/>
    <col min="14089" max="14089" width="24.28515625" style="141" customWidth="1"/>
    <col min="14090" max="14097" width="11.42578125" style="141"/>
    <col min="14098" max="14098" width="23.7109375" style="141" customWidth="1"/>
    <col min="14099" max="14099" width="15.85546875" style="141" customWidth="1"/>
    <col min="14100" max="14100" width="4.7109375" style="141" customWidth="1"/>
    <col min="14101" max="14341" width="11.42578125" style="141"/>
    <col min="14342" max="14342" width="3.28515625" style="141" customWidth="1"/>
    <col min="14343" max="14343" width="11.42578125" style="141"/>
    <col min="14344" max="14344" width="25.42578125" style="141" customWidth="1"/>
    <col min="14345" max="14345" width="24.28515625" style="141" customWidth="1"/>
    <col min="14346" max="14353" width="11.42578125" style="141"/>
    <col min="14354" max="14354" width="23.7109375" style="141" customWidth="1"/>
    <col min="14355" max="14355" width="15.85546875" style="141" customWidth="1"/>
    <col min="14356" max="14356" width="4.7109375" style="141" customWidth="1"/>
    <col min="14357" max="14597" width="11.42578125" style="141"/>
    <col min="14598" max="14598" width="3.28515625" style="141" customWidth="1"/>
    <col min="14599" max="14599" width="11.42578125" style="141"/>
    <col min="14600" max="14600" width="25.42578125" style="141" customWidth="1"/>
    <col min="14601" max="14601" width="24.28515625" style="141" customWidth="1"/>
    <col min="14602" max="14609" width="11.42578125" style="141"/>
    <col min="14610" max="14610" width="23.7109375" style="141" customWidth="1"/>
    <col min="14611" max="14611" width="15.85546875" style="141" customWidth="1"/>
    <col min="14612" max="14612" width="4.7109375" style="141" customWidth="1"/>
    <col min="14613" max="14853" width="11.42578125" style="141"/>
    <col min="14854" max="14854" width="3.28515625" style="141" customWidth="1"/>
    <col min="14855" max="14855" width="11.42578125" style="141"/>
    <col min="14856" max="14856" width="25.42578125" style="141" customWidth="1"/>
    <col min="14857" max="14857" width="24.28515625" style="141" customWidth="1"/>
    <col min="14858" max="14865" width="11.42578125" style="141"/>
    <col min="14866" max="14866" width="23.7109375" style="141" customWidth="1"/>
    <col min="14867" max="14867" width="15.85546875" style="141" customWidth="1"/>
    <col min="14868" max="14868" width="4.7109375" style="141" customWidth="1"/>
    <col min="14869" max="15109" width="11.42578125" style="141"/>
    <col min="15110" max="15110" width="3.28515625" style="141" customWidth="1"/>
    <col min="15111" max="15111" width="11.42578125" style="141"/>
    <col min="15112" max="15112" width="25.42578125" style="141" customWidth="1"/>
    <col min="15113" max="15113" width="24.28515625" style="141" customWidth="1"/>
    <col min="15114" max="15121" width="11.42578125" style="141"/>
    <col min="15122" max="15122" width="23.7109375" style="141" customWidth="1"/>
    <col min="15123" max="15123" width="15.85546875" style="141" customWidth="1"/>
    <col min="15124" max="15124" width="4.7109375" style="141" customWidth="1"/>
    <col min="15125" max="15365" width="11.42578125" style="141"/>
    <col min="15366" max="15366" width="3.28515625" style="141" customWidth="1"/>
    <col min="15367" max="15367" width="11.42578125" style="141"/>
    <col min="15368" max="15368" width="25.42578125" style="141" customWidth="1"/>
    <col min="15369" max="15369" width="24.28515625" style="141" customWidth="1"/>
    <col min="15370" max="15377" width="11.42578125" style="141"/>
    <col min="15378" max="15378" width="23.7109375" style="141" customWidth="1"/>
    <col min="15379" max="15379" width="15.85546875" style="141" customWidth="1"/>
    <col min="15380" max="15380" width="4.7109375" style="141" customWidth="1"/>
    <col min="15381" max="15621" width="11.42578125" style="141"/>
    <col min="15622" max="15622" width="3.28515625" style="141" customWidth="1"/>
    <col min="15623" max="15623" width="11.42578125" style="141"/>
    <col min="15624" max="15624" width="25.42578125" style="141" customWidth="1"/>
    <col min="15625" max="15625" width="24.28515625" style="141" customWidth="1"/>
    <col min="15626" max="15633" width="11.42578125" style="141"/>
    <col min="15634" max="15634" width="23.7109375" style="141" customWidth="1"/>
    <col min="15635" max="15635" width="15.85546875" style="141" customWidth="1"/>
    <col min="15636" max="15636" width="4.7109375" style="141" customWidth="1"/>
    <col min="15637" max="15877" width="11.42578125" style="141"/>
    <col min="15878" max="15878" width="3.28515625" style="141" customWidth="1"/>
    <col min="15879" max="15879" width="11.42578125" style="141"/>
    <col min="15880" max="15880" width="25.42578125" style="141" customWidth="1"/>
    <col min="15881" max="15881" width="24.28515625" style="141" customWidth="1"/>
    <col min="15882" max="15889" width="11.42578125" style="141"/>
    <col min="15890" max="15890" width="23.7109375" style="141" customWidth="1"/>
    <col min="15891" max="15891" width="15.85546875" style="141" customWidth="1"/>
    <col min="15892" max="15892" width="4.7109375" style="141" customWidth="1"/>
    <col min="15893" max="16133" width="11.42578125" style="141"/>
    <col min="16134" max="16134" width="3.28515625" style="141" customWidth="1"/>
    <col min="16135" max="16135" width="11.42578125" style="141"/>
    <col min="16136" max="16136" width="25.42578125" style="141" customWidth="1"/>
    <col min="16137" max="16137" width="24.28515625" style="141" customWidth="1"/>
    <col min="16138" max="16145" width="11.42578125" style="141"/>
    <col min="16146" max="16146" width="23.7109375" style="141" customWidth="1"/>
    <col min="16147" max="16147" width="15.85546875" style="141" customWidth="1"/>
    <col min="16148" max="16148" width="4.7109375" style="141" customWidth="1"/>
    <col min="16149" max="16384" width="11.42578125" style="141"/>
  </cols>
  <sheetData>
    <row r="1" spans="1:36" s="121" customFormat="1" ht="43.5" customHeight="1" x14ac:dyDescent="0.35">
      <c r="A1" s="10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7"/>
      <c r="Y1" s="1"/>
      <c r="Z1" s="1"/>
      <c r="AA1" s="37"/>
      <c r="AB1" s="1"/>
    </row>
    <row r="2" spans="1:36" s="121" customFormat="1" ht="38.25" customHeight="1" x14ac:dyDescent="0.35">
      <c r="A2" s="10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20"/>
      <c r="Q2" s="220"/>
      <c r="R2" s="220"/>
      <c r="S2" s="220"/>
      <c r="T2" s="1"/>
      <c r="U2" s="1"/>
      <c r="V2" s="1"/>
      <c r="W2" s="1"/>
      <c r="X2" s="7"/>
      <c r="Y2" s="1"/>
      <c r="Z2" s="1"/>
      <c r="AA2" s="37"/>
      <c r="AB2" s="1"/>
      <c r="AC2" s="122"/>
      <c r="AD2" s="122"/>
      <c r="AE2" s="122"/>
      <c r="AF2" s="123"/>
      <c r="AG2" s="123"/>
      <c r="AH2" s="123"/>
      <c r="AI2" s="123"/>
      <c r="AJ2" s="123"/>
    </row>
    <row r="3" spans="1:36" s="121" customFormat="1" ht="30.75" x14ac:dyDescent="0.35">
      <c r="A3" s="10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20"/>
      <c r="Q3" s="220"/>
      <c r="R3" s="220"/>
      <c r="S3" s="220"/>
      <c r="T3" s="1"/>
      <c r="U3" s="1"/>
      <c r="V3" s="1"/>
      <c r="W3" s="1"/>
      <c r="X3" s="7"/>
      <c r="Y3" s="1"/>
      <c r="Z3" s="1"/>
      <c r="AA3" s="37"/>
      <c r="AB3" s="1"/>
      <c r="AC3" s="122"/>
      <c r="AD3" s="122"/>
      <c r="AE3" s="122"/>
      <c r="AF3" s="124"/>
      <c r="AG3" s="124"/>
      <c r="AH3" s="124"/>
      <c r="AI3" s="124"/>
      <c r="AJ3" s="124"/>
    </row>
    <row r="4" spans="1:36" s="121" customFormat="1" ht="21" x14ac:dyDescent="0.35">
      <c r="A4" s="10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20"/>
      <c r="Q4" s="220"/>
      <c r="R4" s="220"/>
      <c r="S4" s="220"/>
      <c r="T4" s="1"/>
      <c r="U4" s="1"/>
      <c r="V4" s="1"/>
      <c r="W4" s="1"/>
      <c r="X4" s="7"/>
      <c r="Y4" s="1"/>
      <c r="Z4" s="1"/>
      <c r="AA4" s="37"/>
      <c r="AB4" s="1"/>
      <c r="AC4" s="125"/>
      <c r="AD4" s="125"/>
      <c r="AE4" s="125"/>
      <c r="AF4" s="124"/>
      <c r="AG4" s="124"/>
      <c r="AH4" s="124"/>
      <c r="AI4" s="124"/>
      <c r="AJ4" s="124"/>
    </row>
    <row r="5" spans="1:36" s="121" customFormat="1" ht="7.5" customHeight="1" x14ac:dyDescent="0.35">
      <c r="A5" s="10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7"/>
      <c r="Y5" s="1"/>
      <c r="Z5" s="1"/>
      <c r="AA5" s="37"/>
      <c r="AB5" s="1"/>
    </row>
    <row r="6" spans="1:36" s="121" customFormat="1" ht="18.75" customHeight="1" x14ac:dyDescent="0.35">
      <c r="A6" s="10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7"/>
      <c r="Y6" s="1"/>
      <c r="Z6" s="1"/>
      <c r="AA6" s="37"/>
      <c r="AB6" s="1"/>
    </row>
    <row r="7" spans="1:36" s="121" customFormat="1" ht="18.75" customHeight="1" x14ac:dyDescent="0.35">
      <c r="A7" s="10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7"/>
      <c r="Y7" s="1"/>
      <c r="Z7" s="1"/>
      <c r="AA7" s="37"/>
      <c r="AB7" s="1"/>
    </row>
    <row r="8" spans="1:36" s="121" customFormat="1" ht="21" customHeight="1" x14ac:dyDescent="0.35">
      <c r="A8" s="103" t="s">
        <v>140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221" t="s">
        <v>141</v>
      </c>
      <c r="R8" s="221"/>
      <c r="S8" s="221"/>
      <c r="T8" s="1"/>
      <c r="U8" s="1"/>
      <c r="V8" s="117"/>
      <c r="W8" s="117"/>
      <c r="X8" s="117"/>
      <c r="Y8" s="117"/>
      <c r="Z8" s="117"/>
      <c r="AA8" s="117"/>
      <c r="AB8" s="1"/>
    </row>
    <row r="9" spans="1:36" s="121" customFormat="1" ht="21" customHeight="1" x14ac:dyDescent="0.35">
      <c r="A9" s="221" t="s">
        <v>129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126"/>
      <c r="U9" s="127"/>
      <c r="V9" s="127"/>
      <c r="W9" s="127"/>
      <c r="X9" s="127"/>
      <c r="Y9" s="127"/>
      <c r="Z9" s="127"/>
      <c r="AA9" s="127"/>
      <c r="AB9" s="127"/>
    </row>
    <row r="10" spans="1:36" s="121" customFormat="1" ht="21" customHeight="1" x14ac:dyDescent="0.35">
      <c r="A10" s="118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26"/>
      <c r="U10" s="127"/>
      <c r="V10" s="127"/>
      <c r="W10" s="127"/>
      <c r="X10" s="127"/>
      <c r="Y10" s="127"/>
      <c r="Z10" s="127"/>
      <c r="AA10" s="127"/>
      <c r="AB10" s="127"/>
    </row>
    <row r="11" spans="1:36" s="121" customFormat="1" ht="21" customHeight="1" x14ac:dyDescent="0.35">
      <c r="B11" s="230" t="s">
        <v>142</v>
      </c>
      <c r="C11" s="230" t="s">
        <v>0</v>
      </c>
      <c r="D11" s="230" t="s">
        <v>173</v>
      </c>
      <c r="E11" s="231" t="s">
        <v>143</v>
      </c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29" t="s">
        <v>144</v>
      </c>
      <c r="S11" s="229" t="s">
        <v>145</v>
      </c>
    </row>
    <row r="12" spans="1:36" s="121" customFormat="1" ht="21" customHeight="1" x14ac:dyDescent="0.35">
      <c r="B12" s="230"/>
      <c r="C12" s="230"/>
      <c r="D12" s="230"/>
      <c r="E12" s="128" t="s">
        <v>67</v>
      </c>
      <c r="F12" s="128" t="s">
        <v>68</v>
      </c>
      <c r="G12" s="128" t="s">
        <v>146</v>
      </c>
      <c r="H12" s="128" t="s">
        <v>147</v>
      </c>
      <c r="I12" s="128" t="s">
        <v>148</v>
      </c>
      <c r="J12" s="128" t="s">
        <v>149</v>
      </c>
      <c r="K12" s="128" t="s">
        <v>150</v>
      </c>
      <c r="L12" s="128" t="s">
        <v>151</v>
      </c>
      <c r="M12" s="128" t="s">
        <v>152</v>
      </c>
      <c r="N12" s="128" t="s">
        <v>153</v>
      </c>
      <c r="O12" s="128" t="s">
        <v>154</v>
      </c>
      <c r="P12" s="128" t="s">
        <v>155</v>
      </c>
      <c r="Q12" s="128" t="s">
        <v>156</v>
      </c>
      <c r="R12" s="229"/>
      <c r="S12" s="229"/>
      <c r="V12" s="129"/>
    </row>
    <row r="13" spans="1:36" s="121" customFormat="1" ht="21" customHeight="1" x14ac:dyDescent="0.35">
      <c r="B13" s="130">
        <v>1</v>
      </c>
      <c r="C13" s="131" t="s">
        <v>121</v>
      </c>
      <c r="D13" s="132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4">
        <f>500+SUM(E13:Q13)</f>
        <v>500</v>
      </c>
      <c r="S13" s="133">
        <f>COUNT(E13:Q13)</f>
        <v>0</v>
      </c>
    </row>
    <row r="14" spans="1:36" s="121" customFormat="1" ht="21" customHeight="1" x14ac:dyDescent="0.35">
      <c r="B14" s="135">
        <v>2</v>
      </c>
      <c r="C14" s="136" t="s">
        <v>157</v>
      </c>
      <c r="D14" s="137"/>
      <c r="E14" s="138"/>
      <c r="F14" s="138"/>
      <c r="G14" s="133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4">
        <f t="shared" ref="R14:R34" si="0">500+SUM(E14:Q14)</f>
        <v>500</v>
      </c>
      <c r="S14" s="133">
        <f t="shared" ref="S14:S39" si="1">COUNT(E14:Q14)</f>
        <v>0</v>
      </c>
    </row>
    <row r="15" spans="1:36" s="121" customFormat="1" ht="21" customHeight="1" x14ac:dyDescent="0.35">
      <c r="B15" s="130">
        <v>3</v>
      </c>
      <c r="C15" s="131" t="s">
        <v>122</v>
      </c>
      <c r="D15" s="132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4">
        <f t="shared" si="0"/>
        <v>500</v>
      </c>
      <c r="S15" s="133">
        <f t="shared" si="1"/>
        <v>0</v>
      </c>
    </row>
    <row r="16" spans="1:36" s="121" customFormat="1" ht="21" customHeight="1" x14ac:dyDescent="0.35">
      <c r="B16" s="130">
        <v>4</v>
      </c>
      <c r="C16" s="131" t="s">
        <v>79</v>
      </c>
      <c r="D16" s="132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4">
        <f t="shared" si="0"/>
        <v>500</v>
      </c>
      <c r="S16" s="133">
        <f t="shared" si="1"/>
        <v>0</v>
      </c>
    </row>
    <row r="17" spans="2:19" s="121" customFormat="1" ht="21" customHeight="1" x14ac:dyDescent="0.35">
      <c r="B17" s="135">
        <v>5</v>
      </c>
      <c r="C17" s="131" t="s">
        <v>43</v>
      </c>
      <c r="D17" s="132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4">
        <f t="shared" si="0"/>
        <v>500</v>
      </c>
      <c r="S17" s="133">
        <f t="shared" si="1"/>
        <v>0</v>
      </c>
    </row>
    <row r="18" spans="2:19" s="121" customFormat="1" ht="21" customHeight="1" x14ac:dyDescent="0.35">
      <c r="B18" s="130">
        <v>6</v>
      </c>
      <c r="C18" s="131" t="s">
        <v>27</v>
      </c>
      <c r="D18" s="132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4">
        <f t="shared" si="0"/>
        <v>500</v>
      </c>
      <c r="S18" s="133">
        <f t="shared" si="1"/>
        <v>0</v>
      </c>
    </row>
    <row r="19" spans="2:19" s="121" customFormat="1" ht="21" customHeight="1" x14ac:dyDescent="0.35">
      <c r="B19" s="130">
        <v>7</v>
      </c>
      <c r="C19" s="131" t="s">
        <v>123</v>
      </c>
      <c r="D19" s="132"/>
      <c r="E19" s="139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4">
        <f t="shared" si="0"/>
        <v>500</v>
      </c>
      <c r="S19" s="133">
        <f t="shared" si="1"/>
        <v>0</v>
      </c>
    </row>
    <row r="20" spans="2:19" s="121" customFormat="1" ht="21" customHeight="1" x14ac:dyDescent="0.35">
      <c r="B20" s="130">
        <v>8</v>
      </c>
      <c r="C20" s="131" t="s">
        <v>124</v>
      </c>
      <c r="D20" s="132" t="s">
        <v>174</v>
      </c>
      <c r="E20" s="133">
        <v>-10</v>
      </c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4">
        <f t="shared" si="0"/>
        <v>490</v>
      </c>
      <c r="S20" s="133">
        <f t="shared" si="1"/>
        <v>1</v>
      </c>
    </row>
    <row r="21" spans="2:19" s="121" customFormat="1" ht="21" customHeight="1" x14ac:dyDescent="0.35">
      <c r="B21" s="135">
        <v>9</v>
      </c>
      <c r="C21" s="131" t="s">
        <v>32</v>
      </c>
      <c r="D21" s="132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4">
        <f t="shared" si="0"/>
        <v>500</v>
      </c>
      <c r="S21" s="133">
        <f t="shared" si="1"/>
        <v>0</v>
      </c>
    </row>
    <row r="22" spans="2:19" s="121" customFormat="1" ht="21" customHeight="1" x14ac:dyDescent="0.35">
      <c r="B22" s="130">
        <v>10</v>
      </c>
      <c r="C22" s="131" t="s">
        <v>125</v>
      </c>
      <c r="D22" s="132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4">
        <f t="shared" si="0"/>
        <v>500</v>
      </c>
      <c r="S22" s="133">
        <f t="shared" si="1"/>
        <v>0</v>
      </c>
    </row>
    <row r="23" spans="2:19" s="121" customFormat="1" ht="21" customHeight="1" x14ac:dyDescent="0.35">
      <c r="B23" s="130">
        <v>11</v>
      </c>
      <c r="C23" s="131" t="s">
        <v>87</v>
      </c>
      <c r="D23" s="132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4">
        <f t="shared" si="0"/>
        <v>500</v>
      </c>
      <c r="S23" s="133">
        <f t="shared" si="1"/>
        <v>0</v>
      </c>
    </row>
    <row r="24" spans="2:19" s="121" customFormat="1" ht="21" customHeight="1" x14ac:dyDescent="0.35">
      <c r="B24" s="135">
        <v>12</v>
      </c>
      <c r="C24" s="131" t="s">
        <v>19</v>
      </c>
      <c r="D24" s="132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4">
        <f t="shared" si="0"/>
        <v>500</v>
      </c>
      <c r="S24" s="133">
        <f t="shared" si="1"/>
        <v>0</v>
      </c>
    </row>
    <row r="25" spans="2:19" s="121" customFormat="1" ht="21" customHeight="1" x14ac:dyDescent="0.35">
      <c r="B25" s="130">
        <v>13</v>
      </c>
      <c r="C25" s="131" t="s">
        <v>158</v>
      </c>
      <c r="D25" s="132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4">
        <f t="shared" si="0"/>
        <v>500</v>
      </c>
      <c r="S25" s="133">
        <f t="shared" si="1"/>
        <v>0</v>
      </c>
    </row>
    <row r="26" spans="2:19" s="121" customFormat="1" ht="21" customHeight="1" x14ac:dyDescent="0.35">
      <c r="B26" s="130">
        <v>14</v>
      </c>
      <c r="C26" s="131" t="s">
        <v>126</v>
      </c>
      <c r="D26" s="132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4">
        <f t="shared" si="0"/>
        <v>500</v>
      </c>
      <c r="S26" s="133">
        <f t="shared" si="1"/>
        <v>0</v>
      </c>
    </row>
    <row r="27" spans="2:19" s="121" customFormat="1" ht="21" customHeight="1" x14ac:dyDescent="0.35">
      <c r="B27" s="130">
        <v>15</v>
      </c>
      <c r="C27" s="131" t="s">
        <v>85</v>
      </c>
      <c r="D27" s="132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4">
        <f t="shared" si="0"/>
        <v>500</v>
      </c>
      <c r="S27" s="133">
        <f t="shared" si="1"/>
        <v>0</v>
      </c>
    </row>
    <row r="28" spans="2:19" s="121" customFormat="1" ht="21" customHeight="1" x14ac:dyDescent="0.35">
      <c r="B28" s="135">
        <v>16</v>
      </c>
      <c r="C28" s="131" t="s">
        <v>159</v>
      </c>
      <c r="D28" s="132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4">
        <f t="shared" si="0"/>
        <v>500</v>
      </c>
      <c r="S28" s="133">
        <f t="shared" si="1"/>
        <v>0</v>
      </c>
    </row>
    <row r="29" spans="2:19" s="121" customFormat="1" ht="21" customHeight="1" x14ac:dyDescent="0.35">
      <c r="B29" s="130">
        <v>17</v>
      </c>
      <c r="C29" s="131" t="s">
        <v>160</v>
      </c>
      <c r="D29" s="132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4">
        <f t="shared" si="0"/>
        <v>500</v>
      </c>
      <c r="S29" s="133">
        <f t="shared" si="1"/>
        <v>0</v>
      </c>
    </row>
    <row r="30" spans="2:19" s="121" customFormat="1" ht="21" customHeight="1" x14ac:dyDescent="0.35">
      <c r="B30" s="130">
        <v>18</v>
      </c>
      <c r="C30" s="131" t="s">
        <v>34</v>
      </c>
      <c r="D30" s="132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4">
        <f t="shared" si="0"/>
        <v>500</v>
      </c>
      <c r="S30" s="133">
        <f t="shared" si="1"/>
        <v>0</v>
      </c>
    </row>
    <row r="31" spans="2:19" s="121" customFormat="1" ht="21" customHeight="1" x14ac:dyDescent="0.35">
      <c r="B31" s="135">
        <v>19</v>
      </c>
      <c r="C31" s="131" t="s">
        <v>161</v>
      </c>
      <c r="D31" s="132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4">
        <f t="shared" si="0"/>
        <v>500</v>
      </c>
      <c r="S31" s="133">
        <f t="shared" si="1"/>
        <v>0</v>
      </c>
    </row>
    <row r="32" spans="2:19" s="121" customFormat="1" ht="21" customHeight="1" x14ac:dyDescent="0.35">
      <c r="B32" s="130">
        <v>20</v>
      </c>
      <c r="C32" s="131" t="s">
        <v>21</v>
      </c>
      <c r="D32" s="132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4">
        <f t="shared" si="0"/>
        <v>500</v>
      </c>
      <c r="S32" s="133">
        <f t="shared" si="1"/>
        <v>0</v>
      </c>
    </row>
    <row r="33" spans="2:19" s="121" customFormat="1" ht="21" customHeight="1" x14ac:dyDescent="0.35">
      <c r="B33" s="130">
        <v>21</v>
      </c>
      <c r="C33" s="131" t="s">
        <v>162</v>
      </c>
      <c r="D33" s="132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4">
        <f t="shared" si="0"/>
        <v>500</v>
      </c>
      <c r="S33" s="133">
        <f t="shared" si="1"/>
        <v>0</v>
      </c>
    </row>
    <row r="34" spans="2:19" s="121" customFormat="1" ht="21" customHeight="1" x14ac:dyDescent="0.35">
      <c r="B34" s="130">
        <v>22</v>
      </c>
      <c r="C34" s="131" t="s">
        <v>163</v>
      </c>
      <c r="D34" s="132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4">
        <f t="shared" si="0"/>
        <v>500</v>
      </c>
      <c r="S34" s="133">
        <f t="shared" si="1"/>
        <v>0</v>
      </c>
    </row>
    <row r="35" spans="2:19" s="121" customFormat="1" ht="21" customHeight="1" x14ac:dyDescent="0.35">
      <c r="B35" s="145">
        <v>23</v>
      </c>
      <c r="C35" s="144" t="s">
        <v>164</v>
      </c>
      <c r="D35" s="132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42">
        <f>500+SUM(E35:Q35)</f>
        <v>500</v>
      </c>
      <c r="S35" s="143">
        <f>COUNT(#REF!)</f>
        <v>0</v>
      </c>
    </row>
    <row r="36" spans="2:19" s="121" customFormat="1" ht="21" customHeight="1" x14ac:dyDescent="0.35">
      <c r="B36" s="135">
        <v>24</v>
      </c>
      <c r="C36" s="131" t="s">
        <v>165</v>
      </c>
      <c r="D36" s="132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4">
        <f t="shared" ref="R36:R39" si="2">500+SUM(E36:Q36)</f>
        <v>500</v>
      </c>
      <c r="S36" s="133">
        <f t="shared" si="1"/>
        <v>0</v>
      </c>
    </row>
    <row r="37" spans="2:19" s="121" customFormat="1" ht="21" customHeight="1" x14ac:dyDescent="0.35">
      <c r="B37" s="130">
        <v>25</v>
      </c>
      <c r="C37" s="131" t="s">
        <v>166</v>
      </c>
      <c r="D37" s="132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4">
        <f t="shared" si="2"/>
        <v>500</v>
      </c>
      <c r="S37" s="133">
        <f t="shared" si="1"/>
        <v>0</v>
      </c>
    </row>
    <row r="38" spans="2:19" s="121" customFormat="1" ht="21" customHeight="1" x14ac:dyDescent="0.35">
      <c r="B38" s="135">
        <v>26</v>
      </c>
      <c r="C38" s="131" t="s">
        <v>80</v>
      </c>
      <c r="D38" s="132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4">
        <f t="shared" si="2"/>
        <v>500</v>
      </c>
      <c r="S38" s="133">
        <f t="shared" si="1"/>
        <v>0</v>
      </c>
    </row>
    <row r="39" spans="2:19" s="121" customFormat="1" ht="21" customHeight="1" x14ac:dyDescent="0.35">
      <c r="B39" s="130">
        <v>27</v>
      </c>
      <c r="C39" s="131" t="s">
        <v>86</v>
      </c>
      <c r="D39" s="132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4">
        <f t="shared" si="2"/>
        <v>500</v>
      </c>
      <c r="S39" s="133">
        <f t="shared" si="1"/>
        <v>0</v>
      </c>
    </row>
    <row r="40" spans="2:19" s="121" customFormat="1" ht="21" customHeight="1" x14ac:dyDescent="0.35">
      <c r="B40" s="145">
        <v>28</v>
      </c>
      <c r="C40" s="131" t="s">
        <v>94</v>
      </c>
      <c r="D40" s="132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42">
        <f>500+SUM(E40:Q40)</f>
        <v>500</v>
      </c>
      <c r="S40" s="143">
        <v>0</v>
      </c>
    </row>
    <row r="41" spans="2:19" s="121" customFormat="1" ht="21" customHeight="1" x14ac:dyDescent="0.35">
      <c r="B41" s="130">
        <v>29</v>
      </c>
      <c r="C41" s="131" t="s">
        <v>84</v>
      </c>
      <c r="D41" s="132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4">
        <f t="shared" ref="R41:R48" si="3">500+SUM(E41:Q41)</f>
        <v>500</v>
      </c>
      <c r="S41" s="133">
        <f t="shared" ref="S41:S51" si="4">COUNT(E41:Q41)</f>
        <v>0</v>
      </c>
    </row>
    <row r="42" spans="2:19" s="121" customFormat="1" ht="21" customHeight="1" x14ac:dyDescent="0.35">
      <c r="B42" s="135">
        <v>30</v>
      </c>
      <c r="C42" s="131" t="s">
        <v>167</v>
      </c>
      <c r="D42" s="132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4">
        <f t="shared" si="3"/>
        <v>500</v>
      </c>
      <c r="S42" s="133">
        <f t="shared" si="4"/>
        <v>0</v>
      </c>
    </row>
    <row r="43" spans="2:19" s="121" customFormat="1" ht="21" customHeight="1" x14ac:dyDescent="0.35">
      <c r="B43" s="130">
        <v>31</v>
      </c>
      <c r="C43" s="131" t="s">
        <v>168</v>
      </c>
      <c r="D43" s="132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4">
        <f t="shared" si="3"/>
        <v>500</v>
      </c>
      <c r="S43" s="133">
        <f t="shared" si="4"/>
        <v>0</v>
      </c>
    </row>
    <row r="44" spans="2:19" s="121" customFormat="1" ht="21" customHeight="1" x14ac:dyDescent="0.35">
      <c r="B44" s="130">
        <v>32</v>
      </c>
      <c r="C44" s="131" t="s">
        <v>40</v>
      </c>
      <c r="D44" s="132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4">
        <f t="shared" si="3"/>
        <v>500</v>
      </c>
      <c r="S44" s="133">
        <f t="shared" si="4"/>
        <v>0</v>
      </c>
    </row>
    <row r="45" spans="2:19" s="121" customFormat="1" ht="21" customHeight="1" x14ac:dyDescent="0.35">
      <c r="B45" s="135">
        <v>33</v>
      </c>
      <c r="C45" s="131" t="s">
        <v>127</v>
      </c>
      <c r="D45" s="132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4">
        <f t="shared" si="3"/>
        <v>500</v>
      </c>
      <c r="S45" s="133">
        <f t="shared" si="4"/>
        <v>0</v>
      </c>
    </row>
    <row r="46" spans="2:19" s="121" customFormat="1" ht="21" customHeight="1" x14ac:dyDescent="0.35">
      <c r="B46" s="130">
        <v>34</v>
      </c>
      <c r="C46" s="131" t="s">
        <v>169</v>
      </c>
      <c r="D46" s="132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4">
        <f t="shared" si="3"/>
        <v>500</v>
      </c>
      <c r="S46" s="133">
        <f t="shared" si="4"/>
        <v>0</v>
      </c>
    </row>
    <row r="47" spans="2:19" s="121" customFormat="1" ht="21" customHeight="1" x14ac:dyDescent="0.35">
      <c r="B47" s="130">
        <v>35</v>
      </c>
      <c r="C47" s="131" t="s">
        <v>170</v>
      </c>
      <c r="D47" s="132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4">
        <f t="shared" si="3"/>
        <v>500</v>
      </c>
      <c r="S47" s="133">
        <f t="shared" si="4"/>
        <v>0</v>
      </c>
    </row>
    <row r="48" spans="2:19" s="121" customFormat="1" ht="21" customHeight="1" x14ac:dyDescent="0.35">
      <c r="B48" s="130">
        <v>36</v>
      </c>
      <c r="C48" s="131" t="s">
        <v>31</v>
      </c>
      <c r="D48" s="132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4">
        <f t="shared" si="3"/>
        <v>500</v>
      </c>
      <c r="S48" s="133">
        <f t="shared" si="4"/>
        <v>0</v>
      </c>
    </row>
    <row r="49" spans="2:19" s="121" customFormat="1" ht="21" customHeight="1" x14ac:dyDescent="0.35">
      <c r="B49" s="145">
        <v>37</v>
      </c>
      <c r="C49" s="131" t="s">
        <v>171</v>
      </c>
      <c r="D49" s="132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42">
        <v>500</v>
      </c>
      <c r="S49" s="143">
        <f>COUNT(#REF!)</f>
        <v>0</v>
      </c>
    </row>
    <row r="50" spans="2:19" s="121" customFormat="1" ht="21" customHeight="1" x14ac:dyDescent="0.35">
      <c r="B50" s="130">
        <v>38</v>
      </c>
      <c r="C50" s="131" t="s">
        <v>20</v>
      </c>
      <c r="D50" s="132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4">
        <f t="shared" ref="R50:R51" si="5">500+SUM(E50:Q50)</f>
        <v>500</v>
      </c>
      <c r="S50" s="133">
        <f t="shared" si="4"/>
        <v>0</v>
      </c>
    </row>
    <row r="51" spans="2:19" s="121" customFormat="1" ht="21" customHeight="1" x14ac:dyDescent="0.35">
      <c r="B51" s="130">
        <v>39</v>
      </c>
      <c r="C51" s="131" t="s">
        <v>172</v>
      </c>
      <c r="D51" s="132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4">
        <f t="shared" si="5"/>
        <v>500</v>
      </c>
      <c r="S51" s="133">
        <f t="shared" si="4"/>
        <v>0</v>
      </c>
    </row>
    <row r="52" spans="2:19" s="121" customFormat="1" ht="21" customHeight="1" x14ac:dyDescent="0.35">
      <c r="B52" s="135">
        <v>40</v>
      </c>
      <c r="C52" s="131"/>
      <c r="D52" s="132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4"/>
      <c r="S52" s="133"/>
    </row>
    <row r="53" spans="2:19" s="121" customFormat="1" ht="21" customHeight="1" x14ac:dyDescent="0.35">
      <c r="B53" s="130">
        <v>41</v>
      </c>
      <c r="C53" s="131"/>
      <c r="D53" s="132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4"/>
      <c r="S53" s="133"/>
    </row>
    <row r="54" spans="2:19" s="121" customFormat="1" ht="21" customHeight="1" x14ac:dyDescent="0.35">
      <c r="B54" s="130">
        <v>42</v>
      </c>
      <c r="C54" s="131"/>
      <c r="D54" s="132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4"/>
      <c r="S54" s="133"/>
    </row>
    <row r="55" spans="2:19" s="121" customFormat="1" ht="21" customHeight="1" x14ac:dyDescent="0.35">
      <c r="B55" s="130">
        <v>43</v>
      </c>
      <c r="C55" s="131"/>
      <c r="D55" s="132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4"/>
      <c r="S55" s="133"/>
    </row>
    <row r="56" spans="2:19" s="121" customFormat="1" ht="21" customHeight="1" x14ac:dyDescent="0.35">
      <c r="B56" s="135">
        <v>44</v>
      </c>
      <c r="C56" s="131"/>
      <c r="D56" s="132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4"/>
      <c r="S56" s="133"/>
    </row>
    <row r="57" spans="2:19" s="121" customFormat="1" ht="21" customHeight="1" x14ac:dyDescent="0.35">
      <c r="B57" s="130">
        <v>45</v>
      </c>
      <c r="C57" s="131"/>
      <c r="D57" s="132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4"/>
      <c r="S57" s="133"/>
    </row>
    <row r="58" spans="2:19" s="121" customFormat="1" ht="21" customHeight="1" x14ac:dyDescent="0.35">
      <c r="B58" s="130">
        <v>46</v>
      </c>
      <c r="C58" s="131"/>
      <c r="D58" s="132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4"/>
      <c r="S58" s="133"/>
    </row>
    <row r="59" spans="2:19" s="121" customFormat="1" ht="21" customHeight="1" x14ac:dyDescent="0.35">
      <c r="B59" s="135">
        <v>47</v>
      </c>
      <c r="C59" s="131"/>
      <c r="D59" s="132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4"/>
      <c r="S59" s="133"/>
    </row>
    <row r="60" spans="2:19" s="121" customFormat="1" ht="21" customHeight="1" x14ac:dyDescent="0.35">
      <c r="B60" s="130">
        <v>48</v>
      </c>
      <c r="C60" s="131"/>
      <c r="D60" s="132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40"/>
      <c r="Q60" s="133"/>
      <c r="R60" s="134"/>
      <c r="S60" s="133"/>
    </row>
    <row r="61" spans="2:19" s="121" customFormat="1" ht="21" customHeight="1" x14ac:dyDescent="0.35">
      <c r="B61" s="130">
        <v>49</v>
      </c>
      <c r="C61" s="131"/>
      <c r="D61" s="132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4"/>
      <c r="S61" s="133"/>
    </row>
    <row r="62" spans="2:19" s="121" customFormat="1" ht="21" customHeight="1" x14ac:dyDescent="0.35">
      <c r="B62" s="130">
        <v>50</v>
      </c>
      <c r="C62" s="131"/>
      <c r="D62" s="132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4"/>
      <c r="S62" s="133"/>
    </row>
    <row r="63" spans="2:19" s="121" customFormat="1" ht="21" customHeight="1" x14ac:dyDescent="0.35">
      <c r="B63" s="135">
        <v>51</v>
      </c>
      <c r="C63" s="131"/>
      <c r="D63" s="132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4"/>
      <c r="S63" s="133"/>
    </row>
    <row r="64" spans="2:19" s="121" customFormat="1" ht="21" customHeight="1" x14ac:dyDescent="0.35">
      <c r="B64" s="130">
        <v>52</v>
      </c>
      <c r="C64" s="131"/>
      <c r="D64" s="132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4"/>
      <c r="S64" s="133"/>
    </row>
    <row r="65" spans="1:28" s="121" customFormat="1" ht="21" customHeight="1" x14ac:dyDescent="0.35">
      <c r="B65" s="130">
        <v>53</v>
      </c>
      <c r="C65" s="131"/>
      <c r="D65" s="132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4"/>
      <c r="S65" s="133"/>
    </row>
    <row r="66" spans="1:28" s="121" customFormat="1" ht="21" customHeight="1" x14ac:dyDescent="0.35">
      <c r="B66" s="135">
        <v>54</v>
      </c>
      <c r="C66" s="131"/>
      <c r="D66" s="132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4"/>
      <c r="S66" s="133"/>
    </row>
    <row r="67" spans="1:28" s="121" customFormat="1" ht="21" customHeight="1" x14ac:dyDescent="0.35">
      <c r="B67" s="130">
        <v>55</v>
      </c>
      <c r="C67" s="131"/>
      <c r="D67" s="132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4"/>
      <c r="S67" s="133"/>
    </row>
    <row r="68" spans="1:28" s="121" customFormat="1" ht="21" customHeight="1" x14ac:dyDescent="0.35">
      <c r="B68" s="130">
        <v>56</v>
      </c>
      <c r="C68" s="131"/>
      <c r="D68" s="132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4"/>
      <c r="S68" s="133"/>
    </row>
    <row r="69" spans="1:28" s="121" customFormat="1" ht="21" customHeight="1" x14ac:dyDescent="0.35">
      <c r="B69" s="130">
        <v>57</v>
      </c>
      <c r="C69" s="131"/>
      <c r="D69" s="132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4"/>
      <c r="S69" s="133"/>
    </row>
    <row r="70" spans="1:28" s="121" customFormat="1" ht="21" customHeight="1" x14ac:dyDescent="0.35">
      <c r="B70" s="135">
        <v>58</v>
      </c>
      <c r="C70" s="131"/>
      <c r="D70" s="132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4"/>
      <c r="S70" s="133"/>
    </row>
    <row r="71" spans="1:28" s="121" customFormat="1" ht="21" customHeight="1" x14ac:dyDescent="0.35">
      <c r="B71" s="130">
        <v>59</v>
      </c>
      <c r="C71" s="131"/>
      <c r="D71" s="132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4"/>
      <c r="S71" s="133"/>
    </row>
    <row r="72" spans="1:28" s="121" customFormat="1" ht="21" customHeight="1" x14ac:dyDescent="0.35">
      <c r="B72" s="130">
        <v>60</v>
      </c>
      <c r="C72" s="131"/>
      <c r="D72" s="132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4"/>
      <c r="S72" s="133"/>
    </row>
    <row r="73" spans="1:28" s="121" customFormat="1" ht="21" customHeight="1" x14ac:dyDescent="0.35">
      <c r="B73" s="135">
        <v>61</v>
      </c>
      <c r="C73" s="131"/>
      <c r="D73" s="132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4"/>
      <c r="S73" s="133"/>
    </row>
    <row r="74" spans="1:28" s="121" customFormat="1" ht="21" customHeight="1" x14ac:dyDescent="0.35">
      <c r="B74" s="130">
        <v>62</v>
      </c>
      <c r="C74" s="131"/>
      <c r="D74" s="132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4"/>
      <c r="S74" s="133"/>
    </row>
    <row r="75" spans="1:28" s="121" customFormat="1" ht="21" customHeight="1" x14ac:dyDescent="0.35">
      <c r="B75" s="130">
        <v>63</v>
      </c>
      <c r="C75" s="131"/>
      <c r="D75" s="132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4"/>
      <c r="S75" s="133"/>
    </row>
    <row r="76" spans="1:28" s="121" customFormat="1" ht="21" customHeight="1" x14ac:dyDescent="0.35">
      <c r="B76" s="130">
        <v>64</v>
      </c>
      <c r="C76" s="131"/>
      <c r="D76" s="132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4"/>
      <c r="S76" s="133"/>
    </row>
    <row r="77" spans="1:28" s="121" customFormat="1" ht="18.75" x14ac:dyDescent="0.35">
      <c r="B77" s="135">
        <v>65</v>
      </c>
      <c r="C77" s="131"/>
      <c r="D77" s="132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4"/>
      <c r="S77" s="133"/>
    </row>
    <row r="78" spans="1:28" ht="18.75" x14ac:dyDescent="0.35">
      <c r="A78" s="121"/>
      <c r="B78" s="130">
        <v>66</v>
      </c>
      <c r="C78" s="131"/>
      <c r="D78" s="132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4"/>
      <c r="S78" s="133"/>
      <c r="T78" s="121"/>
      <c r="U78" s="121"/>
      <c r="V78" s="121"/>
      <c r="W78" s="121"/>
      <c r="X78" s="121"/>
      <c r="Y78" s="121"/>
      <c r="Z78" s="121"/>
      <c r="AA78" s="121"/>
      <c r="AB78" s="121"/>
    </row>
    <row r="79" spans="1:28" ht="18.75" x14ac:dyDescent="0.35">
      <c r="A79" s="121"/>
      <c r="B79" s="130">
        <v>67</v>
      </c>
      <c r="C79" s="131"/>
      <c r="D79" s="132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4"/>
      <c r="S79" s="133"/>
      <c r="T79" s="121"/>
      <c r="U79" s="121"/>
      <c r="V79" s="121"/>
      <c r="W79" s="121"/>
      <c r="X79" s="121"/>
      <c r="Y79" s="121"/>
      <c r="Z79" s="121"/>
      <c r="AA79" s="121"/>
      <c r="AB79" s="121"/>
    </row>
    <row r="80" spans="1:28" ht="18.75" x14ac:dyDescent="0.35">
      <c r="A80" s="121"/>
      <c r="B80" s="135">
        <v>68</v>
      </c>
      <c r="C80" s="131"/>
      <c r="D80" s="132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4"/>
      <c r="S80" s="133"/>
      <c r="T80" s="121"/>
      <c r="U80" s="121"/>
      <c r="V80" s="121"/>
      <c r="W80" s="121"/>
      <c r="X80" s="121"/>
      <c r="Y80" s="121"/>
      <c r="Z80" s="121"/>
      <c r="AA80" s="121"/>
      <c r="AB80" s="121"/>
    </row>
    <row r="81" spans="1:28" ht="18.75" x14ac:dyDescent="0.35">
      <c r="A81" s="121"/>
      <c r="B81" s="130">
        <v>69</v>
      </c>
      <c r="C81" s="131"/>
      <c r="D81" s="132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4"/>
      <c r="S81" s="133"/>
      <c r="T81" s="121"/>
      <c r="U81" s="121"/>
      <c r="V81" s="121"/>
      <c r="W81" s="121"/>
      <c r="X81" s="121"/>
      <c r="Y81" s="121"/>
      <c r="Z81" s="121"/>
      <c r="AA81" s="121"/>
      <c r="AB81" s="121"/>
    </row>
    <row r="82" spans="1:28" ht="18.75" x14ac:dyDescent="0.35">
      <c r="A82" s="121"/>
      <c r="B82" s="130">
        <v>70</v>
      </c>
      <c r="C82" s="131"/>
      <c r="D82" s="132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4"/>
      <c r="S82" s="133"/>
      <c r="T82" s="121"/>
      <c r="U82" s="121"/>
      <c r="V82" s="121"/>
      <c r="W82" s="121"/>
      <c r="X82" s="121"/>
      <c r="Y82" s="121"/>
      <c r="Z82" s="121"/>
      <c r="AA82" s="121"/>
      <c r="AB82" s="121"/>
    </row>
    <row r="83" spans="1:28" ht="18.75" x14ac:dyDescent="0.35">
      <c r="A83" s="121"/>
      <c r="B83" s="130">
        <v>71</v>
      </c>
      <c r="C83" s="131"/>
      <c r="D83" s="132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4"/>
      <c r="S83" s="133"/>
      <c r="T83" s="121"/>
      <c r="U83" s="121"/>
      <c r="V83" s="121"/>
      <c r="W83" s="121"/>
      <c r="X83" s="121"/>
      <c r="Y83" s="121"/>
      <c r="Z83" s="121"/>
      <c r="AA83" s="121"/>
      <c r="AB83" s="121"/>
    </row>
    <row r="84" spans="1:28" ht="18.75" x14ac:dyDescent="0.35">
      <c r="A84" s="121"/>
      <c r="B84" s="135">
        <v>72</v>
      </c>
      <c r="C84" s="131"/>
      <c r="D84" s="132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4"/>
      <c r="S84" s="133"/>
      <c r="T84" s="121"/>
      <c r="U84" s="121"/>
      <c r="V84" s="121"/>
      <c r="W84" s="121"/>
      <c r="X84" s="121"/>
      <c r="Y84" s="121"/>
      <c r="Z84" s="121"/>
      <c r="AA84" s="121"/>
      <c r="AB84" s="121"/>
    </row>
    <row r="85" spans="1:28" ht="18.75" x14ac:dyDescent="0.35">
      <c r="A85" s="121"/>
      <c r="B85" s="130">
        <v>73</v>
      </c>
      <c r="C85" s="131"/>
      <c r="D85" s="132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4"/>
      <c r="S85" s="133"/>
      <c r="T85" s="121"/>
      <c r="U85" s="121"/>
      <c r="V85" s="121"/>
      <c r="W85" s="121"/>
      <c r="X85" s="121"/>
      <c r="Y85" s="121"/>
      <c r="Z85" s="121"/>
      <c r="AA85" s="121"/>
      <c r="AB85" s="121"/>
    </row>
    <row r="86" spans="1:28" ht="18.75" x14ac:dyDescent="0.35">
      <c r="A86" s="121"/>
      <c r="B86" s="130">
        <v>74</v>
      </c>
      <c r="C86" s="131"/>
      <c r="D86" s="132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4"/>
      <c r="S86" s="133"/>
      <c r="T86" s="121"/>
      <c r="U86" s="121"/>
      <c r="V86" s="121"/>
      <c r="W86" s="121"/>
      <c r="X86" s="121"/>
      <c r="Y86" s="121"/>
      <c r="Z86" s="121"/>
      <c r="AA86" s="121"/>
      <c r="AB86" s="121"/>
    </row>
    <row r="87" spans="1:28" ht="18.75" x14ac:dyDescent="0.2">
      <c r="B87" s="135">
        <v>75</v>
      </c>
      <c r="C87" s="131"/>
      <c r="D87" s="132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40"/>
      <c r="Q87" s="133"/>
      <c r="R87" s="134"/>
      <c r="S87" s="133"/>
    </row>
    <row r="88" spans="1:28" ht="18.75" x14ac:dyDescent="0.2">
      <c r="B88" s="130">
        <v>76</v>
      </c>
      <c r="C88" s="131"/>
      <c r="D88" s="132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40"/>
      <c r="Q88" s="133"/>
      <c r="R88" s="134"/>
      <c r="S88" s="133"/>
    </row>
    <row r="89" spans="1:28" ht="18.75" x14ac:dyDescent="0.2">
      <c r="B89" s="130">
        <v>77</v>
      </c>
      <c r="C89" s="131"/>
      <c r="D89" s="132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40"/>
      <c r="Q89" s="133"/>
      <c r="R89" s="134"/>
      <c r="S89" s="133"/>
    </row>
  </sheetData>
  <sheetProtection algorithmName="SHA-512" hashValue="MLyX4mJEiKgFyy2MWAIcgqPOU2zWGpwcmmceWesrWzKr9UIIt/SzgV03Tn64BsxkKuT0/GKHFkLUr4cHqOjkhg==" saltValue="c97LP5y9H2rtz45vdOY3Mg==" spinCount="100000" sheet="1" objects="1" scenarios="1"/>
  <mergeCells count="11">
    <mergeCell ref="S11:S12"/>
    <mergeCell ref="P2:S2"/>
    <mergeCell ref="P3:S3"/>
    <mergeCell ref="P4:S4"/>
    <mergeCell ref="Q8:S8"/>
    <mergeCell ref="A9:S9"/>
    <mergeCell ref="B11:B12"/>
    <mergeCell ref="C11:C12"/>
    <mergeCell ref="D11:D12"/>
    <mergeCell ref="E11:Q11"/>
    <mergeCell ref="R11:R1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6"/>
  <sheetViews>
    <sheetView topLeftCell="A7" workbookViewId="0">
      <selection activeCell="C11" sqref="C11:C12"/>
    </sheetView>
  </sheetViews>
  <sheetFormatPr baseColWidth="10" defaultRowHeight="12.75" x14ac:dyDescent="0.2"/>
  <cols>
    <col min="1" max="1" width="1.7109375" style="141" customWidth="1"/>
    <col min="2" max="2" width="5.7109375" style="141" customWidth="1"/>
    <col min="3" max="3" width="48.5703125" style="141" customWidth="1"/>
    <col min="4" max="4" width="21" style="141" customWidth="1"/>
    <col min="5" max="17" width="6.7109375" style="141" customWidth="1"/>
    <col min="18" max="18" width="10.5703125" style="141" customWidth="1"/>
    <col min="19" max="19" width="14.140625" style="141" customWidth="1"/>
    <col min="20" max="20" width="4.7109375" style="141" customWidth="1"/>
    <col min="21" max="261" width="11.42578125" style="141"/>
    <col min="262" max="262" width="3.28515625" style="141" customWidth="1"/>
    <col min="263" max="263" width="11.42578125" style="141"/>
    <col min="264" max="264" width="25.42578125" style="141" customWidth="1"/>
    <col min="265" max="265" width="24.28515625" style="141" customWidth="1"/>
    <col min="266" max="273" width="11.42578125" style="141"/>
    <col min="274" max="274" width="23.7109375" style="141" customWidth="1"/>
    <col min="275" max="275" width="15.85546875" style="141" customWidth="1"/>
    <col min="276" max="276" width="4.7109375" style="141" customWidth="1"/>
    <col min="277" max="517" width="11.42578125" style="141"/>
    <col min="518" max="518" width="3.28515625" style="141" customWidth="1"/>
    <col min="519" max="519" width="11.42578125" style="141"/>
    <col min="520" max="520" width="25.42578125" style="141" customWidth="1"/>
    <col min="521" max="521" width="24.28515625" style="141" customWidth="1"/>
    <col min="522" max="529" width="11.42578125" style="141"/>
    <col min="530" max="530" width="23.7109375" style="141" customWidth="1"/>
    <col min="531" max="531" width="15.85546875" style="141" customWidth="1"/>
    <col min="532" max="532" width="4.7109375" style="141" customWidth="1"/>
    <col min="533" max="773" width="11.42578125" style="141"/>
    <col min="774" max="774" width="3.28515625" style="141" customWidth="1"/>
    <col min="775" max="775" width="11.42578125" style="141"/>
    <col min="776" max="776" width="25.42578125" style="141" customWidth="1"/>
    <col min="777" max="777" width="24.28515625" style="141" customWidth="1"/>
    <col min="778" max="785" width="11.42578125" style="141"/>
    <col min="786" max="786" width="23.7109375" style="141" customWidth="1"/>
    <col min="787" max="787" width="15.85546875" style="141" customWidth="1"/>
    <col min="788" max="788" width="4.7109375" style="141" customWidth="1"/>
    <col min="789" max="1029" width="11.42578125" style="141"/>
    <col min="1030" max="1030" width="3.28515625" style="141" customWidth="1"/>
    <col min="1031" max="1031" width="11.42578125" style="141"/>
    <col min="1032" max="1032" width="25.42578125" style="141" customWidth="1"/>
    <col min="1033" max="1033" width="24.28515625" style="141" customWidth="1"/>
    <col min="1034" max="1041" width="11.42578125" style="141"/>
    <col min="1042" max="1042" width="23.7109375" style="141" customWidth="1"/>
    <col min="1043" max="1043" width="15.85546875" style="141" customWidth="1"/>
    <col min="1044" max="1044" width="4.7109375" style="141" customWidth="1"/>
    <col min="1045" max="1285" width="11.42578125" style="141"/>
    <col min="1286" max="1286" width="3.28515625" style="141" customWidth="1"/>
    <col min="1287" max="1287" width="11.42578125" style="141"/>
    <col min="1288" max="1288" width="25.42578125" style="141" customWidth="1"/>
    <col min="1289" max="1289" width="24.28515625" style="141" customWidth="1"/>
    <col min="1290" max="1297" width="11.42578125" style="141"/>
    <col min="1298" max="1298" width="23.7109375" style="141" customWidth="1"/>
    <col min="1299" max="1299" width="15.85546875" style="141" customWidth="1"/>
    <col min="1300" max="1300" width="4.7109375" style="141" customWidth="1"/>
    <col min="1301" max="1541" width="11.42578125" style="141"/>
    <col min="1542" max="1542" width="3.28515625" style="141" customWidth="1"/>
    <col min="1543" max="1543" width="11.42578125" style="141"/>
    <col min="1544" max="1544" width="25.42578125" style="141" customWidth="1"/>
    <col min="1545" max="1545" width="24.28515625" style="141" customWidth="1"/>
    <col min="1546" max="1553" width="11.42578125" style="141"/>
    <col min="1554" max="1554" width="23.7109375" style="141" customWidth="1"/>
    <col min="1555" max="1555" width="15.85546875" style="141" customWidth="1"/>
    <col min="1556" max="1556" width="4.7109375" style="141" customWidth="1"/>
    <col min="1557" max="1797" width="11.42578125" style="141"/>
    <col min="1798" max="1798" width="3.28515625" style="141" customWidth="1"/>
    <col min="1799" max="1799" width="11.42578125" style="141"/>
    <col min="1800" max="1800" width="25.42578125" style="141" customWidth="1"/>
    <col min="1801" max="1801" width="24.28515625" style="141" customWidth="1"/>
    <col min="1802" max="1809" width="11.42578125" style="141"/>
    <col min="1810" max="1810" width="23.7109375" style="141" customWidth="1"/>
    <col min="1811" max="1811" width="15.85546875" style="141" customWidth="1"/>
    <col min="1812" max="1812" width="4.7109375" style="141" customWidth="1"/>
    <col min="1813" max="2053" width="11.42578125" style="141"/>
    <col min="2054" max="2054" width="3.28515625" style="141" customWidth="1"/>
    <col min="2055" max="2055" width="11.42578125" style="141"/>
    <col min="2056" max="2056" width="25.42578125" style="141" customWidth="1"/>
    <col min="2057" max="2057" width="24.28515625" style="141" customWidth="1"/>
    <col min="2058" max="2065" width="11.42578125" style="141"/>
    <col min="2066" max="2066" width="23.7109375" style="141" customWidth="1"/>
    <col min="2067" max="2067" width="15.85546875" style="141" customWidth="1"/>
    <col min="2068" max="2068" width="4.7109375" style="141" customWidth="1"/>
    <col min="2069" max="2309" width="11.42578125" style="141"/>
    <col min="2310" max="2310" width="3.28515625" style="141" customWidth="1"/>
    <col min="2311" max="2311" width="11.42578125" style="141"/>
    <col min="2312" max="2312" width="25.42578125" style="141" customWidth="1"/>
    <col min="2313" max="2313" width="24.28515625" style="141" customWidth="1"/>
    <col min="2314" max="2321" width="11.42578125" style="141"/>
    <col min="2322" max="2322" width="23.7109375" style="141" customWidth="1"/>
    <col min="2323" max="2323" width="15.85546875" style="141" customWidth="1"/>
    <col min="2324" max="2324" width="4.7109375" style="141" customWidth="1"/>
    <col min="2325" max="2565" width="11.42578125" style="141"/>
    <col min="2566" max="2566" width="3.28515625" style="141" customWidth="1"/>
    <col min="2567" max="2567" width="11.42578125" style="141"/>
    <col min="2568" max="2568" width="25.42578125" style="141" customWidth="1"/>
    <col min="2569" max="2569" width="24.28515625" style="141" customWidth="1"/>
    <col min="2570" max="2577" width="11.42578125" style="141"/>
    <col min="2578" max="2578" width="23.7109375" style="141" customWidth="1"/>
    <col min="2579" max="2579" width="15.85546875" style="141" customWidth="1"/>
    <col min="2580" max="2580" width="4.7109375" style="141" customWidth="1"/>
    <col min="2581" max="2821" width="11.42578125" style="141"/>
    <col min="2822" max="2822" width="3.28515625" style="141" customWidth="1"/>
    <col min="2823" max="2823" width="11.42578125" style="141"/>
    <col min="2824" max="2824" width="25.42578125" style="141" customWidth="1"/>
    <col min="2825" max="2825" width="24.28515625" style="141" customWidth="1"/>
    <col min="2826" max="2833" width="11.42578125" style="141"/>
    <col min="2834" max="2834" width="23.7109375" style="141" customWidth="1"/>
    <col min="2835" max="2835" width="15.85546875" style="141" customWidth="1"/>
    <col min="2836" max="2836" width="4.7109375" style="141" customWidth="1"/>
    <col min="2837" max="3077" width="11.42578125" style="141"/>
    <col min="3078" max="3078" width="3.28515625" style="141" customWidth="1"/>
    <col min="3079" max="3079" width="11.42578125" style="141"/>
    <col min="3080" max="3080" width="25.42578125" style="141" customWidth="1"/>
    <col min="3081" max="3081" width="24.28515625" style="141" customWidth="1"/>
    <col min="3082" max="3089" width="11.42578125" style="141"/>
    <col min="3090" max="3090" width="23.7109375" style="141" customWidth="1"/>
    <col min="3091" max="3091" width="15.85546875" style="141" customWidth="1"/>
    <col min="3092" max="3092" width="4.7109375" style="141" customWidth="1"/>
    <col min="3093" max="3333" width="11.42578125" style="141"/>
    <col min="3334" max="3334" width="3.28515625" style="141" customWidth="1"/>
    <col min="3335" max="3335" width="11.42578125" style="141"/>
    <col min="3336" max="3336" width="25.42578125" style="141" customWidth="1"/>
    <col min="3337" max="3337" width="24.28515625" style="141" customWidth="1"/>
    <col min="3338" max="3345" width="11.42578125" style="141"/>
    <col min="3346" max="3346" width="23.7109375" style="141" customWidth="1"/>
    <col min="3347" max="3347" width="15.85546875" style="141" customWidth="1"/>
    <col min="3348" max="3348" width="4.7109375" style="141" customWidth="1"/>
    <col min="3349" max="3589" width="11.42578125" style="141"/>
    <col min="3590" max="3590" width="3.28515625" style="141" customWidth="1"/>
    <col min="3591" max="3591" width="11.42578125" style="141"/>
    <col min="3592" max="3592" width="25.42578125" style="141" customWidth="1"/>
    <col min="3593" max="3593" width="24.28515625" style="141" customWidth="1"/>
    <col min="3594" max="3601" width="11.42578125" style="141"/>
    <col min="3602" max="3602" width="23.7109375" style="141" customWidth="1"/>
    <col min="3603" max="3603" width="15.85546875" style="141" customWidth="1"/>
    <col min="3604" max="3604" width="4.7109375" style="141" customWidth="1"/>
    <col min="3605" max="3845" width="11.42578125" style="141"/>
    <col min="3846" max="3846" width="3.28515625" style="141" customWidth="1"/>
    <col min="3847" max="3847" width="11.42578125" style="141"/>
    <col min="3848" max="3848" width="25.42578125" style="141" customWidth="1"/>
    <col min="3849" max="3849" width="24.28515625" style="141" customWidth="1"/>
    <col min="3850" max="3857" width="11.42578125" style="141"/>
    <col min="3858" max="3858" width="23.7109375" style="141" customWidth="1"/>
    <col min="3859" max="3859" width="15.85546875" style="141" customWidth="1"/>
    <col min="3860" max="3860" width="4.7109375" style="141" customWidth="1"/>
    <col min="3861" max="4101" width="11.42578125" style="141"/>
    <col min="4102" max="4102" width="3.28515625" style="141" customWidth="1"/>
    <col min="4103" max="4103" width="11.42578125" style="141"/>
    <col min="4104" max="4104" width="25.42578125" style="141" customWidth="1"/>
    <col min="4105" max="4105" width="24.28515625" style="141" customWidth="1"/>
    <col min="4106" max="4113" width="11.42578125" style="141"/>
    <col min="4114" max="4114" width="23.7109375" style="141" customWidth="1"/>
    <col min="4115" max="4115" width="15.85546875" style="141" customWidth="1"/>
    <col min="4116" max="4116" width="4.7109375" style="141" customWidth="1"/>
    <col min="4117" max="4357" width="11.42578125" style="141"/>
    <col min="4358" max="4358" width="3.28515625" style="141" customWidth="1"/>
    <col min="4359" max="4359" width="11.42578125" style="141"/>
    <col min="4360" max="4360" width="25.42578125" style="141" customWidth="1"/>
    <col min="4361" max="4361" width="24.28515625" style="141" customWidth="1"/>
    <col min="4362" max="4369" width="11.42578125" style="141"/>
    <col min="4370" max="4370" width="23.7109375" style="141" customWidth="1"/>
    <col min="4371" max="4371" width="15.85546875" style="141" customWidth="1"/>
    <col min="4372" max="4372" width="4.7109375" style="141" customWidth="1"/>
    <col min="4373" max="4613" width="11.42578125" style="141"/>
    <col min="4614" max="4614" width="3.28515625" style="141" customWidth="1"/>
    <col min="4615" max="4615" width="11.42578125" style="141"/>
    <col min="4616" max="4616" width="25.42578125" style="141" customWidth="1"/>
    <col min="4617" max="4617" width="24.28515625" style="141" customWidth="1"/>
    <col min="4618" max="4625" width="11.42578125" style="141"/>
    <col min="4626" max="4626" width="23.7109375" style="141" customWidth="1"/>
    <col min="4627" max="4627" width="15.85546875" style="141" customWidth="1"/>
    <col min="4628" max="4628" width="4.7109375" style="141" customWidth="1"/>
    <col min="4629" max="4869" width="11.42578125" style="141"/>
    <col min="4870" max="4870" width="3.28515625" style="141" customWidth="1"/>
    <col min="4871" max="4871" width="11.42578125" style="141"/>
    <col min="4872" max="4872" width="25.42578125" style="141" customWidth="1"/>
    <col min="4873" max="4873" width="24.28515625" style="141" customWidth="1"/>
    <col min="4874" max="4881" width="11.42578125" style="141"/>
    <col min="4882" max="4882" width="23.7109375" style="141" customWidth="1"/>
    <col min="4883" max="4883" width="15.85546875" style="141" customWidth="1"/>
    <col min="4884" max="4884" width="4.7109375" style="141" customWidth="1"/>
    <col min="4885" max="5125" width="11.42578125" style="141"/>
    <col min="5126" max="5126" width="3.28515625" style="141" customWidth="1"/>
    <col min="5127" max="5127" width="11.42578125" style="141"/>
    <col min="5128" max="5128" width="25.42578125" style="141" customWidth="1"/>
    <col min="5129" max="5129" width="24.28515625" style="141" customWidth="1"/>
    <col min="5130" max="5137" width="11.42578125" style="141"/>
    <col min="5138" max="5138" width="23.7109375" style="141" customWidth="1"/>
    <col min="5139" max="5139" width="15.85546875" style="141" customWidth="1"/>
    <col min="5140" max="5140" width="4.7109375" style="141" customWidth="1"/>
    <col min="5141" max="5381" width="11.42578125" style="141"/>
    <col min="5382" max="5382" width="3.28515625" style="141" customWidth="1"/>
    <col min="5383" max="5383" width="11.42578125" style="141"/>
    <col min="5384" max="5384" width="25.42578125" style="141" customWidth="1"/>
    <col min="5385" max="5385" width="24.28515625" style="141" customWidth="1"/>
    <col min="5386" max="5393" width="11.42578125" style="141"/>
    <col min="5394" max="5394" width="23.7109375" style="141" customWidth="1"/>
    <col min="5395" max="5395" width="15.85546875" style="141" customWidth="1"/>
    <col min="5396" max="5396" width="4.7109375" style="141" customWidth="1"/>
    <col min="5397" max="5637" width="11.42578125" style="141"/>
    <col min="5638" max="5638" width="3.28515625" style="141" customWidth="1"/>
    <col min="5639" max="5639" width="11.42578125" style="141"/>
    <col min="5640" max="5640" width="25.42578125" style="141" customWidth="1"/>
    <col min="5641" max="5641" width="24.28515625" style="141" customWidth="1"/>
    <col min="5642" max="5649" width="11.42578125" style="141"/>
    <col min="5650" max="5650" width="23.7109375" style="141" customWidth="1"/>
    <col min="5651" max="5651" width="15.85546875" style="141" customWidth="1"/>
    <col min="5652" max="5652" width="4.7109375" style="141" customWidth="1"/>
    <col min="5653" max="5893" width="11.42578125" style="141"/>
    <col min="5894" max="5894" width="3.28515625" style="141" customWidth="1"/>
    <col min="5895" max="5895" width="11.42578125" style="141"/>
    <col min="5896" max="5896" width="25.42578125" style="141" customWidth="1"/>
    <col min="5897" max="5897" width="24.28515625" style="141" customWidth="1"/>
    <col min="5898" max="5905" width="11.42578125" style="141"/>
    <col min="5906" max="5906" width="23.7109375" style="141" customWidth="1"/>
    <col min="5907" max="5907" width="15.85546875" style="141" customWidth="1"/>
    <col min="5908" max="5908" width="4.7109375" style="141" customWidth="1"/>
    <col min="5909" max="6149" width="11.42578125" style="141"/>
    <col min="6150" max="6150" width="3.28515625" style="141" customWidth="1"/>
    <col min="6151" max="6151" width="11.42578125" style="141"/>
    <col min="6152" max="6152" width="25.42578125" style="141" customWidth="1"/>
    <col min="6153" max="6153" width="24.28515625" style="141" customWidth="1"/>
    <col min="6154" max="6161" width="11.42578125" style="141"/>
    <col min="6162" max="6162" width="23.7109375" style="141" customWidth="1"/>
    <col min="6163" max="6163" width="15.85546875" style="141" customWidth="1"/>
    <col min="6164" max="6164" width="4.7109375" style="141" customWidth="1"/>
    <col min="6165" max="6405" width="11.42578125" style="141"/>
    <col min="6406" max="6406" width="3.28515625" style="141" customWidth="1"/>
    <col min="6407" max="6407" width="11.42578125" style="141"/>
    <col min="6408" max="6408" width="25.42578125" style="141" customWidth="1"/>
    <col min="6409" max="6409" width="24.28515625" style="141" customWidth="1"/>
    <col min="6410" max="6417" width="11.42578125" style="141"/>
    <col min="6418" max="6418" width="23.7109375" style="141" customWidth="1"/>
    <col min="6419" max="6419" width="15.85546875" style="141" customWidth="1"/>
    <col min="6420" max="6420" width="4.7109375" style="141" customWidth="1"/>
    <col min="6421" max="6661" width="11.42578125" style="141"/>
    <col min="6662" max="6662" width="3.28515625" style="141" customWidth="1"/>
    <col min="6663" max="6663" width="11.42578125" style="141"/>
    <col min="6664" max="6664" width="25.42578125" style="141" customWidth="1"/>
    <col min="6665" max="6665" width="24.28515625" style="141" customWidth="1"/>
    <col min="6666" max="6673" width="11.42578125" style="141"/>
    <col min="6674" max="6674" width="23.7109375" style="141" customWidth="1"/>
    <col min="6675" max="6675" width="15.85546875" style="141" customWidth="1"/>
    <col min="6676" max="6676" width="4.7109375" style="141" customWidth="1"/>
    <col min="6677" max="6917" width="11.42578125" style="141"/>
    <col min="6918" max="6918" width="3.28515625" style="141" customWidth="1"/>
    <col min="6919" max="6919" width="11.42578125" style="141"/>
    <col min="6920" max="6920" width="25.42578125" style="141" customWidth="1"/>
    <col min="6921" max="6921" width="24.28515625" style="141" customWidth="1"/>
    <col min="6922" max="6929" width="11.42578125" style="141"/>
    <col min="6930" max="6930" width="23.7109375" style="141" customWidth="1"/>
    <col min="6931" max="6931" width="15.85546875" style="141" customWidth="1"/>
    <col min="6932" max="6932" width="4.7109375" style="141" customWidth="1"/>
    <col min="6933" max="7173" width="11.42578125" style="141"/>
    <col min="7174" max="7174" width="3.28515625" style="141" customWidth="1"/>
    <col min="7175" max="7175" width="11.42578125" style="141"/>
    <col min="7176" max="7176" width="25.42578125" style="141" customWidth="1"/>
    <col min="7177" max="7177" width="24.28515625" style="141" customWidth="1"/>
    <col min="7178" max="7185" width="11.42578125" style="141"/>
    <col min="7186" max="7186" width="23.7109375" style="141" customWidth="1"/>
    <col min="7187" max="7187" width="15.85546875" style="141" customWidth="1"/>
    <col min="7188" max="7188" width="4.7109375" style="141" customWidth="1"/>
    <col min="7189" max="7429" width="11.42578125" style="141"/>
    <col min="7430" max="7430" width="3.28515625" style="141" customWidth="1"/>
    <col min="7431" max="7431" width="11.42578125" style="141"/>
    <col min="7432" max="7432" width="25.42578125" style="141" customWidth="1"/>
    <col min="7433" max="7433" width="24.28515625" style="141" customWidth="1"/>
    <col min="7434" max="7441" width="11.42578125" style="141"/>
    <col min="7442" max="7442" width="23.7109375" style="141" customWidth="1"/>
    <col min="7443" max="7443" width="15.85546875" style="141" customWidth="1"/>
    <col min="7444" max="7444" width="4.7109375" style="141" customWidth="1"/>
    <col min="7445" max="7685" width="11.42578125" style="141"/>
    <col min="7686" max="7686" width="3.28515625" style="141" customWidth="1"/>
    <col min="7687" max="7687" width="11.42578125" style="141"/>
    <col min="7688" max="7688" width="25.42578125" style="141" customWidth="1"/>
    <col min="7689" max="7689" width="24.28515625" style="141" customWidth="1"/>
    <col min="7690" max="7697" width="11.42578125" style="141"/>
    <col min="7698" max="7698" width="23.7109375" style="141" customWidth="1"/>
    <col min="7699" max="7699" width="15.85546875" style="141" customWidth="1"/>
    <col min="7700" max="7700" width="4.7109375" style="141" customWidth="1"/>
    <col min="7701" max="7941" width="11.42578125" style="141"/>
    <col min="7942" max="7942" width="3.28515625" style="141" customWidth="1"/>
    <col min="7943" max="7943" width="11.42578125" style="141"/>
    <col min="7944" max="7944" width="25.42578125" style="141" customWidth="1"/>
    <col min="7945" max="7945" width="24.28515625" style="141" customWidth="1"/>
    <col min="7946" max="7953" width="11.42578125" style="141"/>
    <col min="7954" max="7954" width="23.7109375" style="141" customWidth="1"/>
    <col min="7955" max="7955" width="15.85546875" style="141" customWidth="1"/>
    <col min="7956" max="7956" width="4.7109375" style="141" customWidth="1"/>
    <col min="7957" max="8197" width="11.42578125" style="141"/>
    <col min="8198" max="8198" width="3.28515625" style="141" customWidth="1"/>
    <col min="8199" max="8199" width="11.42578125" style="141"/>
    <col min="8200" max="8200" width="25.42578125" style="141" customWidth="1"/>
    <col min="8201" max="8201" width="24.28515625" style="141" customWidth="1"/>
    <col min="8202" max="8209" width="11.42578125" style="141"/>
    <col min="8210" max="8210" width="23.7109375" style="141" customWidth="1"/>
    <col min="8211" max="8211" width="15.85546875" style="141" customWidth="1"/>
    <col min="8212" max="8212" width="4.7109375" style="141" customWidth="1"/>
    <col min="8213" max="8453" width="11.42578125" style="141"/>
    <col min="8454" max="8454" width="3.28515625" style="141" customWidth="1"/>
    <col min="8455" max="8455" width="11.42578125" style="141"/>
    <col min="8456" max="8456" width="25.42578125" style="141" customWidth="1"/>
    <col min="8457" max="8457" width="24.28515625" style="141" customWidth="1"/>
    <col min="8458" max="8465" width="11.42578125" style="141"/>
    <col min="8466" max="8466" width="23.7109375" style="141" customWidth="1"/>
    <col min="8467" max="8467" width="15.85546875" style="141" customWidth="1"/>
    <col min="8468" max="8468" width="4.7109375" style="141" customWidth="1"/>
    <col min="8469" max="8709" width="11.42578125" style="141"/>
    <col min="8710" max="8710" width="3.28515625" style="141" customWidth="1"/>
    <col min="8711" max="8711" width="11.42578125" style="141"/>
    <col min="8712" max="8712" width="25.42578125" style="141" customWidth="1"/>
    <col min="8713" max="8713" width="24.28515625" style="141" customWidth="1"/>
    <col min="8714" max="8721" width="11.42578125" style="141"/>
    <col min="8722" max="8722" width="23.7109375" style="141" customWidth="1"/>
    <col min="8723" max="8723" width="15.85546875" style="141" customWidth="1"/>
    <col min="8724" max="8724" width="4.7109375" style="141" customWidth="1"/>
    <col min="8725" max="8965" width="11.42578125" style="141"/>
    <col min="8966" max="8966" width="3.28515625" style="141" customWidth="1"/>
    <col min="8967" max="8967" width="11.42578125" style="141"/>
    <col min="8968" max="8968" width="25.42578125" style="141" customWidth="1"/>
    <col min="8969" max="8969" width="24.28515625" style="141" customWidth="1"/>
    <col min="8970" max="8977" width="11.42578125" style="141"/>
    <col min="8978" max="8978" width="23.7109375" style="141" customWidth="1"/>
    <col min="8979" max="8979" width="15.85546875" style="141" customWidth="1"/>
    <col min="8980" max="8980" width="4.7109375" style="141" customWidth="1"/>
    <col min="8981" max="9221" width="11.42578125" style="141"/>
    <col min="9222" max="9222" width="3.28515625" style="141" customWidth="1"/>
    <col min="9223" max="9223" width="11.42578125" style="141"/>
    <col min="9224" max="9224" width="25.42578125" style="141" customWidth="1"/>
    <col min="9225" max="9225" width="24.28515625" style="141" customWidth="1"/>
    <col min="9226" max="9233" width="11.42578125" style="141"/>
    <col min="9234" max="9234" width="23.7109375" style="141" customWidth="1"/>
    <col min="9235" max="9235" width="15.85546875" style="141" customWidth="1"/>
    <col min="9236" max="9236" width="4.7109375" style="141" customWidth="1"/>
    <col min="9237" max="9477" width="11.42578125" style="141"/>
    <col min="9478" max="9478" width="3.28515625" style="141" customWidth="1"/>
    <col min="9479" max="9479" width="11.42578125" style="141"/>
    <col min="9480" max="9480" width="25.42578125" style="141" customWidth="1"/>
    <col min="9481" max="9481" width="24.28515625" style="141" customWidth="1"/>
    <col min="9482" max="9489" width="11.42578125" style="141"/>
    <col min="9490" max="9490" width="23.7109375" style="141" customWidth="1"/>
    <col min="9491" max="9491" width="15.85546875" style="141" customWidth="1"/>
    <col min="9492" max="9492" width="4.7109375" style="141" customWidth="1"/>
    <col min="9493" max="9733" width="11.42578125" style="141"/>
    <col min="9734" max="9734" width="3.28515625" style="141" customWidth="1"/>
    <col min="9735" max="9735" width="11.42578125" style="141"/>
    <col min="9736" max="9736" width="25.42578125" style="141" customWidth="1"/>
    <col min="9737" max="9737" width="24.28515625" style="141" customWidth="1"/>
    <col min="9738" max="9745" width="11.42578125" style="141"/>
    <col min="9746" max="9746" width="23.7109375" style="141" customWidth="1"/>
    <col min="9747" max="9747" width="15.85546875" style="141" customWidth="1"/>
    <col min="9748" max="9748" width="4.7109375" style="141" customWidth="1"/>
    <col min="9749" max="9989" width="11.42578125" style="141"/>
    <col min="9990" max="9990" width="3.28515625" style="141" customWidth="1"/>
    <col min="9991" max="9991" width="11.42578125" style="141"/>
    <col min="9992" max="9992" width="25.42578125" style="141" customWidth="1"/>
    <col min="9993" max="9993" width="24.28515625" style="141" customWidth="1"/>
    <col min="9994" max="10001" width="11.42578125" style="141"/>
    <col min="10002" max="10002" width="23.7109375" style="141" customWidth="1"/>
    <col min="10003" max="10003" width="15.85546875" style="141" customWidth="1"/>
    <col min="10004" max="10004" width="4.7109375" style="141" customWidth="1"/>
    <col min="10005" max="10245" width="11.42578125" style="141"/>
    <col min="10246" max="10246" width="3.28515625" style="141" customWidth="1"/>
    <col min="10247" max="10247" width="11.42578125" style="141"/>
    <col min="10248" max="10248" width="25.42578125" style="141" customWidth="1"/>
    <col min="10249" max="10249" width="24.28515625" style="141" customWidth="1"/>
    <col min="10250" max="10257" width="11.42578125" style="141"/>
    <col min="10258" max="10258" width="23.7109375" style="141" customWidth="1"/>
    <col min="10259" max="10259" width="15.85546875" style="141" customWidth="1"/>
    <col min="10260" max="10260" width="4.7109375" style="141" customWidth="1"/>
    <col min="10261" max="10501" width="11.42578125" style="141"/>
    <col min="10502" max="10502" width="3.28515625" style="141" customWidth="1"/>
    <col min="10503" max="10503" width="11.42578125" style="141"/>
    <col min="10504" max="10504" width="25.42578125" style="141" customWidth="1"/>
    <col min="10505" max="10505" width="24.28515625" style="141" customWidth="1"/>
    <col min="10506" max="10513" width="11.42578125" style="141"/>
    <col min="10514" max="10514" width="23.7109375" style="141" customWidth="1"/>
    <col min="10515" max="10515" width="15.85546875" style="141" customWidth="1"/>
    <col min="10516" max="10516" width="4.7109375" style="141" customWidth="1"/>
    <col min="10517" max="10757" width="11.42578125" style="141"/>
    <col min="10758" max="10758" width="3.28515625" style="141" customWidth="1"/>
    <col min="10759" max="10759" width="11.42578125" style="141"/>
    <col min="10760" max="10760" width="25.42578125" style="141" customWidth="1"/>
    <col min="10761" max="10761" width="24.28515625" style="141" customWidth="1"/>
    <col min="10762" max="10769" width="11.42578125" style="141"/>
    <col min="10770" max="10770" width="23.7109375" style="141" customWidth="1"/>
    <col min="10771" max="10771" width="15.85546875" style="141" customWidth="1"/>
    <col min="10772" max="10772" width="4.7109375" style="141" customWidth="1"/>
    <col min="10773" max="11013" width="11.42578125" style="141"/>
    <col min="11014" max="11014" width="3.28515625" style="141" customWidth="1"/>
    <col min="11015" max="11015" width="11.42578125" style="141"/>
    <col min="11016" max="11016" width="25.42578125" style="141" customWidth="1"/>
    <col min="11017" max="11017" width="24.28515625" style="141" customWidth="1"/>
    <col min="11018" max="11025" width="11.42578125" style="141"/>
    <col min="11026" max="11026" width="23.7109375" style="141" customWidth="1"/>
    <col min="11027" max="11027" width="15.85546875" style="141" customWidth="1"/>
    <col min="11028" max="11028" width="4.7109375" style="141" customWidth="1"/>
    <col min="11029" max="11269" width="11.42578125" style="141"/>
    <col min="11270" max="11270" width="3.28515625" style="141" customWidth="1"/>
    <col min="11271" max="11271" width="11.42578125" style="141"/>
    <col min="11272" max="11272" width="25.42578125" style="141" customWidth="1"/>
    <col min="11273" max="11273" width="24.28515625" style="141" customWidth="1"/>
    <col min="11274" max="11281" width="11.42578125" style="141"/>
    <col min="11282" max="11282" width="23.7109375" style="141" customWidth="1"/>
    <col min="11283" max="11283" width="15.85546875" style="141" customWidth="1"/>
    <col min="11284" max="11284" width="4.7109375" style="141" customWidth="1"/>
    <col min="11285" max="11525" width="11.42578125" style="141"/>
    <col min="11526" max="11526" width="3.28515625" style="141" customWidth="1"/>
    <col min="11527" max="11527" width="11.42578125" style="141"/>
    <col min="11528" max="11528" width="25.42578125" style="141" customWidth="1"/>
    <col min="11529" max="11529" width="24.28515625" style="141" customWidth="1"/>
    <col min="11530" max="11537" width="11.42578125" style="141"/>
    <col min="11538" max="11538" width="23.7109375" style="141" customWidth="1"/>
    <col min="11539" max="11539" width="15.85546875" style="141" customWidth="1"/>
    <col min="11540" max="11540" width="4.7109375" style="141" customWidth="1"/>
    <col min="11541" max="11781" width="11.42578125" style="141"/>
    <col min="11782" max="11782" width="3.28515625" style="141" customWidth="1"/>
    <col min="11783" max="11783" width="11.42578125" style="141"/>
    <col min="11784" max="11784" width="25.42578125" style="141" customWidth="1"/>
    <col min="11785" max="11785" width="24.28515625" style="141" customWidth="1"/>
    <col min="11786" max="11793" width="11.42578125" style="141"/>
    <col min="11794" max="11794" width="23.7109375" style="141" customWidth="1"/>
    <col min="11795" max="11795" width="15.85546875" style="141" customWidth="1"/>
    <col min="11796" max="11796" width="4.7109375" style="141" customWidth="1"/>
    <col min="11797" max="12037" width="11.42578125" style="141"/>
    <col min="12038" max="12038" width="3.28515625" style="141" customWidth="1"/>
    <col min="12039" max="12039" width="11.42578125" style="141"/>
    <col min="12040" max="12040" width="25.42578125" style="141" customWidth="1"/>
    <col min="12041" max="12041" width="24.28515625" style="141" customWidth="1"/>
    <col min="12042" max="12049" width="11.42578125" style="141"/>
    <col min="12050" max="12050" width="23.7109375" style="141" customWidth="1"/>
    <col min="12051" max="12051" width="15.85546875" style="141" customWidth="1"/>
    <col min="12052" max="12052" width="4.7109375" style="141" customWidth="1"/>
    <col min="12053" max="12293" width="11.42578125" style="141"/>
    <col min="12294" max="12294" width="3.28515625" style="141" customWidth="1"/>
    <col min="12295" max="12295" width="11.42578125" style="141"/>
    <col min="12296" max="12296" width="25.42578125" style="141" customWidth="1"/>
    <col min="12297" max="12297" width="24.28515625" style="141" customWidth="1"/>
    <col min="12298" max="12305" width="11.42578125" style="141"/>
    <col min="12306" max="12306" width="23.7109375" style="141" customWidth="1"/>
    <col min="12307" max="12307" width="15.85546875" style="141" customWidth="1"/>
    <col min="12308" max="12308" width="4.7109375" style="141" customWidth="1"/>
    <col min="12309" max="12549" width="11.42578125" style="141"/>
    <col min="12550" max="12550" width="3.28515625" style="141" customWidth="1"/>
    <col min="12551" max="12551" width="11.42578125" style="141"/>
    <col min="12552" max="12552" width="25.42578125" style="141" customWidth="1"/>
    <col min="12553" max="12553" width="24.28515625" style="141" customWidth="1"/>
    <col min="12554" max="12561" width="11.42578125" style="141"/>
    <col min="12562" max="12562" width="23.7109375" style="141" customWidth="1"/>
    <col min="12563" max="12563" width="15.85546875" style="141" customWidth="1"/>
    <col min="12564" max="12564" width="4.7109375" style="141" customWidth="1"/>
    <col min="12565" max="12805" width="11.42578125" style="141"/>
    <col min="12806" max="12806" width="3.28515625" style="141" customWidth="1"/>
    <col min="12807" max="12807" width="11.42578125" style="141"/>
    <col min="12808" max="12808" width="25.42578125" style="141" customWidth="1"/>
    <col min="12809" max="12809" width="24.28515625" style="141" customWidth="1"/>
    <col min="12810" max="12817" width="11.42578125" style="141"/>
    <col min="12818" max="12818" width="23.7109375" style="141" customWidth="1"/>
    <col min="12819" max="12819" width="15.85546875" style="141" customWidth="1"/>
    <col min="12820" max="12820" width="4.7109375" style="141" customWidth="1"/>
    <col min="12821" max="13061" width="11.42578125" style="141"/>
    <col min="13062" max="13062" width="3.28515625" style="141" customWidth="1"/>
    <col min="13063" max="13063" width="11.42578125" style="141"/>
    <col min="13064" max="13064" width="25.42578125" style="141" customWidth="1"/>
    <col min="13065" max="13065" width="24.28515625" style="141" customWidth="1"/>
    <col min="13066" max="13073" width="11.42578125" style="141"/>
    <col min="13074" max="13074" width="23.7109375" style="141" customWidth="1"/>
    <col min="13075" max="13075" width="15.85546875" style="141" customWidth="1"/>
    <col min="13076" max="13076" width="4.7109375" style="141" customWidth="1"/>
    <col min="13077" max="13317" width="11.42578125" style="141"/>
    <col min="13318" max="13318" width="3.28515625" style="141" customWidth="1"/>
    <col min="13319" max="13319" width="11.42578125" style="141"/>
    <col min="13320" max="13320" width="25.42578125" style="141" customWidth="1"/>
    <col min="13321" max="13321" width="24.28515625" style="141" customWidth="1"/>
    <col min="13322" max="13329" width="11.42578125" style="141"/>
    <col min="13330" max="13330" width="23.7109375" style="141" customWidth="1"/>
    <col min="13331" max="13331" width="15.85546875" style="141" customWidth="1"/>
    <col min="13332" max="13332" width="4.7109375" style="141" customWidth="1"/>
    <col min="13333" max="13573" width="11.42578125" style="141"/>
    <col min="13574" max="13574" width="3.28515625" style="141" customWidth="1"/>
    <col min="13575" max="13575" width="11.42578125" style="141"/>
    <col min="13576" max="13576" width="25.42578125" style="141" customWidth="1"/>
    <col min="13577" max="13577" width="24.28515625" style="141" customWidth="1"/>
    <col min="13578" max="13585" width="11.42578125" style="141"/>
    <col min="13586" max="13586" width="23.7109375" style="141" customWidth="1"/>
    <col min="13587" max="13587" width="15.85546875" style="141" customWidth="1"/>
    <col min="13588" max="13588" width="4.7109375" style="141" customWidth="1"/>
    <col min="13589" max="13829" width="11.42578125" style="141"/>
    <col min="13830" max="13830" width="3.28515625" style="141" customWidth="1"/>
    <col min="13831" max="13831" width="11.42578125" style="141"/>
    <col min="13832" max="13832" width="25.42578125" style="141" customWidth="1"/>
    <col min="13833" max="13833" width="24.28515625" style="141" customWidth="1"/>
    <col min="13834" max="13841" width="11.42578125" style="141"/>
    <col min="13842" max="13842" width="23.7109375" style="141" customWidth="1"/>
    <col min="13843" max="13843" width="15.85546875" style="141" customWidth="1"/>
    <col min="13844" max="13844" width="4.7109375" style="141" customWidth="1"/>
    <col min="13845" max="14085" width="11.42578125" style="141"/>
    <col min="14086" max="14086" width="3.28515625" style="141" customWidth="1"/>
    <col min="14087" max="14087" width="11.42578125" style="141"/>
    <col min="14088" max="14088" width="25.42578125" style="141" customWidth="1"/>
    <col min="14089" max="14089" width="24.28515625" style="141" customWidth="1"/>
    <col min="14090" max="14097" width="11.42578125" style="141"/>
    <col min="14098" max="14098" width="23.7109375" style="141" customWidth="1"/>
    <col min="14099" max="14099" width="15.85546875" style="141" customWidth="1"/>
    <col min="14100" max="14100" width="4.7109375" style="141" customWidth="1"/>
    <col min="14101" max="14341" width="11.42578125" style="141"/>
    <col min="14342" max="14342" width="3.28515625" style="141" customWidth="1"/>
    <col min="14343" max="14343" width="11.42578125" style="141"/>
    <col min="14344" max="14344" width="25.42578125" style="141" customWidth="1"/>
    <col min="14345" max="14345" width="24.28515625" style="141" customWidth="1"/>
    <col min="14346" max="14353" width="11.42578125" style="141"/>
    <col min="14354" max="14354" width="23.7109375" style="141" customWidth="1"/>
    <col min="14355" max="14355" width="15.85546875" style="141" customWidth="1"/>
    <col min="14356" max="14356" width="4.7109375" style="141" customWidth="1"/>
    <col min="14357" max="14597" width="11.42578125" style="141"/>
    <col min="14598" max="14598" width="3.28515625" style="141" customWidth="1"/>
    <col min="14599" max="14599" width="11.42578125" style="141"/>
    <col min="14600" max="14600" width="25.42578125" style="141" customWidth="1"/>
    <col min="14601" max="14601" width="24.28515625" style="141" customWidth="1"/>
    <col min="14602" max="14609" width="11.42578125" style="141"/>
    <col min="14610" max="14610" width="23.7109375" style="141" customWidth="1"/>
    <col min="14611" max="14611" width="15.85546875" style="141" customWidth="1"/>
    <col min="14612" max="14612" width="4.7109375" style="141" customWidth="1"/>
    <col min="14613" max="14853" width="11.42578125" style="141"/>
    <col min="14854" max="14854" width="3.28515625" style="141" customWidth="1"/>
    <col min="14855" max="14855" width="11.42578125" style="141"/>
    <col min="14856" max="14856" width="25.42578125" style="141" customWidth="1"/>
    <col min="14857" max="14857" width="24.28515625" style="141" customWidth="1"/>
    <col min="14858" max="14865" width="11.42578125" style="141"/>
    <col min="14866" max="14866" width="23.7109375" style="141" customWidth="1"/>
    <col min="14867" max="14867" width="15.85546875" style="141" customWidth="1"/>
    <col min="14868" max="14868" width="4.7109375" style="141" customWidth="1"/>
    <col min="14869" max="15109" width="11.42578125" style="141"/>
    <col min="15110" max="15110" width="3.28515625" style="141" customWidth="1"/>
    <col min="15111" max="15111" width="11.42578125" style="141"/>
    <col min="15112" max="15112" width="25.42578125" style="141" customWidth="1"/>
    <col min="15113" max="15113" width="24.28515625" style="141" customWidth="1"/>
    <col min="15114" max="15121" width="11.42578125" style="141"/>
    <col min="15122" max="15122" width="23.7109375" style="141" customWidth="1"/>
    <col min="15123" max="15123" width="15.85546875" style="141" customWidth="1"/>
    <col min="15124" max="15124" width="4.7109375" style="141" customWidth="1"/>
    <col min="15125" max="15365" width="11.42578125" style="141"/>
    <col min="15366" max="15366" width="3.28515625" style="141" customWidth="1"/>
    <col min="15367" max="15367" width="11.42578125" style="141"/>
    <col min="15368" max="15368" width="25.42578125" style="141" customWidth="1"/>
    <col min="15369" max="15369" width="24.28515625" style="141" customWidth="1"/>
    <col min="15370" max="15377" width="11.42578125" style="141"/>
    <col min="15378" max="15378" width="23.7109375" style="141" customWidth="1"/>
    <col min="15379" max="15379" width="15.85546875" style="141" customWidth="1"/>
    <col min="15380" max="15380" width="4.7109375" style="141" customWidth="1"/>
    <col min="15381" max="15621" width="11.42578125" style="141"/>
    <col min="15622" max="15622" width="3.28515625" style="141" customWidth="1"/>
    <col min="15623" max="15623" width="11.42578125" style="141"/>
    <col min="15624" max="15624" width="25.42578125" style="141" customWidth="1"/>
    <col min="15625" max="15625" width="24.28515625" style="141" customWidth="1"/>
    <col min="15626" max="15633" width="11.42578125" style="141"/>
    <col min="15634" max="15634" width="23.7109375" style="141" customWidth="1"/>
    <col min="15635" max="15635" width="15.85546875" style="141" customWidth="1"/>
    <col min="15636" max="15636" width="4.7109375" style="141" customWidth="1"/>
    <col min="15637" max="15877" width="11.42578125" style="141"/>
    <col min="15878" max="15878" width="3.28515625" style="141" customWidth="1"/>
    <col min="15879" max="15879" width="11.42578125" style="141"/>
    <col min="15880" max="15880" width="25.42578125" style="141" customWidth="1"/>
    <col min="15881" max="15881" width="24.28515625" style="141" customWidth="1"/>
    <col min="15882" max="15889" width="11.42578125" style="141"/>
    <col min="15890" max="15890" width="23.7109375" style="141" customWidth="1"/>
    <col min="15891" max="15891" width="15.85546875" style="141" customWidth="1"/>
    <col min="15892" max="15892" width="4.7109375" style="141" customWidth="1"/>
    <col min="15893" max="16133" width="11.42578125" style="141"/>
    <col min="16134" max="16134" width="3.28515625" style="141" customWidth="1"/>
    <col min="16135" max="16135" width="11.42578125" style="141"/>
    <col min="16136" max="16136" width="25.42578125" style="141" customWidth="1"/>
    <col min="16137" max="16137" width="24.28515625" style="141" customWidth="1"/>
    <col min="16138" max="16145" width="11.42578125" style="141"/>
    <col min="16146" max="16146" width="23.7109375" style="141" customWidth="1"/>
    <col min="16147" max="16147" width="15.85546875" style="141" customWidth="1"/>
    <col min="16148" max="16148" width="4.7109375" style="141" customWidth="1"/>
    <col min="16149" max="16384" width="11.42578125" style="141"/>
  </cols>
  <sheetData>
    <row r="1" spans="1:36" s="121" customFormat="1" ht="43.5" customHeight="1" x14ac:dyDescent="0.35">
      <c r="A1" s="10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7"/>
      <c r="Y1" s="1"/>
      <c r="Z1" s="1"/>
      <c r="AA1" s="37"/>
      <c r="AB1" s="1"/>
    </row>
    <row r="2" spans="1:36" s="121" customFormat="1" ht="38.25" customHeight="1" x14ac:dyDescent="0.35">
      <c r="A2" s="10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20"/>
      <c r="Q2" s="220"/>
      <c r="R2" s="220"/>
      <c r="S2" s="220"/>
      <c r="T2" s="1"/>
      <c r="U2" s="1"/>
      <c r="V2" s="1"/>
      <c r="W2" s="1"/>
      <c r="X2" s="7"/>
      <c r="Y2" s="1"/>
      <c r="Z2" s="1"/>
      <c r="AA2" s="37"/>
      <c r="AB2" s="1"/>
      <c r="AC2" s="122"/>
      <c r="AD2" s="122"/>
      <c r="AE2" s="122"/>
      <c r="AF2" s="123"/>
      <c r="AG2" s="123"/>
      <c r="AH2" s="123"/>
      <c r="AI2" s="123"/>
      <c r="AJ2" s="123"/>
    </row>
    <row r="3" spans="1:36" s="121" customFormat="1" ht="30.75" x14ac:dyDescent="0.35">
      <c r="A3" s="10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20"/>
      <c r="Q3" s="220"/>
      <c r="R3" s="220"/>
      <c r="S3" s="220"/>
      <c r="T3" s="1"/>
      <c r="U3" s="1"/>
      <c r="V3" s="1"/>
      <c r="W3" s="1"/>
      <c r="X3" s="7"/>
      <c r="Y3" s="1"/>
      <c r="Z3" s="1"/>
      <c r="AA3" s="37"/>
      <c r="AB3" s="1"/>
      <c r="AC3" s="122"/>
      <c r="AD3" s="122"/>
      <c r="AE3" s="122"/>
      <c r="AF3" s="124"/>
      <c r="AG3" s="124"/>
      <c r="AH3" s="124"/>
      <c r="AI3" s="124"/>
      <c r="AJ3" s="124"/>
    </row>
    <row r="4" spans="1:36" s="121" customFormat="1" ht="21" x14ac:dyDescent="0.35">
      <c r="A4" s="10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20"/>
      <c r="Q4" s="220"/>
      <c r="R4" s="220"/>
      <c r="S4" s="220"/>
      <c r="T4" s="1"/>
      <c r="U4" s="1"/>
      <c r="V4" s="1"/>
      <c r="W4" s="1"/>
      <c r="X4" s="7"/>
      <c r="Y4" s="1"/>
      <c r="Z4" s="1"/>
      <c r="AA4" s="37"/>
      <c r="AB4" s="1"/>
      <c r="AC4" s="125"/>
      <c r="AD4" s="125"/>
      <c r="AE4" s="125"/>
      <c r="AF4" s="124"/>
      <c r="AG4" s="124"/>
      <c r="AH4" s="124"/>
      <c r="AI4" s="124"/>
      <c r="AJ4" s="124"/>
    </row>
    <row r="5" spans="1:36" s="121" customFormat="1" ht="7.5" customHeight="1" x14ac:dyDescent="0.35">
      <c r="A5" s="10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7"/>
      <c r="Y5" s="1"/>
      <c r="Z5" s="1"/>
      <c r="AA5" s="37"/>
      <c r="AB5" s="1"/>
    </row>
    <row r="6" spans="1:36" s="121" customFormat="1" ht="18.75" customHeight="1" x14ac:dyDescent="0.35">
      <c r="A6" s="10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7"/>
      <c r="Y6" s="1"/>
      <c r="Z6" s="1"/>
      <c r="AA6" s="37"/>
      <c r="AB6" s="1"/>
    </row>
    <row r="7" spans="1:36" s="121" customFormat="1" ht="18.75" customHeight="1" x14ac:dyDescent="0.35">
      <c r="A7" s="10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7"/>
      <c r="Y7" s="1"/>
      <c r="Z7" s="1"/>
      <c r="AA7" s="37"/>
      <c r="AB7" s="1"/>
    </row>
    <row r="8" spans="1:36" s="121" customFormat="1" ht="21" customHeight="1" x14ac:dyDescent="0.35">
      <c r="A8" s="103" t="s">
        <v>140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21" t="s">
        <v>141</v>
      </c>
      <c r="Q8" s="221"/>
      <c r="R8" s="221"/>
      <c r="S8" s="221"/>
      <c r="T8" s="1"/>
      <c r="U8" s="1"/>
      <c r="V8" s="120"/>
      <c r="W8" s="120"/>
      <c r="X8" s="120"/>
      <c r="Y8" s="120"/>
      <c r="Z8" s="120"/>
      <c r="AA8" s="120"/>
      <c r="AB8" s="1"/>
    </row>
    <row r="9" spans="1:36" s="121" customFormat="1" ht="21" customHeight="1" x14ac:dyDescent="0.35">
      <c r="A9" s="221" t="s">
        <v>175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126"/>
      <c r="U9" s="9"/>
      <c r="V9" s="9"/>
      <c r="W9" s="9"/>
      <c r="X9" s="9"/>
      <c r="Y9" s="9"/>
      <c r="Z9" s="9"/>
      <c r="AA9" s="9"/>
      <c r="AB9" s="9"/>
    </row>
    <row r="10" spans="1:36" s="121" customFormat="1" ht="21" customHeight="1" x14ac:dyDescent="0.35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26"/>
      <c r="U10" s="9"/>
      <c r="V10" s="9"/>
      <c r="W10" s="9"/>
      <c r="X10" s="9"/>
      <c r="Y10" s="9"/>
      <c r="Z10" s="9"/>
      <c r="AA10" s="9"/>
      <c r="AB10" s="9"/>
    </row>
    <row r="11" spans="1:36" s="121" customFormat="1" ht="21" customHeight="1" x14ac:dyDescent="0.35">
      <c r="B11" s="234" t="s">
        <v>142</v>
      </c>
      <c r="C11" s="234" t="s">
        <v>0</v>
      </c>
      <c r="D11" s="234" t="s">
        <v>173</v>
      </c>
      <c r="E11" s="231" t="s">
        <v>143</v>
      </c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2" t="s">
        <v>176</v>
      </c>
      <c r="S11" s="232" t="s">
        <v>145</v>
      </c>
    </row>
    <row r="12" spans="1:36" s="121" customFormat="1" ht="21" customHeight="1" x14ac:dyDescent="0.35">
      <c r="B12" s="235"/>
      <c r="C12" s="235"/>
      <c r="D12" s="235"/>
      <c r="E12" s="128" t="s">
        <v>67</v>
      </c>
      <c r="F12" s="128" t="s">
        <v>68</v>
      </c>
      <c r="G12" s="128" t="s">
        <v>146</v>
      </c>
      <c r="H12" s="128" t="s">
        <v>147</v>
      </c>
      <c r="I12" s="128" t="s">
        <v>148</v>
      </c>
      <c r="J12" s="128" t="s">
        <v>149</v>
      </c>
      <c r="K12" s="128" t="s">
        <v>150</v>
      </c>
      <c r="L12" s="128" t="s">
        <v>151</v>
      </c>
      <c r="M12" s="128" t="s">
        <v>152</v>
      </c>
      <c r="N12" s="128" t="s">
        <v>153</v>
      </c>
      <c r="O12" s="128" t="s">
        <v>154</v>
      </c>
      <c r="P12" s="128" t="s">
        <v>155</v>
      </c>
      <c r="Q12" s="128" t="s">
        <v>156</v>
      </c>
      <c r="R12" s="233"/>
      <c r="S12" s="233"/>
      <c r="V12" s="129"/>
    </row>
    <row r="13" spans="1:36" s="121" customFormat="1" ht="21" customHeight="1" x14ac:dyDescent="0.35">
      <c r="B13" s="146">
        <v>1</v>
      </c>
      <c r="C13" s="144" t="s">
        <v>32</v>
      </c>
      <c r="D13" s="132" t="s">
        <v>183</v>
      </c>
      <c r="E13" s="133">
        <v>4</v>
      </c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4"/>
      <c r="S13" s="133"/>
      <c r="V13" s="129"/>
    </row>
    <row r="14" spans="1:36" s="121" customFormat="1" ht="21" customHeight="1" x14ac:dyDescent="0.35">
      <c r="B14" s="146">
        <v>2</v>
      </c>
      <c r="C14" s="131" t="s">
        <v>32</v>
      </c>
      <c r="D14" s="132" t="s">
        <v>184</v>
      </c>
      <c r="E14" s="133">
        <v>1</v>
      </c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4"/>
      <c r="S14" s="133"/>
      <c r="V14" s="129"/>
    </row>
    <row r="15" spans="1:36" s="121" customFormat="1" ht="21" customHeight="1" x14ac:dyDescent="0.35">
      <c r="B15" s="146">
        <v>3</v>
      </c>
      <c r="C15" s="131" t="s">
        <v>185</v>
      </c>
      <c r="D15" s="132" t="s">
        <v>186</v>
      </c>
      <c r="E15" s="133">
        <v>1</v>
      </c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4"/>
      <c r="S15" s="133"/>
      <c r="V15" s="129"/>
    </row>
    <row r="16" spans="1:36" s="121" customFormat="1" ht="21" customHeight="1" x14ac:dyDescent="0.35">
      <c r="B16" s="146">
        <v>4</v>
      </c>
      <c r="C16" s="131" t="s">
        <v>187</v>
      </c>
      <c r="D16" s="132" t="s">
        <v>188</v>
      </c>
      <c r="E16" s="133">
        <v>1</v>
      </c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4"/>
      <c r="S16" s="133"/>
    </row>
    <row r="17" spans="2:24" s="121" customFormat="1" ht="21" customHeight="1" x14ac:dyDescent="0.35">
      <c r="B17" s="146">
        <v>5</v>
      </c>
      <c r="C17" s="131" t="s">
        <v>187</v>
      </c>
      <c r="D17" s="132" t="s">
        <v>190</v>
      </c>
      <c r="E17" s="138">
        <v>1</v>
      </c>
      <c r="F17" s="138"/>
      <c r="G17" s="133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4"/>
      <c r="S17" s="133"/>
    </row>
    <row r="18" spans="2:24" s="121" customFormat="1" ht="21" customHeight="1" x14ac:dyDescent="0.35">
      <c r="B18" s="146">
        <v>6</v>
      </c>
      <c r="C18" s="151" t="s">
        <v>92</v>
      </c>
      <c r="D18" s="137" t="s">
        <v>189</v>
      </c>
      <c r="E18" s="138">
        <v>1</v>
      </c>
      <c r="F18" s="138"/>
      <c r="G18" s="133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4"/>
      <c r="S18" s="133"/>
    </row>
    <row r="19" spans="2:24" s="121" customFormat="1" ht="21" customHeight="1" x14ac:dyDescent="0.35">
      <c r="B19" s="146">
        <v>7</v>
      </c>
      <c r="C19" s="144"/>
      <c r="D19" s="137"/>
      <c r="E19" s="138"/>
      <c r="F19" s="138"/>
      <c r="G19" s="133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4"/>
      <c r="S19" s="133"/>
    </row>
    <row r="20" spans="2:24" s="121" customFormat="1" ht="21" customHeight="1" x14ac:dyDescent="0.35">
      <c r="B20" s="146">
        <v>8</v>
      </c>
      <c r="C20" s="144"/>
      <c r="D20" s="137"/>
      <c r="E20" s="138"/>
      <c r="F20" s="138"/>
      <c r="G20" s="133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4"/>
      <c r="S20" s="133"/>
    </row>
    <row r="21" spans="2:24" s="121" customFormat="1" ht="21" customHeight="1" x14ac:dyDescent="0.35">
      <c r="B21" s="146">
        <v>9</v>
      </c>
      <c r="C21" s="131"/>
      <c r="D21" s="137"/>
      <c r="E21" s="138"/>
      <c r="F21" s="138"/>
      <c r="G21" s="133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4"/>
      <c r="S21" s="133"/>
    </row>
    <row r="22" spans="2:24" s="121" customFormat="1" ht="21" customHeight="1" x14ac:dyDescent="0.35">
      <c r="B22" s="146">
        <v>10</v>
      </c>
      <c r="C22" s="131"/>
      <c r="D22" s="132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4"/>
      <c r="S22" s="133"/>
    </row>
    <row r="23" spans="2:24" s="121" customFormat="1" ht="21" customHeight="1" x14ac:dyDescent="0.35">
      <c r="B23" s="146">
        <v>11</v>
      </c>
      <c r="C23" s="131"/>
      <c r="D23" s="132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4"/>
      <c r="S23" s="133"/>
      <c r="X23" s="131" t="s">
        <v>121</v>
      </c>
    </row>
    <row r="24" spans="2:24" s="121" customFormat="1" ht="21" customHeight="1" x14ac:dyDescent="0.35">
      <c r="B24" s="146">
        <v>12</v>
      </c>
      <c r="C24" s="131"/>
      <c r="D24" s="132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4"/>
      <c r="S24" s="133"/>
      <c r="X24" s="136" t="s">
        <v>157</v>
      </c>
    </row>
    <row r="25" spans="2:24" s="121" customFormat="1" ht="21" customHeight="1" x14ac:dyDescent="0.35">
      <c r="B25" s="146">
        <v>13</v>
      </c>
      <c r="C25" s="131"/>
      <c r="D25" s="132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4"/>
      <c r="S25" s="133"/>
      <c r="X25" s="131" t="s">
        <v>122</v>
      </c>
    </row>
    <row r="26" spans="2:24" s="121" customFormat="1" ht="21" customHeight="1" x14ac:dyDescent="0.35">
      <c r="B26" s="146">
        <v>14</v>
      </c>
      <c r="C26" s="136"/>
      <c r="D26" s="132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4"/>
      <c r="S26" s="133"/>
      <c r="X26" s="131" t="s">
        <v>79</v>
      </c>
    </row>
    <row r="27" spans="2:24" s="121" customFormat="1" ht="21" customHeight="1" x14ac:dyDescent="0.35">
      <c r="B27" s="146">
        <v>15</v>
      </c>
      <c r="C27" s="131"/>
      <c r="D27" s="132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4"/>
      <c r="S27" s="133"/>
      <c r="X27" s="131" t="s">
        <v>43</v>
      </c>
    </row>
    <row r="28" spans="2:24" s="121" customFormat="1" ht="21" customHeight="1" x14ac:dyDescent="0.35">
      <c r="B28" s="146">
        <v>16</v>
      </c>
      <c r="C28" s="131"/>
      <c r="D28" s="132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4"/>
      <c r="S28" s="133"/>
      <c r="X28" s="131" t="s">
        <v>27</v>
      </c>
    </row>
    <row r="29" spans="2:24" s="121" customFormat="1" ht="21" customHeight="1" x14ac:dyDescent="0.35">
      <c r="B29" s="146">
        <v>17</v>
      </c>
      <c r="C29" s="131"/>
      <c r="D29" s="132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4"/>
      <c r="S29" s="133"/>
      <c r="X29" s="131" t="s">
        <v>123</v>
      </c>
    </row>
    <row r="30" spans="2:24" s="121" customFormat="1" ht="21" customHeight="1" x14ac:dyDescent="0.35">
      <c r="B30" s="146">
        <v>18</v>
      </c>
      <c r="C30" s="131"/>
      <c r="D30" s="132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4"/>
      <c r="S30" s="133"/>
      <c r="X30" s="131" t="s">
        <v>124</v>
      </c>
    </row>
    <row r="31" spans="2:24" s="121" customFormat="1" ht="21" customHeight="1" x14ac:dyDescent="0.35">
      <c r="B31" s="146">
        <v>19</v>
      </c>
      <c r="C31" s="131"/>
      <c r="D31" s="132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4"/>
      <c r="S31" s="133"/>
      <c r="X31" s="131" t="s">
        <v>32</v>
      </c>
    </row>
    <row r="32" spans="2:24" s="121" customFormat="1" ht="21" customHeight="1" x14ac:dyDescent="0.35">
      <c r="B32" s="146">
        <v>20</v>
      </c>
      <c r="C32" s="131"/>
      <c r="D32" s="132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4"/>
      <c r="S32" s="133"/>
      <c r="X32" s="131" t="s">
        <v>125</v>
      </c>
    </row>
    <row r="33" spans="2:24" s="121" customFormat="1" ht="21" customHeight="1" x14ac:dyDescent="0.35">
      <c r="B33" s="146">
        <v>21</v>
      </c>
      <c r="C33" s="131"/>
      <c r="D33" s="132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4"/>
      <c r="S33" s="133"/>
      <c r="X33" s="131" t="s">
        <v>87</v>
      </c>
    </row>
    <row r="34" spans="2:24" s="121" customFormat="1" ht="21" customHeight="1" x14ac:dyDescent="0.35">
      <c r="B34" s="146">
        <v>22</v>
      </c>
      <c r="C34" s="150"/>
      <c r="D34" s="132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4"/>
      <c r="S34" s="133"/>
      <c r="X34" s="131" t="s">
        <v>19</v>
      </c>
    </row>
    <row r="35" spans="2:24" s="121" customFormat="1" ht="21" customHeight="1" x14ac:dyDescent="0.35">
      <c r="B35" s="146">
        <v>23</v>
      </c>
      <c r="C35" s="150"/>
      <c r="D35" s="132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4"/>
      <c r="S35" s="133"/>
      <c r="X35" s="131" t="s">
        <v>158</v>
      </c>
    </row>
    <row r="36" spans="2:24" s="121" customFormat="1" ht="21" customHeight="1" x14ac:dyDescent="0.35">
      <c r="B36" s="146">
        <v>24</v>
      </c>
      <c r="C36" s="131"/>
      <c r="D36" s="132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4"/>
      <c r="S36" s="133"/>
      <c r="X36" s="131" t="s">
        <v>126</v>
      </c>
    </row>
    <row r="37" spans="2:24" s="121" customFormat="1" ht="21" customHeight="1" x14ac:dyDescent="0.35">
      <c r="B37" s="146">
        <v>25</v>
      </c>
      <c r="C37" s="131"/>
      <c r="D37" s="132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4"/>
      <c r="S37" s="133"/>
      <c r="X37" s="131" t="s">
        <v>85</v>
      </c>
    </row>
    <row r="38" spans="2:24" s="121" customFormat="1" ht="21" customHeight="1" x14ac:dyDescent="0.35">
      <c r="B38" s="146">
        <v>26</v>
      </c>
      <c r="C38" s="131"/>
      <c r="D38" s="132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4"/>
      <c r="S38" s="133"/>
      <c r="X38" s="131" t="s">
        <v>159</v>
      </c>
    </row>
    <row r="39" spans="2:24" s="121" customFormat="1" ht="21" customHeight="1" x14ac:dyDescent="0.35">
      <c r="B39" s="146">
        <v>27</v>
      </c>
      <c r="C39" s="131"/>
      <c r="D39" s="132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4"/>
      <c r="S39" s="133"/>
      <c r="X39" s="131" t="s">
        <v>160</v>
      </c>
    </row>
    <row r="40" spans="2:24" s="121" customFormat="1" ht="21" customHeight="1" x14ac:dyDescent="0.35">
      <c r="B40" s="146">
        <v>28</v>
      </c>
      <c r="C40" s="131"/>
      <c r="D40" s="132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4"/>
      <c r="S40" s="133"/>
      <c r="X40" s="131" t="s">
        <v>34</v>
      </c>
    </row>
    <row r="41" spans="2:24" s="121" customFormat="1" ht="21" customHeight="1" x14ac:dyDescent="0.35">
      <c r="B41" s="146">
        <v>29</v>
      </c>
      <c r="C41" s="131"/>
      <c r="D41" s="132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4"/>
      <c r="S41" s="133"/>
      <c r="X41" s="131" t="s">
        <v>161</v>
      </c>
    </row>
    <row r="42" spans="2:24" s="121" customFormat="1" ht="21" customHeight="1" x14ac:dyDescent="0.35">
      <c r="B42" s="146">
        <v>30</v>
      </c>
      <c r="C42" s="131"/>
      <c r="D42" s="132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4"/>
      <c r="S42" s="133"/>
      <c r="X42" s="131" t="s">
        <v>21</v>
      </c>
    </row>
    <row r="43" spans="2:24" s="121" customFormat="1" ht="21" customHeight="1" x14ac:dyDescent="0.35">
      <c r="B43" s="146">
        <v>31</v>
      </c>
      <c r="C43" s="131"/>
      <c r="D43" s="132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4"/>
      <c r="S43" s="133"/>
      <c r="X43" s="131" t="s">
        <v>162</v>
      </c>
    </row>
    <row r="44" spans="2:24" s="121" customFormat="1" ht="21" customHeight="1" x14ac:dyDescent="0.35">
      <c r="B44" s="146">
        <v>32</v>
      </c>
      <c r="C44" s="131"/>
      <c r="D44" s="132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4"/>
      <c r="S44" s="133"/>
      <c r="X44" s="131" t="s">
        <v>163</v>
      </c>
    </row>
    <row r="45" spans="2:24" s="121" customFormat="1" ht="21" customHeight="1" x14ac:dyDescent="0.35">
      <c r="B45" s="146">
        <v>33</v>
      </c>
      <c r="C45" s="131"/>
      <c r="D45" s="132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4"/>
      <c r="S45" s="133"/>
      <c r="X45" s="131" t="s">
        <v>164</v>
      </c>
    </row>
    <row r="46" spans="2:24" s="121" customFormat="1" ht="21" customHeight="1" x14ac:dyDescent="0.35">
      <c r="B46" s="146">
        <v>34</v>
      </c>
      <c r="C46" s="131"/>
      <c r="D46" s="132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4"/>
      <c r="S46" s="133"/>
      <c r="X46" s="131" t="s">
        <v>165</v>
      </c>
    </row>
    <row r="47" spans="2:24" s="121" customFormat="1" ht="21" customHeight="1" x14ac:dyDescent="0.35">
      <c r="B47" s="146">
        <v>35</v>
      </c>
      <c r="C47" s="131"/>
      <c r="D47" s="132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4"/>
      <c r="S47" s="133"/>
      <c r="X47" s="131" t="s">
        <v>166</v>
      </c>
    </row>
    <row r="48" spans="2:24" s="121" customFormat="1" ht="21" customHeight="1" x14ac:dyDescent="0.35">
      <c r="B48" s="146">
        <v>36</v>
      </c>
      <c r="C48" s="131"/>
      <c r="D48" s="132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4"/>
      <c r="S48" s="133"/>
      <c r="X48" s="131" t="s">
        <v>80</v>
      </c>
    </row>
    <row r="49" spans="2:24" s="121" customFormat="1" ht="21" customHeight="1" x14ac:dyDescent="0.35">
      <c r="B49" s="146">
        <v>37</v>
      </c>
      <c r="C49" s="131"/>
      <c r="D49" s="132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4"/>
      <c r="S49" s="133"/>
      <c r="X49" s="131" t="s">
        <v>86</v>
      </c>
    </row>
    <row r="50" spans="2:24" s="121" customFormat="1" ht="21" customHeight="1" x14ac:dyDescent="0.35">
      <c r="B50" s="146">
        <v>38</v>
      </c>
      <c r="C50" s="131"/>
      <c r="D50" s="132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4"/>
      <c r="S50" s="133"/>
      <c r="X50" s="131" t="s">
        <v>94</v>
      </c>
    </row>
    <row r="51" spans="2:24" s="121" customFormat="1" ht="21" customHeight="1" x14ac:dyDescent="0.35">
      <c r="B51" s="146">
        <v>39</v>
      </c>
      <c r="C51" s="131"/>
      <c r="D51" s="132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4"/>
      <c r="S51" s="133"/>
      <c r="X51" s="131" t="s">
        <v>84</v>
      </c>
    </row>
    <row r="52" spans="2:24" s="121" customFormat="1" ht="21" customHeight="1" x14ac:dyDescent="0.35">
      <c r="B52" s="146">
        <v>40</v>
      </c>
      <c r="C52" s="131"/>
      <c r="D52" s="132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4"/>
      <c r="S52" s="133"/>
      <c r="X52" s="131" t="s">
        <v>167</v>
      </c>
    </row>
    <row r="53" spans="2:24" s="121" customFormat="1" ht="21" customHeight="1" x14ac:dyDescent="0.35">
      <c r="B53" s="146">
        <v>41</v>
      </c>
      <c r="C53" s="131"/>
      <c r="D53" s="132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4"/>
      <c r="S53" s="133"/>
      <c r="X53" s="131" t="s">
        <v>168</v>
      </c>
    </row>
    <row r="54" spans="2:24" s="121" customFormat="1" ht="21" customHeight="1" x14ac:dyDescent="0.35">
      <c r="B54" s="146">
        <v>42</v>
      </c>
      <c r="C54" s="131"/>
      <c r="D54" s="132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4"/>
      <c r="S54" s="133"/>
      <c r="X54" s="131" t="s">
        <v>40</v>
      </c>
    </row>
    <row r="55" spans="2:24" s="121" customFormat="1" ht="21" customHeight="1" x14ac:dyDescent="0.35">
      <c r="B55" s="146">
        <v>43</v>
      </c>
      <c r="C55" s="131"/>
      <c r="D55" s="132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4"/>
      <c r="S55" s="133"/>
      <c r="X55" s="131" t="s">
        <v>127</v>
      </c>
    </row>
    <row r="56" spans="2:24" s="121" customFormat="1" ht="21" customHeight="1" x14ac:dyDescent="0.35">
      <c r="B56" s="146">
        <v>44</v>
      </c>
      <c r="C56" s="131"/>
      <c r="D56" s="132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4"/>
      <c r="S56" s="133"/>
      <c r="X56" s="131" t="s">
        <v>169</v>
      </c>
    </row>
    <row r="57" spans="2:24" s="121" customFormat="1" ht="21" customHeight="1" x14ac:dyDescent="0.35">
      <c r="B57" s="146">
        <v>45</v>
      </c>
      <c r="C57" s="131"/>
      <c r="D57" s="132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4"/>
      <c r="S57" s="133"/>
      <c r="X57" s="131" t="s">
        <v>170</v>
      </c>
    </row>
    <row r="58" spans="2:24" s="121" customFormat="1" ht="21" customHeight="1" x14ac:dyDescent="0.35">
      <c r="B58" s="146">
        <v>46</v>
      </c>
      <c r="C58" s="131"/>
      <c r="D58" s="132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4"/>
      <c r="S58" s="133"/>
      <c r="X58" s="131" t="s">
        <v>31</v>
      </c>
    </row>
    <row r="59" spans="2:24" s="121" customFormat="1" ht="21" customHeight="1" x14ac:dyDescent="0.35">
      <c r="B59" s="146">
        <v>47</v>
      </c>
      <c r="C59" s="131"/>
      <c r="D59" s="132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4"/>
      <c r="S59" s="133"/>
      <c r="X59" s="131" t="s">
        <v>171</v>
      </c>
    </row>
    <row r="60" spans="2:24" s="121" customFormat="1" ht="21" customHeight="1" x14ac:dyDescent="0.35">
      <c r="B60" s="146">
        <v>48</v>
      </c>
      <c r="C60" s="131"/>
      <c r="D60" s="132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4"/>
      <c r="S60" s="133"/>
      <c r="X60" s="131" t="s">
        <v>20</v>
      </c>
    </row>
    <row r="61" spans="2:24" s="121" customFormat="1" ht="21" customHeight="1" x14ac:dyDescent="0.35">
      <c r="B61" s="146">
        <v>49</v>
      </c>
      <c r="C61" s="131"/>
      <c r="D61" s="132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4"/>
      <c r="S61" s="133"/>
      <c r="X61" s="131" t="s">
        <v>172</v>
      </c>
    </row>
    <row r="62" spans="2:24" s="121" customFormat="1" ht="21" customHeight="1" x14ac:dyDescent="0.35">
      <c r="B62" s="146">
        <v>50</v>
      </c>
      <c r="C62" s="131"/>
      <c r="D62" s="132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4"/>
      <c r="S62" s="133"/>
    </row>
    <row r="63" spans="2:24" s="121" customFormat="1" ht="21" customHeight="1" x14ac:dyDescent="0.35">
      <c r="B63" s="146">
        <v>51</v>
      </c>
      <c r="C63" s="131"/>
      <c r="D63" s="132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4"/>
      <c r="S63" s="133"/>
    </row>
    <row r="64" spans="2:24" s="121" customFormat="1" ht="21" customHeight="1" x14ac:dyDescent="0.35">
      <c r="B64" s="146">
        <v>52</v>
      </c>
      <c r="C64" s="131"/>
      <c r="D64" s="132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4"/>
      <c r="S64" s="133"/>
    </row>
    <row r="65" spans="2:19" s="121" customFormat="1" ht="21" customHeight="1" x14ac:dyDescent="0.35">
      <c r="B65" s="146">
        <v>53</v>
      </c>
      <c r="C65" s="131"/>
      <c r="D65" s="132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4"/>
      <c r="S65" s="133"/>
    </row>
    <row r="66" spans="2:19" s="121" customFormat="1" ht="21" customHeight="1" x14ac:dyDescent="0.35">
      <c r="B66" s="146">
        <v>54</v>
      </c>
      <c r="C66" s="131"/>
      <c r="D66" s="132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4"/>
      <c r="S66" s="133"/>
    </row>
    <row r="67" spans="2:19" s="121" customFormat="1" ht="21" customHeight="1" x14ac:dyDescent="0.35">
      <c r="B67" s="146">
        <v>55</v>
      </c>
      <c r="C67" s="131"/>
      <c r="D67" s="132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40"/>
      <c r="Q67" s="133"/>
      <c r="R67" s="134"/>
      <c r="S67" s="133"/>
    </row>
    <row r="68" spans="2:19" s="121" customFormat="1" ht="21" customHeight="1" x14ac:dyDescent="0.35">
      <c r="B68" s="146">
        <v>56</v>
      </c>
      <c r="C68" s="131"/>
      <c r="D68" s="132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4"/>
      <c r="S68" s="133"/>
    </row>
    <row r="69" spans="2:19" s="121" customFormat="1" ht="21" customHeight="1" x14ac:dyDescent="0.35">
      <c r="B69" s="135">
        <v>50</v>
      </c>
      <c r="C69" s="131"/>
      <c r="D69" s="132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4"/>
      <c r="S69" s="133"/>
    </row>
    <row r="70" spans="2:19" s="121" customFormat="1" ht="21" customHeight="1" x14ac:dyDescent="0.35">
      <c r="B70" s="135">
        <v>51</v>
      </c>
      <c r="C70" s="131"/>
      <c r="D70" s="132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4"/>
      <c r="S70" s="133"/>
    </row>
    <row r="71" spans="2:19" s="121" customFormat="1" ht="21" customHeight="1" x14ac:dyDescent="0.35">
      <c r="B71" s="130">
        <v>52</v>
      </c>
      <c r="C71" s="131"/>
      <c r="D71" s="132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4"/>
      <c r="S71" s="133"/>
    </row>
    <row r="72" spans="2:19" s="121" customFormat="1" ht="21" customHeight="1" x14ac:dyDescent="0.35">
      <c r="B72" s="130">
        <v>53</v>
      </c>
      <c r="C72" s="131"/>
      <c r="D72" s="132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4"/>
      <c r="S72" s="133"/>
    </row>
    <row r="73" spans="2:19" s="121" customFormat="1" ht="21" customHeight="1" x14ac:dyDescent="0.35">
      <c r="B73" s="135">
        <v>54</v>
      </c>
      <c r="C73" s="131"/>
      <c r="D73" s="132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4"/>
      <c r="S73" s="133"/>
    </row>
    <row r="74" spans="2:19" s="121" customFormat="1" ht="21" customHeight="1" x14ac:dyDescent="0.35">
      <c r="B74" s="130">
        <v>55</v>
      </c>
      <c r="C74" s="131"/>
      <c r="D74" s="132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4"/>
      <c r="S74" s="133"/>
    </row>
    <row r="75" spans="2:19" s="121" customFormat="1" ht="21" customHeight="1" x14ac:dyDescent="0.35">
      <c r="B75" s="130">
        <v>56</v>
      </c>
      <c r="C75" s="131"/>
      <c r="D75" s="132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4"/>
      <c r="S75" s="133"/>
    </row>
    <row r="76" spans="2:19" s="121" customFormat="1" ht="21" customHeight="1" x14ac:dyDescent="0.35">
      <c r="B76" s="130">
        <v>57</v>
      </c>
      <c r="C76" s="131"/>
      <c r="D76" s="132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4"/>
      <c r="S76" s="133"/>
    </row>
    <row r="77" spans="2:19" s="121" customFormat="1" ht="21" customHeight="1" x14ac:dyDescent="0.35">
      <c r="B77" s="135">
        <v>58</v>
      </c>
      <c r="C77" s="131"/>
      <c r="D77" s="132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4"/>
      <c r="S77" s="133"/>
    </row>
    <row r="78" spans="2:19" s="121" customFormat="1" ht="21" customHeight="1" x14ac:dyDescent="0.35">
      <c r="B78" s="130">
        <v>59</v>
      </c>
      <c r="C78" s="131"/>
      <c r="D78" s="132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4"/>
      <c r="S78" s="133"/>
    </row>
    <row r="79" spans="2:19" s="121" customFormat="1" ht="21" customHeight="1" x14ac:dyDescent="0.35">
      <c r="B79" s="130">
        <v>60</v>
      </c>
      <c r="C79" s="131"/>
      <c r="D79" s="132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4"/>
      <c r="S79" s="133"/>
    </row>
    <row r="80" spans="2:19" s="121" customFormat="1" ht="21" customHeight="1" x14ac:dyDescent="0.35">
      <c r="B80" s="135">
        <v>61</v>
      </c>
      <c r="C80" s="131"/>
      <c r="D80" s="132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4"/>
      <c r="S80" s="133"/>
    </row>
    <row r="81" spans="1:28" s="121" customFormat="1" ht="21" customHeight="1" x14ac:dyDescent="0.35">
      <c r="B81" s="130">
        <v>62</v>
      </c>
      <c r="C81" s="131"/>
      <c r="D81" s="132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4"/>
      <c r="S81" s="133"/>
    </row>
    <row r="82" spans="1:28" s="121" customFormat="1" ht="21" customHeight="1" x14ac:dyDescent="0.35">
      <c r="B82" s="130">
        <v>63</v>
      </c>
      <c r="C82" s="131"/>
      <c r="D82" s="132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4"/>
      <c r="S82" s="133"/>
    </row>
    <row r="83" spans="1:28" s="121" customFormat="1" ht="21" customHeight="1" x14ac:dyDescent="0.35">
      <c r="B83" s="130">
        <v>64</v>
      </c>
      <c r="C83" s="131"/>
      <c r="D83" s="132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4"/>
      <c r="S83" s="133"/>
    </row>
    <row r="84" spans="1:28" s="121" customFormat="1" ht="18.75" x14ac:dyDescent="0.35">
      <c r="B84" s="135">
        <v>65</v>
      </c>
      <c r="C84" s="131"/>
      <c r="D84" s="132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4"/>
      <c r="S84" s="133"/>
    </row>
    <row r="85" spans="1:28" ht="18.75" x14ac:dyDescent="0.35">
      <c r="A85" s="121"/>
      <c r="B85" s="130">
        <v>66</v>
      </c>
      <c r="C85" s="131"/>
      <c r="D85" s="132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4"/>
      <c r="S85" s="133"/>
      <c r="T85" s="121"/>
      <c r="U85" s="121"/>
      <c r="V85" s="121"/>
      <c r="W85" s="121"/>
      <c r="X85" s="121"/>
      <c r="Y85" s="121"/>
      <c r="Z85" s="121"/>
      <c r="AA85" s="121"/>
      <c r="AB85" s="121"/>
    </row>
    <row r="86" spans="1:28" ht="18.75" x14ac:dyDescent="0.35">
      <c r="A86" s="121"/>
      <c r="B86" s="130">
        <v>67</v>
      </c>
      <c r="C86" s="131"/>
      <c r="D86" s="132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4"/>
      <c r="S86" s="133"/>
      <c r="T86" s="121"/>
      <c r="U86" s="121"/>
      <c r="V86" s="121"/>
      <c r="W86" s="121"/>
      <c r="X86" s="121"/>
      <c r="Y86" s="121"/>
      <c r="Z86" s="121"/>
      <c r="AA86" s="121"/>
      <c r="AB86" s="121"/>
    </row>
    <row r="87" spans="1:28" ht="18.75" x14ac:dyDescent="0.35">
      <c r="A87" s="121"/>
      <c r="B87" s="135">
        <v>68</v>
      </c>
      <c r="C87" s="131"/>
      <c r="D87" s="132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4"/>
      <c r="S87" s="133"/>
      <c r="T87" s="121"/>
      <c r="U87" s="121"/>
      <c r="V87" s="121"/>
      <c r="W87" s="121"/>
      <c r="X87" s="121"/>
      <c r="Y87" s="121"/>
      <c r="Z87" s="121"/>
      <c r="AA87" s="121"/>
      <c r="AB87" s="121"/>
    </row>
    <row r="88" spans="1:28" ht="18.75" x14ac:dyDescent="0.35">
      <c r="A88" s="121"/>
      <c r="B88" s="130">
        <v>69</v>
      </c>
      <c r="C88" s="131"/>
      <c r="D88" s="132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4"/>
      <c r="S88" s="133"/>
      <c r="T88" s="121"/>
      <c r="U88" s="121"/>
      <c r="V88" s="121"/>
      <c r="W88" s="121"/>
      <c r="X88" s="121"/>
      <c r="Y88" s="121"/>
      <c r="Z88" s="121"/>
      <c r="AA88" s="121"/>
      <c r="AB88" s="121"/>
    </row>
    <row r="89" spans="1:28" ht="18.75" x14ac:dyDescent="0.35">
      <c r="A89" s="121"/>
      <c r="B89" s="130">
        <v>70</v>
      </c>
      <c r="C89" s="131"/>
      <c r="D89" s="132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4"/>
      <c r="S89" s="133"/>
      <c r="T89" s="121"/>
      <c r="U89" s="121"/>
      <c r="V89" s="121"/>
      <c r="W89" s="121"/>
      <c r="X89" s="121"/>
      <c r="Y89" s="121"/>
      <c r="Z89" s="121"/>
      <c r="AA89" s="121"/>
      <c r="AB89" s="121"/>
    </row>
    <row r="90" spans="1:28" ht="18.75" x14ac:dyDescent="0.35">
      <c r="A90" s="121"/>
      <c r="B90" s="130">
        <v>71</v>
      </c>
      <c r="C90" s="131"/>
      <c r="D90" s="132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4"/>
      <c r="S90" s="133"/>
      <c r="T90" s="121"/>
      <c r="U90" s="121"/>
      <c r="V90" s="121"/>
      <c r="W90" s="121"/>
      <c r="X90" s="121"/>
      <c r="Y90" s="121"/>
      <c r="Z90" s="121"/>
      <c r="AA90" s="121"/>
      <c r="AB90" s="121"/>
    </row>
    <row r="91" spans="1:28" ht="18.75" x14ac:dyDescent="0.35">
      <c r="A91" s="121"/>
      <c r="B91" s="135">
        <v>72</v>
      </c>
      <c r="C91" s="131"/>
      <c r="D91" s="132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4"/>
      <c r="S91" s="133"/>
      <c r="T91" s="121"/>
      <c r="U91" s="121"/>
      <c r="V91" s="121"/>
      <c r="W91" s="121"/>
      <c r="X91" s="121"/>
      <c r="Y91" s="121"/>
      <c r="Z91" s="121"/>
      <c r="AA91" s="121"/>
      <c r="AB91" s="121"/>
    </row>
    <row r="92" spans="1:28" ht="18.75" x14ac:dyDescent="0.35">
      <c r="A92" s="121"/>
      <c r="B92" s="130">
        <v>73</v>
      </c>
      <c r="C92" s="131"/>
      <c r="D92" s="132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4"/>
      <c r="S92" s="133"/>
      <c r="T92" s="121"/>
      <c r="U92" s="121"/>
      <c r="V92" s="121"/>
      <c r="W92" s="121"/>
      <c r="X92" s="121"/>
      <c r="Y92" s="121"/>
      <c r="Z92" s="121"/>
      <c r="AA92" s="121"/>
      <c r="AB92" s="121"/>
    </row>
    <row r="93" spans="1:28" ht="18.75" x14ac:dyDescent="0.35">
      <c r="A93" s="121"/>
      <c r="B93" s="130">
        <v>74</v>
      </c>
      <c r="C93" s="131"/>
      <c r="D93" s="132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4"/>
      <c r="S93" s="133"/>
      <c r="T93" s="121"/>
      <c r="U93" s="121"/>
      <c r="V93" s="121"/>
      <c r="W93" s="121"/>
      <c r="X93" s="121"/>
      <c r="Y93" s="121"/>
      <c r="Z93" s="121"/>
      <c r="AA93" s="121"/>
      <c r="AB93" s="121"/>
    </row>
    <row r="94" spans="1:28" ht="18.75" x14ac:dyDescent="0.2">
      <c r="B94" s="135">
        <v>75</v>
      </c>
      <c r="C94" s="131"/>
      <c r="D94" s="132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40"/>
      <c r="Q94" s="133"/>
      <c r="R94" s="134"/>
      <c r="S94" s="133"/>
    </row>
    <row r="95" spans="1:28" ht="18.75" x14ac:dyDescent="0.2">
      <c r="B95" s="130">
        <v>76</v>
      </c>
      <c r="C95" s="131"/>
      <c r="D95" s="132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40"/>
      <c r="Q95" s="133"/>
      <c r="R95" s="134"/>
      <c r="S95" s="133"/>
    </row>
    <row r="96" spans="1:28" ht="18.75" x14ac:dyDescent="0.2">
      <c r="B96" s="130">
        <v>77</v>
      </c>
      <c r="C96" s="131"/>
      <c r="D96" s="132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40"/>
      <c r="Q96" s="133"/>
      <c r="R96" s="134"/>
      <c r="S96" s="133"/>
    </row>
  </sheetData>
  <sheetProtection algorithmName="SHA-512" hashValue="/XDz3UMV+aEBlOxyt9fmgwZ/6enRlGC/3hgn2msZbdk0HmqCsOwGw96wPLqVciEj0ohnRsYoWE0vgtww1Q7D7A==" saltValue="48xL5A+fO26hsgujYkUG9A==" spinCount="100000" sheet="1" objects="1" scenarios="1"/>
  <mergeCells count="11">
    <mergeCell ref="S11:S12"/>
    <mergeCell ref="P2:S2"/>
    <mergeCell ref="P3:S3"/>
    <mergeCell ref="P4:S4"/>
    <mergeCell ref="P8:S8"/>
    <mergeCell ref="A9:S9"/>
    <mergeCell ref="B11:B12"/>
    <mergeCell ref="C11:C12"/>
    <mergeCell ref="D11:D12"/>
    <mergeCell ref="E11:Q11"/>
    <mergeCell ref="R11:R1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18"/>
  <sheetViews>
    <sheetView workbookViewId="0">
      <selection activeCell="B9" sqref="B9:B10"/>
    </sheetView>
  </sheetViews>
  <sheetFormatPr baseColWidth="10" defaultColWidth="10.7109375" defaultRowHeight="15" x14ac:dyDescent="0.25"/>
  <cols>
    <col min="1" max="1" width="6.85546875" customWidth="1"/>
    <col min="2" max="2" width="21.28515625" customWidth="1"/>
    <col min="3" max="3" width="25.5703125" customWidth="1"/>
    <col min="4" max="4" width="28.140625" customWidth="1"/>
    <col min="5" max="5" width="22.42578125" bestFit="1" customWidth="1"/>
    <col min="6" max="6" width="19.42578125" customWidth="1"/>
    <col min="7" max="7" width="15.5703125" customWidth="1"/>
    <col min="8" max="12" width="4.5703125" customWidth="1"/>
  </cols>
  <sheetData>
    <row r="6" spans="1:7" ht="21" x14ac:dyDescent="0.35">
      <c r="B6" s="236" t="s">
        <v>177</v>
      </c>
      <c r="C6" s="236"/>
      <c r="D6" s="236"/>
      <c r="E6" s="236"/>
      <c r="F6" s="236"/>
      <c r="G6" s="236"/>
    </row>
    <row r="7" spans="1:7" ht="27.75" x14ac:dyDescent="0.25">
      <c r="A7" s="237" t="s">
        <v>178</v>
      </c>
      <c r="B7" s="237"/>
      <c r="C7" s="237"/>
      <c r="D7" s="237"/>
      <c r="E7" s="237"/>
      <c r="F7" s="237"/>
      <c r="G7" s="237"/>
    </row>
    <row r="8" spans="1:7" ht="18" x14ac:dyDescent="0.35">
      <c r="A8" s="121"/>
      <c r="B8" s="121"/>
      <c r="C8" s="121"/>
      <c r="D8" s="121"/>
      <c r="E8" s="121"/>
      <c r="F8" s="121"/>
      <c r="G8" s="121"/>
    </row>
    <row r="9" spans="1:7" x14ac:dyDescent="0.25">
      <c r="A9" s="238" t="s">
        <v>179</v>
      </c>
      <c r="B9" s="238" t="s">
        <v>0</v>
      </c>
      <c r="C9" s="238" t="s">
        <v>173</v>
      </c>
      <c r="D9" s="238" t="s">
        <v>180</v>
      </c>
      <c r="E9" s="238" t="s">
        <v>181</v>
      </c>
      <c r="F9" s="238" t="s">
        <v>182</v>
      </c>
      <c r="G9" s="238" t="s">
        <v>143</v>
      </c>
    </row>
    <row r="10" spans="1:7" x14ac:dyDescent="0.25">
      <c r="A10" s="238"/>
      <c r="B10" s="238"/>
      <c r="C10" s="238"/>
      <c r="D10" s="238"/>
      <c r="E10" s="238"/>
      <c r="F10" s="238"/>
      <c r="G10" s="238"/>
    </row>
    <row r="11" spans="1:7" ht="18.75" x14ac:dyDescent="0.25">
      <c r="A11" s="147">
        <v>1</v>
      </c>
      <c r="B11" s="131"/>
      <c r="C11" s="132"/>
      <c r="D11" s="148"/>
      <c r="E11" s="138"/>
      <c r="F11" s="138"/>
      <c r="G11" s="138"/>
    </row>
    <row r="12" spans="1:7" ht="18.75" x14ac:dyDescent="0.25">
      <c r="A12" s="147">
        <v>2</v>
      </c>
      <c r="B12" s="131"/>
      <c r="C12" s="149"/>
      <c r="D12" s="148"/>
      <c r="E12" s="133"/>
      <c r="F12" s="133"/>
      <c r="G12" s="133"/>
    </row>
    <row r="13" spans="1:7" ht="18.75" x14ac:dyDescent="0.25">
      <c r="A13" s="147">
        <v>3</v>
      </c>
      <c r="B13" s="136"/>
      <c r="C13" s="138"/>
      <c r="D13" s="138"/>
      <c r="E13" s="138"/>
      <c r="F13" s="138"/>
      <c r="G13" s="138"/>
    </row>
    <row r="14" spans="1:7" ht="18.75" x14ac:dyDescent="0.25">
      <c r="A14" s="147">
        <v>4</v>
      </c>
      <c r="B14" s="131"/>
      <c r="C14" s="133"/>
      <c r="D14" s="133"/>
      <c r="E14" s="133"/>
      <c r="F14" s="133"/>
      <c r="G14" s="133"/>
    </row>
    <row r="15" spans="1:7" ht="18.75" x14ac:dyDescent="0.25">
      <c r="A15" s="147">
        <v>5</v>
      </c>
      <c r="B15" s="136"/>
      <c r="C15" s="138"/>
      <c r="D15" s="138"/>
      <c r="E15" s="138"/>
      <c r="F15" s="138"/>
      <c r="G15" s="138"/>
    </row>
    <row r="16" spans="1:7" ht="18.75" x14ac:dyDescent="0.25">
      <c r="A16" s="147">
        <v>6</v>
      </c>
      <c r="B16" s="131"/>
      <c r="C16" s="133"/>
      <c r="D16" s="133"/>
      <c r="E16" s="133"/>
      <c r="F16" s="133"/>
      <c r="G16" s="133"/>
    </row>
    <row r="17" spans="1:7" ht="18.75" x14ac:dyDescent="0.25">
      <c r="A17" s="147">
        <v>7</v>
      </c>
      <c r="B17" s="136"/>
      <c r="C17" s="138"/>
      <c r="D17" s="138"/>
      <c r="E17" s="138"/>
      <c r="F17" s="138"/>
      <c r="G17" s="138"/>
    </row>
    <row r="18" spans="1:7" ht="18.75" x14ac:dyDescent="0.25">
      <c r="A18" s="147">
        <v>8</v>
      </c>
      <c r="B18" s="131"/>
      <c r="C18" s="133"/>
      <c r="D18" s="133"/>
      <c r="E18" s="133"/>
      <c r="F18" s="133"/>
      <c r="G18" s="133"/>
    </row>
  </sheetData>
  <sheetProtection algorithmName="SHA-512" hashValue="+xatlR6uxsVMiv0s5VdsRKzy1pJjGewpuCUBU+of/Bug7FbzpLcMGd32Vn6wVounOrt7RRyP4bZaFVFpfuUUFQ==" saltValue="AkreMmzhObCRNs0gjrzxEA==" spinCount="100000" sheet="1" objects="1" scenarios="1"/>
  <mergeCells count="9">
    <mergeCell ref="B6:G6"/>
    <mergeCell ref="A7:G7"/>
    <mergeCell ref="A9:A10"/>
    <mergeCell ref="B9:B10"/>
    <mergeCell ref="C9:C10"/>
    <mergeCell ref="D9:D10"/>
    <mergeCell ref="E9:E10"/>
    <mergeCell ref="F9:F10"/>
    <mergeCell ref="G9:G1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B118"/>
  <sheetViews>
    <sheetView topLeftCell="A4" workbookViewId="0">
      <selection activeCell="C13" sqref="C13:D14"/>
    </sheetView>
  </sheetViews>
  <sheetFormatPr baseColWidth="10" defaultRowHeight="15" x14ac:dyDescent="0.25"/>
  <cols>
    <col min="5" max="28" width="5.7109375" customWidth="1"/>
  </cols>
  <sheetData>
    <row r="1" spans="1:28" s="1" customFormat="1" x14ac:dyDescent="0.3">
      <c r="U1" s="7"/>
      <c r="X1" s="37"/>
      <c r="AA1" s="37"/>
    </row>
    <row r="2" spans="1:28" s="1" customFormat="1" x14ac:dyDescent="0.3">
      <c r="U2" s="7"/>
      <c r="X2" s="37"/>
      <c r="AA2" s="37"/>
    </row>
    <row r="3" spans="1:28" s="1" customFormat="1" x14ac:dyDescent="0.3">
      <c r="N3" s="292" t="s">
        <v>36</v>
      </c>
      <c r="O3" s="292"/>
      <c r="P3" s="292"/>
      <c r="U3" s="7"/>
      <c r="X3" s="37"/>
      <c r="AA3" s="37"/>
    </row>
    <row r="4" spans="1:28" s="1" customFormat="1" x14ac:dyDescent="0.3">
      <c r="N4" s="293" t="s">
        <v>37</v>
      </c>
      <c r="O4" s="293"/>
      <c r="P4" s="293"/>
      <c r="U4" s="7"/>
      <c r="X4" s="37"/>
      <c r="AA4" s="37"/>
    </row>
    <row r="5" spans="1:28" s="1" customFormat="1" x14ac:dyDescent="0.3">
      <c r="N5" s="294" t="s">
        <v>38</v>
      </c>
      <c r="O5" s="294"/>
      <c r="P5" s="294"/>
      <c r="U5" s="7"/>
      <c r="X5" s="37"/>
      <c r="AA5" s="37"/>
    </row>
    <row r="6" spans="1:28" s="1" customFormat="1" x14ac:dyDescent="0.3">
      <c r="U6" s="7"/>
      <c r="X6" s="37"/>
      <c r="AA6" s="37"/>
    </row>
    <row r="7" spans="1:28" s="1" customFormat="1" x14ac:dyDescent="0.3">
      <c r="U7" s="7"/>
      <c r="X7" s="37"/>
      <c r="AA7" s="37"/>
    </row>
    <row r="8" spans="1:28" s="1" customFormat="1" x14ac:dyDescent="0.3">
      <c r="U8" s="7"/>
      <c r="X8" s="37"/>
      <c r="AA8" s="37"/>
    </row>
    <row r="9" spans="1:28" s="1" customFormat="1" ht="15" customHeight="1" x14ac:dyDescent="0.3">
      <c r="A9" s="4" t="s">
        <v>98</v>
      </c>
      <c r="B9" s="4"/>
      <c r="U9" s="7"/>
      <c r="W9" s="295" t="s">
        <v>110</v>
      </c>
      <c r="X9" s="295"/>
      <c r="Y9" s="295"/>
      <c r="Z9" s="295"/>
      <c r="AA9" s="295"/>
      <c r="AB9" s="295"/>
    </row>
    <row r="10" spans="1:28" s="1" customFormat="1" ht="21.75" customHeight="1" x14ac:dyDescent="0.3">
      <c r="A10" s="221" t="s">
        <v>109</v>
      </c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9"/>
      <c r="Z10" s="9"/>
      <c r="AA10" s="39"/>
      <c r="AB10" s="9"/>
    </row>
    <row r="11" spans="1:28" s="1" customFormat="1" ht="15" customHeight="1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8"/>
      <c r="V11" s="3"/>
      <c r="W11" s="3"/>
      <c r="X11" s="38"/>
      <c r="Y11" s="2"/>
      <c r="Z11" s="2"/>
      <c r="AA11" s="38"/>
      <c r="AB11" s="2"/>
    </row>
    <row r="12" spans="1:28" s="1" customFormat="1" ht="15" customHeight="1" x14ac:dyDescent="0.3">
      <c r="A12" s="286" t="s">
        <v>10</v>
      </c>
      <c r="B12" s="58"/>
      <c r="C12" s="206" t="s">
        <v>0</v>
      </c>
      <c r="D12" s="207"/>
      <c r="E12" s="206">
        <v>1</v>
      </c>
      <c r="F12" s="207"/>
      <c r="G12" s="206">
        <v>2</v>
      </c>
      <c r="H12" s="207"/>
      <c r="I12" s="206">
        <v>3</v>
      </c>
      <c r="J12" s="207"/>
      <c r="K12" s="206">
        <v>4</v>
      </c>
      <c r="L12" s="207"/>
      <c r="M12" s="206">
        <v>5</v>
      </c>
      <c r="N12" s="207"/>
      <c r="O12" s="289"/>
      <c r="P12" s="20" t="s">
        <v>13</v>
      </c>
      <c r="Q12" s="20" t="s">
        <v>14</v>
      </c>
      <c r="R12" s="20" t="s">
        <v>15</v>
      </c>
      <c r="S12" s="20" t="s">
        <v>117</v>
      </c>
      <c r="T12" s="21" t="s">
        <v>108</v>
      </c>
      <c r="U12" s="20" t="s">
        <v>111</v>
      </c>
      <c r="V12" s="20" t="s">
        <v>112</v>
      </c>
      <c r="W12" s="20" t="s">
        <v>107</v>
      </c>
      <c r="X12" s="42" t="s">
        <v>1</v>
      </c>
      <c r="Y12" s="20" t="s">
        <v>17</v>
      </c>
      <c r="AA12" s="37"/>
    </row>
    <row r="13" spans="1:28" s="1" customFormat="1" ht="15" customHeight="1" x14ac:dyDescent="0.3">
      <c r="A13" s="287"/>
      <c r="B13" s="195">
        <v>1</v>
      </c>
      <c r="C13" s="197"/>
      <c r="D13" s="198"/>
      <c r="E13" s="209"/>
      <c r="F13" s="210"/>
      <c r="G13" s="213"/>
      <c r="H13" s="31"/>
      <c r="I13" s="203"/>
      <c r="J13" s="17"/>
      <c r="K13" s="203"/>
      <c r="L13" s="17"/>
      <c r="M13" s="203"/>
      <c r="N13" s="30"/>
      <c r="O13" s="290"/>
      <c r="P13" s="171">
        <v>0</v>
      </c>
      <c r="Q13" s="180">
        <f>IF(Y30&gt;AA30,"1")+IF(AA33&gt;Y33,"1")+IF(Y36&gt;AA36,"1")+IF(AA40&gt;Y40,"1")</f>
        <v>0</v>
      </c>
      <c r="R13" s="180">
        <f>IF(Y30&lt;AA30,"1")+IF(AA33&lt;Y33,"1")+IF(Y36&lt;AA36,"1")+IF(AA40&lt;Y40,"1")</f>
        <v>0</v>
      </c>
      <c r="S13" s="180">
        <v>0</v>
      </c>
      <c r="T13" s="171">
        <v>0</v>
      </c>
      <c r="U13" s="182">
        <f>SUM(H13,J13,L13,N13)</f>
        <v>0</v>
      </c>
      <c r="V13" s="182">
        <f>SUM(H14,J14,L14,N14)</f>
        <v>0</v>
      </c>
      <c r="W13" s="182">
        <f>+U13-V13</f>
        <v>0</v>
      </c>
      <c r="X13" s="215">
        <f>SUM(G13,I13,K13,M13)</f>
        <v>0</v>
      </c>
      <c r="Y13" s="171"/>
      <c r="AA13" s="37"/>
    </row>
    <row r="14" spans="1:28" s="1" customFormat="1" ht="15" customHeight="1" x14ac:dyDescent="0.3">
      <c r="A14" s="287"/>
      <c r="B14" s="196"/>
      <c r="C14" s="199"/>
      <c r="D14" s="200"/>
      <c r="E14" s="211"/>
      <c r="F14" s="212"/>
      <c r="G14" s="214"/>
      <c r="H14" s="31"/>
      <c r="I14" s="204"/>
      <c r="J14" s="17"/>
      <c r="K14" s="204"/>
      <c r="L14" s="17"/>
      <c r="M14" s="204"/>
      <c r="N14" s="30"/>
      <c r="O14" s="290"/>
      <c r="P14" s="171"/>
      <c r="Q14" s="181"/>
      <c r="R14" s="181"/>
      <c r="S14" s="181"/>
      <c r="T14" s="171"/>
      <c r="U14" s="171"/>
      <c r="V14" s="171"/>
      <c r="W14" s="171"/>
      <c r="X14" s="215"/>
      <c r="Y14" s="171"/>
      <c r="AA14" s="37"/>
    </row>
    <row r="15" spans="1:28" s="1" customFormat="1" ht="15" customHeight="1" x14ac:dyDescent="0.3">
      <c r="A15" s="287"/>
      <c r="B15" s="195">
        <v>2</v>
      </c>
      <c r="C15" s="197"/>
      <c r="D15" s="198"/>
      <c r="E15" s="201"/>
      <c r="F15" s="17"/>
      <c r="G15" s="216"/>
      <c r="H15" s="217"/>
      <c r="I15" s="203"/>
      <c r="J15" s="17"/>
      <c r="K15" s="203"/>
      <c r="L15" s="17"/>
      <c r="M15" s="203"/>
      <c r="N15" s="30"/>
      <c r="O15" s="290"/>
      <c r="P15" s="171">
        <f>Q15+R15</f>
        <v>0</v>
      </c>
      <c r="Q15" s="180">
        <f>IF(Y37&gt;AA37,"1")+IF(AA30&gt;Y30,"1")+IF(Y39&gt;AA39,"1")+IF(Y27&gt;AA27,"1")</f>
        <v>0</v>
      </c>
      <c r="R15" s="171">
        <f>IF(Y37&lt;AA37,"1")+IF(AA30&lt;Y30,"1")+IF(Y39&lt;AA39,"1")+IF(Y27&lt;AA27,"1")</f>
        <v>0</v>
      </c>
      <c r="S15" s="180">
        <v>0</v>
      </c>
      <c r="T15" s="171">
        <v>0</v>
      </c>
      <c r="U15" s="182">
        <f>SUM(F15,J15,L15,N15)</f>
        <v>0</v>
      </c>
      <c r="V15" s="182">
        <f>SUM(F16,J16,L16,N16)</f>
        <v>0</v>
      </c>
      <c r="W15" s="182">
        <f>+U15-V15</f>
        <v>0</v>
      </c>
      <c r="X15" s="215">
        <f>SUM(E15,I15,K15,M15)</f>
        <v>0</v>
      </c>
      <c r="Y15" s="171"/>
      <c r="AA15" s="37"/>
    </row>
    <row r="16" spans="1:28" s="1" customFormat="1" ht="15" customHeight="1" x14ac:dyDescent="0.3">
      <c r="A16" s="287"/>
      <c r="B16" s="196"/>
      <c r="C16" s="199"/>
      <c r="D16" s="200"/>
      <c r="E16" s="202"/>
      <c r="F16" s="17"/>
      <c r="G16" s="218"/>
      <c r="H16" s="219"/>
      <c r="I16" s="204"/>
      <c r="J16" s="17"/>
      <c r="K16" s="204"/>
      <c r="L16" s="17"/>
      <c r="M16" s="204"/>
      <c r="N16" s="30"/>
      <c r="O16" s="290"/>
      <c r="P16" s="171"/>
      <c r="Q16" s="181"/>
      <c r="R16" s="171"/>
      <c r="S16" s="181"/>
      <c r="T16" s="171"/>
      <c r="U16" s="171"/>
      <c r="V16" s="171"/>
      <c r="W16" s="171"/>
      <c r="X16" s="215"/>
      <c r="Y16" s="171"/>
      <c r="AA16" s="37"/>
    </row>
    <row r="17" spans="1:28" s="1" customFormat="1" ht="15" customHeight="1" x14ac:dyDescent="0.3">
      <c r="A17" s="287"/>
      <c r="B17" s="195">
        <v>3</v>
      </c>
      <c r="C17" s="197"/>
      <c r="D17" s="198"/>
      <c r="E17" s="201"/>
      <c r="F17" s="17"/>
      <c r="G17" s="203"/>
      <c r="H17" s="17"/>
      <c r="I17" s="216"/>
      <c r="J17" s="217"/>
      <c r="K17" s="203"/>
      <c r="L17" s="17"/>
      <c r="M17" s="203"/>
      <c r="N17" s="30"/>
      <c r="O17" s="290"/>
      <c r="P17" s="171">
        <f>Q17+R17</f>
        <v>0</v>
      </c>
      <c r="Q17" s="171">
        <f>IF(AA37&gt;Y37,"1")+IF(AA28&gt;Y28,"1")+IF(Y33&gt;AA33,"1")+IF(AA31&gt;Y31,"1")</f>
        <v>0</v>
      </c>
      <c r="R17" s="171">
        <f>IF(AA37&lt;Y37,"1")+IF(AA28&lt;Y28,"1")+IF(Y33&lt;AA33,"1")+IF(AA31&lt;Y31,"1")</f>
        <v>0</v>
      </c>
      <c r="S17" s="180">
        <v>0</v>
      </c>
      <c r="T17" s="171">
        <v>0</v>
      </c>
      <c r="U17" s="182">
        <f>SUM(F17,H17,L17,N17)</f>
        <v>0</v>
      </c>
      <c r="V17" s="182">
        <f>SUM(F18,H18,L18,N18)</f>
        <v>0</v>
      </c>
      <c r="W17" s="171">
        <f>+U17-V17</f>
        <v>0</v>
      </c>
      <c r="X17" s="215">
        <f>SUM(E17,G17,K17,M17)</f>
        <v>0</v>
      </c>
      <c r="Y17" s="171"/>
      <c r="AA17" s="37"/>
    </row>
    <row r="18" spans="1:28" s="1" customFormat="1" ht="15" customHeight="1" x14ac:dyDescent="0.3">
      <c r="A18" s="287"/>
      <c r="B18" s="196"/>
      <c r="C18" s="199"/>
      <c r="D18" s="200"/>
      <c r="E18" s="202"/>
      <c r="F18" s="17"/>
      <c r="G18" s="204"/>
      <c r="H18" s="17"/>
      <c r="I18" s="218"/>
      <c r="J18" s="219"/>
      <c r="K18" s="204"/>
      <c r="L18" s="17"/>
      <c r="M18" s="204"/>
      <c r="N18" s="30"/>
      <c r="O18" s="290"/>
      <c r="P18" s="171"/>
      <c r="Q18" s="171"/>
      <c r="R18" s="171"/>
      <c r="S18" s="181"/>
      <c r="T18" s="171"/>
      <c r="U18" s="171"/>
      <c r="V18" s="171"/>
      <c r="W18" s="171"/>
      <c r="X18" s="215"/>
      <c r="Y18" s="171"/>
      <c r="AA18" s="37"/>
    </row>
    <row r="19" spans="1:28" s="1" customFormat="1" ht="15" customHeight="1" x14ac:dyDescent="0.3">
      <c r="A19" s="287"/>
      <c r="B19" s="195">
        <v>4</v>
      </c>
      <c r="C19" s="197"/>
      <c r="D19" s="198"/>
      <c r="E19" s="201"/>
      <c r="F19" s="17"/>
      <c r="G19" s="203"/>
      <c r="H19" s="17"/>
      <c r="I19" s="203"/>
      <c r="J19" s="17"/>
      <c r="K19" s="216"/>
      <c r="L19" s="217"/>
      <c r="M19" s="203"/>
      <c r="N19" s="30"/>
      <c r="O19" s="290"/>
      <c r="P19" s="171">
        <f>Q19+R19</f>
        <v>0</v>
      </c>
      <c r="Q19" s="171">
        <f>IF(AA36&gt;Y36,"1")+IF(Y28&gt;AA28,"1")+IF(AA39&gt;Y39,"1")+IF(Y34&gt;AA34,"1")</f>
        <v>0</v>
      </c>
      <c r="R19" s="171">
        <f>IF(AA36&lt;Y36,"1")+IF(Y28&lt;AA28,"1")+IF(AA39&lt;Y39,"1")+IF(Y34&lt;AA34,"1")</f>
        <v>0</v>
      </c>
      <c r="S19" s="180">
        <v>0</v>
      </c>
      <c r="T19" s="171">
        <v>0</v>
      </c>
      <c r="U19" s="182">
        <f>SUM(F19,H19,J19,N19)</f>
        <v>0</v>
      </c>
      <c r="V19" s="182">
        <f>SUM(F20,H20,J20,N20)</f>
        <v>0</v>
      </c>
      <c r="W19" s="171">
        <f>+U19-V19</f>
        <v>0</v>
      </c>
      <c r="X19" s="215">
        <f>SUM(E19,G19,I19,M19)</f>
        <v>0</v>
      </c>
      <c r="Y19" s="171"/>
      <c r="AA19" s="37"/>
    </row>
    <row r="20" spans="1:28" s="1" customFormat="1" ht="15" customHeight="1" x14ac:dyDescent="0.3">
      <c r="A20" s="287"/>
      <c r="B20" s="196"/>
      <c r="C20" s="199"/>
      <c r="D20" s="200"/>
      <c r="E20" s="202"/>
      <c r="F20" s="17"/>
      <c r="G20" s="204"/>
      <c r="H20" s="17"/>
      <c r="I20" s="204"/>
      <c r="J20" s="17"/>
      <c r="K20" s="218"/>
      <c r="L20" s="219"/>
      <c r="M20" s="204"/>
      <c r="N20" s="30"/>
      <c r="O20" s="290"/>
      <c r="P20" s="171"/>
      <c r="Q20" s="171"/>
      <c r="R20" s="171"/>
      <c r="S20" s="181"/>
      <c r="T20" s="171"/>
      <c r="U20" s="171"/>
      <c r="V20" s="171"/>
      <c r="W20" s="171"/>
      <c r="X20" s="215"/>
      <c r="Y20" s="171"/>
      <c r="AA20" s="37"/>
    </row>
    <row r="21" spans="1:28" s="1" customFormat="1" ht="15" hidden="1" customHeight="1" x14ac:dyDescent="0.3">
      <c r="A21" s="287"/>
      <c r="B21" s="195">
        <v>5</v>
      </c>
      <c r="C21" s="197"/>
      <c r="D21" s="198"/>
      <c r="E21" s="201"/>
      <c r="F21" s="17"/>
      <c r="G21" s="203"/>
      <c r="H21" s="17"/>
      <c r="I21" s="203"/>
      <c r="J21" s="17"/>
      <c r="K21" s="203"/>
      <c r="L21" s="17"/>
      <c r="M21" s="216"/>
      <c r="N21" s="217"/>
      <c r="O21" s="290"/>
      <c r="P21" s="180">
        <f>Q21+R21</f>
        <v>0</v>
      </c>
      <c r="Q21" s="180">
        <f>IF(AA27&gt;Y27,"1")+IF(Y31&gt;AA31,"1")+IF(AA34&gt;Y34,"1")+IF(Y40&gt;AA40,"1")</f>
        <v>0</v>
      </c>
      <c r="R21" s="180">
        <f>IF(AA27&lt;Y27,"1")+IF(Y31&lt;AA31,"1")+IF(AA34&lt;Y34,"1")+IF(Y40&lt;AA40,"1")</f>
        <v>0</v>
      </c>
      <c r="S21" s="180">
        <v>0</v>
      </c>
      <c r="T21" s="180">
        <v>0</v>
      </c>
      <c r="U21" s="282">
        <f>SUM(F21,H21,J21,L21)</f>
        <v>0</v>
      </c>
      <c r="V21" s="282">
        <f>SUM(F22,H22,J22,L22)</f>
        <v>0</v>
      </c>
      <c r="W21" s="180">
        <f>+U21-V21</f>
        <v>0</v>
      </c>
      <c r="X21" s="284">
        <f>SUM(E21,G21,I21,K21)</f>
        <v>0</v>
      </c>
      <c r="Y21" s="180"/>
      <c r="AA21" s="37"/>
    </row>
    <row r="22" spans="1:28" s="1" customFormat="1" ht="15" hidden="1" customHeight="1" x14ac:dyDescent="0.3">
      <c r="A22" s="288"/>
      <c r="B22" s="196"/>
      <c r="C22" s="199"/>
      <c r="D22" s="200"/>
      <c r="E22" s="202"/>
      <c r="F22" s="17"/>
      <c r="G22" s="204"/>
      <c r="H22" s="17"/>
      <c r="I22" s="204"/>
      <c r="J22" s="17"/>
      <c r="K22" s="204"/>
      <c r="L22" s="17"/>
      <c r="M22" s="218"/>
      <c r="N22" s="219"/>
      <c r="O22" s="291"/>
      <c r="P22" s="181"/>
      <c r="Q22" s="181"/>
      <c r="R22" s="181"/>
      <c r="S22" s="181"/>
      <c r="T22" s="181"/>
      <c r="U22" s="283"/>
      <c r="V22" s="283"/>
      <c r="W22" s="181"/>
      <c r="X22" s="285"/>
      <c r="Y22" s="181"/>
      <c r="AA22" s="37"/>
    </row>
    <row r="23" spans="1:28" s="1" customFormat="1" ht="16.5" customHeight="1" x14ac:dyDescent="0.3">
      <c r="U23" s="7"/>
      <c r="X23" s="37"/>
      <c r="AA23" s="37"/>
    </row>
    <row r="24" spans="1:28" s="1" customFormat="1" ht="15" customHeight="1" x14ac:dyDescent="0.3">
      <c r="A24" s="174" t="s">
        <v>116</v>
      </c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0"/>
      <c r="Z24" s="10"/>
      <c r="AA24" s="39"/>
      <c r="AB24" s="10"/>
    </row>
    <row r="25" spans="1:28" s="1" customFormat="1" ht="15" hidden="1" customHeight="1" x14ac:dyDescent="0.3">
      <c r="A25" s="5"/>
      <c r="B25" s="5"/>
      <c r="U25" s="7"/>
      <c r="X25" s="37"/>
      <c r="Y25" s="175" t="s">
        <v>2</v>
      </c>
      <c r="Z25" s="175"/>
      <c r="AA25" s="175"/>
      <c r="AB25" s="175"/>
    </row>
    <row r="26" spans="1:28" s="1" customFormat="1" ht="15" customHeight="1" x14ac:dyDescent="0.3">
      <c r="A26" s="19" t="s">
        <v>3</v>
      </c>
      <c r="B26" s="19"/>
      <c r="C26" s="19" t="s">
        <v>4</v>
      </c>
      <c r="D26" s="32"/>
      <c r="E26" s="32"/>
      <c r="F26" s="189" t="s">
        <v>5</v>
      </c>
      <c r="G26" s="190"/>
      <c r="H26" s="190"/>
      <c r="I26" s="190"/>
      <c r="J26" s="190"/>
      <c r="K26" s="190"/>
      <c r="L26" s="190"/>
      <c r="M26" s="190"/>
      <c r="N26" s="191"/>
      <c r="O26" s="163" t="s">
        <v>35</v>
      </c>
      <c r="P26" s="163"/>
      <c r="Q26" s="163"/>
      <c r="R26" s="163"/>
      <c r="S26" s="19"/>
      <c r="T26" s="163" t="s">
        <v>6</v>
      </c>
      <c r="U26" s="163"/>
      <c r="V26" s="163"/>
      <c r="W26" s="163"/>
      <c r="X26" s="40" t="s">
        <v>0</v>
      </c>
      <c r="Y26" s="36" t="s">
        <v>7</v>
      </c>
      <c r="Z26" s="36"/>
      <c r="AA26" s="40" t="s">
        <v>0</v>
      </c>
      <c r="AB26" s="36" t="s">
        <v>8</v>
      </c>
    </row>
    <row r="27" spans="1:28" s="1" customFormat="1" ht="15" customHeight="1" x14ac:dyDescent="0.3">
      <c r="A27" s="6" t="s">
        <v>103</v>
      </c>
      <c r="B27" s="6"/>
      <c r="C27" s="54">
        <f>C15</f>
        <v>0</v>
      </c>
      <c r="D27" s="55" t="s">
        <v>101</v>
      </c>
      <c r="E27" s="55"/>
      <c r="F27" s="276">
        <f>C21</f>
        <v>0</v>
      </c>
      <c r="G27" s="277"/>
      <c r="H27" s="277"/>
      <c r="I27" s="277"/>
      <c r="J27" s="277"/>
      <c r="K27" s="277"/>
      <c r="L27" s="277"/>
      <c r="M27" s="277"/>
      <c r="N27" s="278"/>
      <c r="O27" s="261" t="s">
        <v>95</v>
      </c>
      <c r="P27" s="262"/>
      <c r="Q27" s="262"/>
      <c r="R27" s="263"/>
      <c r="S27" s="48"/>
      <c r="T27" s="158">
        <v>44789</v>
      </c>
      <c r="U27" s="159"/>
      <c r="V27" s="159"/>
      <c r="W27" s="160"/>
      <c r="X27" s="43"/>
      <c r="Y27" s="18"/>
      <c r="Z27" s="163" t="s">
        <v>9</v>
      </c>
      <c r="AA27" s="43"/>
      <c r="AB27" s="18"/>
    </row>
    <row r="28" spans="1:28" s="1" customFormat="1" ht="15" customHeight="1" x14ac:dyDescent="0.3">
      <c r="A28" s="6" t="s">
        <v>102</v>
      </c>
      <c r="B28" s="6"/>
      <c r="C28" s="54">
        <f>C19</f>
        <v>0</v>
      </c>
      <c r="D28" s="55" t="s">
        <v>101</v>
      </c>
      <c r="E28" s="55"/>
      <c r="F28" s="276">
        <f>C17</f>
        <v>0</v>
      </c>
      <c r="G28" s="277"/>
      <c r="H28" s="277"/>
      <c r="I28" s="277"/>
      <c r="J28" s="277"/>
      <c r="K28" s="277"/>
      <c r="L28" s="277"/>
      <c r="M28" s="277"/>
      <c r="N28" s="278"/>
      <c r="O28" s="261" t="s">
        <v>95</v>
      </c>
      <c r="P28" s="262"/>
      <c r="Q28" s="262"/>
      <c r="R28" s="263"/>
      <c r="S28" s="48"/>
      <c r="T28" s="158">
        <v>44789</v>
      </c>
      <c r="U28" s="159"/>
      <c r="V28" s="159"/>
      <c r="W28" s="160"/>
      <c r="X28" s="43"/>
      <c r="Y28" s="18"/>
      <c r="Z28" s="163"/>
      <c r="AA28" s="43"/>
      <c r="AB28" s="18"/>
    </row>
    <row r="29" spans="1:28" s="1" customFormat="1" ht="15" customHeight="1" x14ac:dyDescent="0.3">
      <c r="A29" s="19" t="s">
        <v>3</v>
      </c>
      <c r="B29" s="19"/>
      <c r="C29" s="56" t="s">
        <v>4</v>
      </c>
      <c r="D29" s="57"/>
      <c r="E29" s="57"/>
      <c r="F29" s="167" t="s">
        <v>5</v>
      </c>
      <c r="G29" s="168"/>
      <c r="H29" s="168"/>
      <c r="I29" s="168"/>
      <c r="J29" s="168"/>
      <c r="K29" s="168"/>
      <c r="L29" s="168"/>
      <c r="M29" s="168"/>
      <c r="N29" s="169"/>
      <c r="O29" s="163" t="s">
        <v>35</v>
      </c>
      <c r="P29" s="163"/>
      <c r="Q29" s="163"/>
      <c r="R29" s="163"/>
      <c r="S29" s="19"/>
      <c r="T29" s="170" t="s">
        <v>6</v>
      </c>
      <c r="U29" s="170"/>
      <c r="V29" s="170"/>
      <c r="W29" s="170"/>
      <c r="X29" s="40" t="s">
        <v>0</v>
      </c>
      <c r="Y29" s="36" t="s">
        <v>7</v>
      </c>
      <c r="Z29" s="36"/>
      <c r="AA29" s="40" t="s">
        <v>0</v>
      </c>
      <c r="AB29" s="36" t="s">
        <v>8</v>
      </c>
    </row>
    <row r="30" spans="1:28" s="1" customFormat="1" ht="15" customHeight="1" x14ac:dyDescent="0.3">
      <c r="A30" s="6" t="s">
        <v>104</v>
      </c>
      <c r="B30" s="6"/>
      <c r="C30" s="54">
        <f>C13</f>
        <v>0</v>
      </c>
      <c r="D30" s="55" t="s">
        <v>101</v>
      </c>
      <c r="E30" s="55"/>
      <c r="F30" s="276">
        <f>C15</f>
        <v>0</v>
      </c>
      <c r="G30" s="277"/>
      <c r="H30" s="277"/>
      <c r="I30" s="277"/>
      <c r="J30" s="277"/>
      <c r="K30" s="277"/>
      <c r="L30" s="277"/>
      <c r="M30" s="277"/>
      <c r="N30" s="278"/>
      <c r="O30" s="261" t="s">
        <v>95</v>
      </c>
      <c r="P30" s="262"/>
      <c r="Q30" s="262"/>
      <c r="R30" s="263"/>
      <c r="S30" s="48"/>
      <c r="T30" s="158">
        <v>44791</v>
      </c>
      <c r="U30" s="159"/>
      <c r="V30" s="159"/>
      <c r="W30" s="160"/>
      <c r="X30" s="43"/>
      <c r="Y30" s="18"/>
      <c r="Z30" s="176" t="s">
        <v>9</v>
      </c>
      <c r="AA30" s="43"/>
      <c r="AB30" s="18"/>
    </row>
    <row r="31" spans="1:28" s="1" customFormat="1" ht="15" customHeight="1" x14ac:dyDescent="0.3">
      <c r="A31" s="6" t="s">
        <v>104</v>
      </c>
      <c r="B31" s="6"/>
      <c r="C31" s="54">
        <f>C21</f>
        <v>0</v>
      </c>
      <c r="D31" s="55" t="s">
        <v>101</v>
      </c>
      <c r="E31" s="55"/>
      <c r="F31" s="276">
        <f>C17</f>
        <v>0</v>
      </c>
      <c r="G31" s="277"/>
      <c r="H31" s="277"/>
      <c r="I31" s="277"/>
      <c r="J31" s="277"/>
      <c r="K31" s="277"/>
      <c r="L31" s="277"/>
      <c r="M31" s="277"/>
      <c r="N31" s="278"/>
      <c r="O31" s="261" t="s">
        <v>96</v>
      </c>
      <c r="P31" s="262"/>
      <c r="Q31" s="262"/>
      <c r="R31" s="263"/>
      <c r="S31" s="48"/>
      <c r="T31" s="158">
        <v>44792</v>
      </c>
      <c r="U31" s="159"/>
      <c r="V31" s="159"/>
      <c r="W31" s="160"/>
      <c r="X31" s="43"/>
      <c r="Y31" s="18"/>
      <c r="Z31" s="177"/>
      <c r="AA31" s="43"/>
      <c r="AB31" s="18"/>
    </row>
    <row r="32" spans="1:28" s="1" customFormat="1" ht="15" customHeight="1" x14ac:dyDescent="0.3">
      <c r="A32" s="19" t="s">
        <v>3</v>
      </c>
      <c r="B32" s="19"/>
      <c r="C32" s="56" t="s">
        <v>4</v>
      </c>
      <c r="D32" s="57"/>
      <c r="E32" s="57"/>
      <c r="F32" s="167" t="s">
        <v>5</v>
      </c>
      <c r="G32" s="168"/>
      <c r="H32" s="168"/>
      <c r="I32" s="168"/>
      <c r="J32" s="168"/>
      <c r="K32" s="168"/>
      <c r="L32" s="168"/>
      <c r="M32" s="168"/>
      <c r="N32" s="169"/>
      <c r="O32" s="163" t="s">
        <v>35</v>
      </c>
      <c r="P32" s="163"/>
      <c r="Q32" s="163"/>
      <c r="R32" s="163"/>
      <c r="S32" s="19"/>
      <c r="T32" s="170" t="s">
        <v>6</v>
      </c>
      <c r="U32" s="170"/>
      <c r="V32" s="170"/>
      <c r="W32" s="170"/>
      <c r="X32" s="40" t="s">
        <v>0</v>
      </c>
      <c r="Y32" s="36" t="s">
        <v>7</v>
      </c>
      <c r="Z32" s="36"/>
      <c r="AA32" s="40" t="s">
        <v>0</v>
      </c>
      <c r="AB32" s="36" t="s">
        <v>8</v>
      </c>
    </row>
    <row r="33" spans="1:28" s="1" customFormat="1" ht="15" customHeight="1" x14ac:dyDescent="0.3">
      <c r="A33" s="6" t="s">
        <v>103</v>
      </c>
      <c r="B33" s="6"/>
      <c r="C33" s="54">
        <f>C17</f>
        <v>0</v>
      </c>
      <c r="D33" s="55" t="s">
        <v>101</v>
      </c>
      <c r="E33" s="55"/>
      <c r="F33" s="276">
        <f>C13</f>
        <v>0</v>
      </c>
      <c r="G33" s="277"/>
      <c r="H33" s="277"/>
      <c r="I33" s="277"/>
      <c r="J33" s="277"/>
      <c r="K33" s="277"/>
      <c r="L33" s="277"/>
      <c r="M33" s="277"/>
      <c r="N33" s="278"/>
      <c r="O33" s="261" t="s">
        <v>95</v>
      </c>
      <c r="P33" s="262"/>
      <c r="Q33" s="262"/>
      <c r="R33" s="263"/>
      <c r="S33" s="48"/>
      <c r="T33" s="158">
        <v>44796</v>
      </c>
      <c r="U33" s="159"/>
      <c r="V33" s="159"/>
      <c r="W33" s="160"/>
      <c r="X33" s="43"/>
      <c r="Y33" s="18"/>
      <c r="Z33" s="163" t="s">
        <v>9</v>
      </c>
      <c r="AA33" s="43"/>
      <c r="AB33" s="18"/>
    </row>
    <row r="34" spans="1:28" s="1" customFormat="1" ht="15" customHeight="1" x14ac:dyDescent="0.3">
      <c r="A34" s="6" t="s">
        <v>102</v>
      </c>
      <c r="B34" s="6"/>
      <c r="C34" s="54">
        <f>C19</f>
        <v>0</v>
      </c>
      <c r="D34" s="55" t="s">
        <v>101</v>
      </c>
      <c r="E34" s="55"/>
      <c r="F34" s="276">
        <f>C21</f>
        <v>0</v>
      </c>
      <c r="G34" s="277"/>
      <c r="H34" s="277"/>
      <c r="I34" s="277"/>
      <c r="J34" s="277"/>
      <c r="K34" s="277"/>
      <c r="L34" s="277"/>
      <c r="M34" s="277"/>
      <c r="N34" s="278"/>
      <c r="O34" s="273" t="s">
        <v>96</v>
      </c>
      <c r="P34" s="274"/>
      <c r="Q34" s="274"/>
      <c r="R34" s="275"/>
      <c r="S34" s="50"/>
      <c r="T34" s="158">
        <v>44796</v>
      </c>
      <c r="U34" s="159"/>
      <c r="V34" s="159"/>
      <c r="W34" s="160"/>
      <c r="X34" s="43"/>
      <c r="Y34" s="18"/>
      <c r="Z34" s="163"/>
      <c r="AA34" s="43"/>
      <c r="AB34" s="18"/>
    </row>
    <row r="35" spans="1:28" s="1" customFormat="1" ht="15" hidden="1" customHeight="1" x14ac:dyDescent="0.3">
      <c r="A35" s="19" t="s">
        <v>3</v>
      </c>
      <c r="B35" s="19"/>
      <c r="C35" s="56" t="s">
        <v>4</v>
      </c>
      <c r="D35" s="57"/>
      <c r="E35" s="57"/>
      <c r="F35" s="167" t="s">
        <v>5</v>
      </c>
      <c r="G35" s="168"/>
      <c r="H35" s="168"/>
      <c r="I35" s="168"/>
      <c r="J35" s="168"/>
      <c r="K35" s="168"/>
      <c r="L35" s="168"/>
      <c r="M35" s="168"/>
      <c r="N35" s="169"/>
      <c r="O35" s="189" t="s">
        <v>35</v>
      </c>
      <c r="P35" s="190"/>
      <c r="Q35" s="190"/>
      <c r="R35" s="191"/>
      <c r="S35" s="19"/>
      <c r="T35" s="279" t="s">
        <v>6</v>
      </c>
      <c r="U35" s="280"/>
      <c r="V35" s="280"/>
      <c r="W35" s="281"/>
      <c r="X35" s="40" t="s">
        <v>0</v>
      </c>
      <c r="Y35" s="36" t="s">
        <v>7</v>
      </c>
      <c r="Z35" s="36"/>
      <c r="AA35" s="40" t="s">
        <v>0</v>
      </c>
      <c r="AB35" s="36" t="s">
        <v>8</v>
      </c>
    </row>
    <row r="36" spans="1:28" s="1" customFormat="1" ht="15" hidden="1" customHeight="1" x14ac:dyDescent="0.3">
      <c r="A36" s="6" t="s">
        <v>102</v>
      </c>
      <c r="B36" s="6"/>
      <c r="C36" s="54">
        <f>C13</f>
        <v>0</v>
      </c>
      <c r="D36" s="55" t="s">
        <v>101</v>
      </c>
      <c r="E36" s="55"/>
      <c r="F36" s="276">
        <f>C19</f>
        <v>0</v>
      </c>
      <c r="G36" s="277"/>
      <c r="H36" s="277"/>
      <c r="I36" s="277"/>
      <c r="J36" s="277"/>
      <c r="K36" s="277"/>
      <c r="L36" s="277"/>
      <c r="M36" s="277"/>
      <c r="N36" s="278"/>
      <c r="O36" s="273" t="s">
        <v>96</v>
      </c>
      <c r="P36" s="274"/>
      <c r="Q36" s="274"/>
      <c r="R36" s="275"/>
      <c r="S36" s="49"/>
      <c r="T36" s="158">
        <v>44798</v>
      </c>
      <c r="U36" s="159"/>
      <c r="V36" s="159"/>
      <c r="W36" s="160"/>
      <c r="X36" s="43"/>
      <c r="Y36" s="18"/>
      <c r="Z36" s="176" t="s">
        <v>9</v>
      </c>
      <c r="AA36" s="43"/>
      <c r="AB36" s="18"/>
    </row>
    <row r="37" spans="1:28" s="1" customFormat="1" ht="15" hidden="1" customHeight="1" x14ac:dyDescent="0.3">
      <c r="A37" s="6" t="s">
        <v>104</v>
      </c>
      <c r="B37" s="6"/>
      <c r="C37" s="54">
        <f>+C15</f>
        <v>0</v>
      </c>
      <c r="D37" s="55" t="s">
        <v>101</v>
      </c>
      <c r="E37" s="55"/>
      <c r="F37" s="276">
        <f>C17</f>
        <v>0</v>
      </c>
      <c r="G37" s="277"/>
      <c r="H37" s="277"/>
      <c r="I37" s="277"/>
      <c r="J37" s="277"/>
      <c r="K37" s="277"/>
      <c r="L37" s="277"/>
      <c r="M37" s="277"/>
      <c r="N37" s="278"/>
      <c r="O37" s="273" t="s">
        <v>96</v>
      </c>
      <c r="P37" s="274"/>
      <c r="Q37" s="274"/>
      <c r="R37" s="275"/>
      <c r="S37" s="49"/>
      <c r="T37" s="158">
        <v>44798</v>
      </c>
      <c r="U37" s="159"/>
      <c r="V37" s="159"/>
      <c r="W37" s="160"/>
      <c r="X37" s="43"/>
      <c r="Y37" s="18"/>
      <c r="Z37" s="177"/>
      <c r="AA37" s="43"/>
      <c r="AB37" s="18"/>
    </row>
    <row r="38" spans="1:28" s="1" customFormat="1" ht="15" hidden="1" customHeight="1" x14ac:dyDescent="0.3">
      <c r="A38" s="19" t="s">
        <v>3</v>
      </c>
      <c r="B38" s="19"/>
      <c r="C38" s="56" t="s">
        <v>4</v>
      </c>
      <c r="D38" s="57"/>
      <c r="E38" s="57"/>
      <c r="F38" s="167" t="s">
        <v>5</v>
      </c>
      <c r="G38" s="168"/>
      <c r="H38" s="168"/>
      <c r="I38" s="168"/>
      <c r="J38" s="168"/>
      <c r="K38" s="168"/>
      <c r="L38" s="168"/>
      <c r="M38" s="168"/>
      <c r="N38" s="169"/>
      <c r="O38" s="189" t="s">
        <v>35</v>
      </c>
      <c r="P38" s="190"/>
      <c r="Q38" s="190"/>
      <c r="R38" s="191"/>
      <c r="S38" s="19"/>
      <c r="T38" s="279" t="s">
        <v>6</v>
      </c>
      <c r="U38" s="280"/>
      <c r="V38" s="280"/>
      <c r="W38" s="281"/>
      <c r="X38" s="40" t="s">
        <v>0</v>
      </c>
      <c r="Y38" s="19" t="s">
        <v>7</v>
      </c>
      <c r="Z38" s="19"/>
      <c r="AA38" s="40" t="s">
        <v>0</v>
      </c>
      <c r="AB38" s="19" t="s">
        <v>8</v>
      </c>
    </row>
    <row r="39" spans="1:28" s="1" customFormat="1" ht="15" hidden="1" customHeight="1" x14ac:dyDescent="0.3">
      <c r="A39" s="6" t="s">
        <v>103</v>
      </c>
      <c r="B39" s="6"/>
      <c r="C39" s="54">
        <f>C15</f>
        <v>0</v>
      </c>
      <c r="D39" s="55" t="s">
        <v>101</v>
      </c>
      <c r="E39" s="55"/>
      <c r="F39" s="276">
        <f>C19</f>
        <v>0</v>
      </c>
      <c r="G39" s="277"/>
      <c r="H39" s="277"/>
      <c r="I39" s="277"/>
      <c r="J39" s="277"/>
      <c r="K39" s="277"/>
      <c r="L39" s="277"/>
      <c r="M39" s="277"/>
      <c r="N39" s="278"/>
      <c r="O39" s="273" t="s">
        <v>95</v>
      </c>
      <c r="P39" s="274"/>
      <c r="Q39" s="274"/>
      <c r="R39" s="275"/>
      <c r="S39" s="49"/>
      <c r="T39" s="158">
        <v>44799</v>
      </c>
      <c r="U39" s="159"/>
      <c r="V39" s="159"/>
      <c r="W39" s="160"/>
      <c r="X39" s="43"/>
      <c r="Y39" s="18"/>
      <c r="Z39" s="176" t="s">
        <v>9</v>
      </c>
      <c r="AA39" s="43"/>
      <c r="AB39" s="18"/>
    </row>
    <row r="40" spans="1:28" s="1" customFormat="1" ht="15" hidden="1" customHeight="1" x14ac:dyDescent="0.3">
      <c r="A40" s="6" t="s">
        <v>102</v>
      </c>
      <c r="B40" s="6"/>
      <c r="C40" s="54">
        <f>C21</f>
        <v>0</v>
      </c>
      <c r="D40" s="55" t="s">
        <v>101</v>
      </c>
      <c r="E40" s="55"/>
      <c r="F40" s="276">
        <f>C13</f>
        <v>0</v>
      </c>
      <c r="G40" s="277"/>
      <c r="H40" s="277"/>
      <c r="I40" s="277"/>
      <c r="J40" s="277"/>
      <c r="K40" s="277"/>
      <c r="L40" s="277"/>
      <c r="M40" s="277"/>
      <c r="N40" s="278"/>
      <c r="O40" s="273" t="s">
        <v>95</v>
      </c>
      <c r="P40" s="274"/>
      <c r="Q40" s="274"/>
      <c r="R40" s="275"/>
      <c r="S40" s="50"/>
      <c r="T40" s="158">
        <v>44799</v>
      </c>
      <c r="U40" s="159"/>
      <c r="V40" s="159"/>
      <c r="W40" s="160"/>
      <c r="X40" s="43"/>
      <c r="Y40" s="18"/>
      <c r="Z40" s="177"/>
      <c r="AA40" s="43"/>
      <c r="AB40" s="18"/>
    </row>
    <row r="41" spans="1:28" s="1" customFormat="1" ht="15" customHeight="1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8"/>
      <c r="V41" s="3"/>
      <c r="W41" s="3"/>
      <c r="X41" s="38"/>
      <c r="Y41" s="2"/>
      <c r="Z41" s="2"/>
      <c r="AA41" s="38"/>
      <c r="AB41" s="2"/>
    </row>
    <row r="42" spans="1:28" s="1" customFormat="1" ht="15" customHeight="1" x14ac:dyDescent="0.3">
      <c r="A42" s="286" t="s">
        <v>11</v>
      </c>
      <c r="B42" s="58"/>
      <c r="C42" s="206" t="s">
        <v>0</v>
      </c>
      <c r="D42" s="207"/>
      <c r="E42" s="206">
        <v>1</v>
      </c>
      <c r="F42" s="207"/>
      <c r="G42" s="206">
        <v>2</v>
      </c>
      <c r="H42" s="207"/>
      <c r="I42" s="206">
        <v>3</v>
      </c>
      <c r="J42" s="207"/>
      <c r="K42" s="206">
        <v>4</v>
      </c>
      <c r="L42" s="207"/>
      <c r="M42" s="206">
        <v>5</v>
      </c>
      <c r="N42" s="207"/>
      <c r="O42" s="289"/>
      <c r="P42" s="20" t="s">
        <v>13</v>
      </c>
      <c r="Q42" s="20" t="s">
        <v>14</v>
      </c>
      <c r="R42" s="20" t="s">
        <v>15</v>
      </c>
      <c r="S42" s="20" t="s">
        <v>117</v>
      </c>
      <c r="T42" s="21" t="s">
        <v>108</v>
      </c>
      <c r="U42" s="20" t="s">
        <v>111</v>
      </c>
      <c r="V42" s="20" t="s">
        <v>112</v>
      </c>
      <c r="W42" s="20" t="s">
        <v>107</v>
      </c>
      <c r="X42" s="42" t="s">
        <v>1</v>
      </c>
      <c r="Y42" s="20" t="s">
        <v>17</v>
      </c>
      <c r="AA42" s="37"/>
    </row>
    <row r="43" spans="1:28" s="1" customFormat="1" ht="15" customHeight="1" x14ac:dyDescent="0.3">
      <c r="A43" s="287"/>
      <c r="B43" s="195">
        <v>1</v>
      </c>
      <c r="C43" s="197"/>
      <c r="D43" s="198"/>
      <c r="E43" s="209"/>
      <c r="F43" s="210"/>
      <c r="G43" s="258"/>
      <c r="H43" s="31"/>
      <c r="I43" s="203"/>
      <c r="J43" s="17"/>
      <c r="K43" s="203"/>
      <c r="L43" s="17"/>
      <c r="M43" s="203"/>
      <c r="N43" s="30"/>
      <c r="O43" s="290"/>
      <c r="P43" s="171">
        <f>Q43+R43</f>
        <v>0</v>
      </c>
      <c r="Q43" s="180">
        <f>IF(Y60&gt;AA60,"1")+IF(AA63&gt;Y63,"1")+IF(Y66&gt;AA66,"1")+IF(AA70&gt;Y70,"1")</f>
        <v>0</v>
      </c>
      <c r="R43" s="180">
        <f>IF(Y66&lt;AA66,"1")+IF(Y60&lt;AA60,"1")+IF(AA70&lt;Y70,"1")+IF(AA63&lt;Y63,"1")</f>
        <v>0</v>
      </c>
      <c r="S43" s="180">
        <v>0</v>
      </c>
      <c r="T43" s="171">
        <v>0</v>
      </c>
      <c r="U43" s="182">
        <f>SUM(H43,J43,L43,N43)</f>
        <v>0</v>
      </c>
      <c r="V43" s="182">
        <f>SUM(H44,J44,L44,N44)</f>
        <v>0</v>
      </c>
      <c r="W43" s="182">
        <f>+U43-V43</f>
        <v>0</v>
      </c>
      <c r="X43" s="215">
        <f>SUM(G43,I43,K43,M43)</f>
        <v>0</v>
      </c>
      <c r="Y43" s="171"/>
      <c r="AA43" s="37"/>
    </row>
    <row r="44" spans="1:28" s="1" customFormat="1" ht="15" customHeight="1" x14ac:dyDescent="0.3">
      <c r="A44" s="287"/>
      <c r="B44" s="196"/>
      <c r="C44" s="199"/>
      <c r="D44" s="200"/>
      <c r="E44" s="211"/>
      <c r="F44" s="212"/>
      <c r="G44" s="259"/>
      <c r="H44" s="31"/>
      <c r="I44" s="204"/>
      <c r="J44" s="17"/>
      <c r="K44" s="204"/>
      <c r="L44" s="17"/>
      <c r="M44" s="204"/>
      <c r="N44" s="30"/>
      <c r="O44" s="290"/>
      <c r="P44" s="171"/>
      <c r="Q44" s="181"/>
      <c r="R44" s="181"/>
      <c r="S44" s="181"/>
      <c r="T44" s="171"/>
      <c r="U44" s="171"/>
      <c r="V44" s="171"/>
      <c r="W44" s="171"/>
      <c r="X44" s="215"/>
      <c r="Y44" s="171"/>
      <c r="AA44" s="37"/>
    </row>
    <row r="45" spans="1:28" s="1" customFormat="1" ht="15" customHeight="1" x14ac:dyDescent="0.3">
      <c r="A45" s="287"/>
      <c r="B45" s="195">
        <v>2</v>
      </c>
      <c r="C45" s="197"/>
      <c r="D45" s="198"/>
      <c r="E45" s="201"/>
      <c r="F45" s="17"/>
      <c r="G45" s="216"/>
      <c r="H45" s="217"/>
      <c r="I45" s="203"/>
      <c r="J45" s="17"/>
      <c r="K45" s="203"/>
      <c r="L45" s="17"/>
      <c r="M45" s="203"/>
      <c r="N45" s="30"/>
      <c r="O45" s="290"/>
      <c r="P45" s="171">
        <f>Q45+R45</f>
        <v>0</v>
      </c>
      <c r="Q45" s="171">
        <f>IF(Y57&gt;AA57,"1")+IF(AA60&gt;Y60,"1")+IF(Y67&gt;AA67,"1")+IF(Y69&gt;AA69,"1")</f>
        <v>0</v>
      </c>
      <c r="R45" s="171">
        <f>IF(Y57&lt;AA57,"1")+IF(AA60&lt;Y60,"1")+IF(Y67&lt;AA67,"1")+IF(Y69&lt;AA69,"1")</f>
        <v>0</v>
      </c>
      <c r="S45" s="180">
        <v>0</v>
      </c>
      <c r="T45" s="171">
        <v>0</v>
      </c>
      <c r="U45" s="182">
        <f>SUM(F45,J45,L45,N45)</f>
        <v>0</v>
      </c>
      <c r="V45" s="182">
        <f>SUM(F46,J46,L46,N46)</f>
        <v>0</v>
      </c>
      <c r="W45" s="182">
        <f>+U45-V45</f>
        <v>0</v>
      </c>
      <c r="X45" s="215">
        <f>SUM(E45,I45,K45,M45)</f>
        <v>0</v>
      </c>
      <c r="Y45" s="171"/>
      <c r="AA45" s="37"/>
    </row>
    <row r="46" spans="1:28" s="1" customFormat="1" ht="15" customHeight="1" x14ac:dyDescent="0.3">
      <c r="A46" s="287"/>
      <c r="B46" s="196"/>
      <c r="C46" s="199"/>
      <c r="D46" s="200"/>
      <c r="E46" s="202"/>
      <c r="F46" s="17"/>
      <c r="G46" s="218"/>
      <c r="H46" s="219"/>
      <c r="I46" s="204"/>
      <c r="J46" s="17"/>
      <c r="K46" s="204"/>
      <c r="L46" s="17"/>
      <c r="M46" s="204"/>
      <c r="N46" s="30"/>
      <c r="O46" s="290"/>
      <c r="P46" s="171"/>
      <c r="Q46" s="171"/>
      <c r="R46" s="171"/>
      <c r="S46" s="181"/>
      <c r="T46" s="171"/>
      <c r="U46" s="171"/>
      <c r="V46" s="171"/>
      <c r="W46" s="171"/>
      <c r="X46" s="215"/>
      <c r="Y46" s="171"/>
      <c r="AA46" s="37"/>
    </row>
    <row r="47" spans="1:28" s="1" customFormat="1" ht="15" customHeight="1" x14ac:dyDescent="0.3">
      <c r="A47" s="287"/>
      <c r="B47" s="195">
        <v>3</v>
      </c>
      <c r="C47" s="197"/>
      <c r="D47" s="198"/>
      <c r="E47" s="201"/>
      <c r="F47" s="17"/>
      <c r="G47" s="203"/>
      <c r="H47" s="17"/>
      <c r="I47" s="216"/>
      <c r="J47" s="217"/>
      <c r="K47" s="203"/>
      <c r="L47" s="17"/>
      <c r="M47" s="203"/>
      <c r="N47" s="30"/>
      <c r="O47" s="290"/>
      <c r="P47" s="171">
        <f>Q47+R47</f>
        <v>0</v>
      </c>
      <c r="Q47" s="171">
        <f>IF(AA67&gt;Y67,"1")+IF(AA58&gt;Y58,"1")+IF(Y63&gt;AA63,"1")+IF(AA61&gt;Y61,"1")</f>
        <v>0</v>
      </c>
      <c r="R47" s="171">
        <f>IF(AA67&lt;Y67,"1")+IF(AA58&lt;Y58,"1")+IF(Y63&lt;AA63,"1")+IF(AA61&lt;Y61,"1")</f>
        <v>0</v>
      </c>
      <c r="S47" s="180">
        <v>0</v>
      </c>
      <c r="T47" s="171">
        <v>0</v>
      </c>
      <c r="U47" s="182">
        <f>SUM(F47,H47,L47,N47)</f>
        <v>0</v>
      </c>
      <c r="V47" s="182">
        <f>SUM(F48,H48,L48,N48)</f>
        <v>0</v>
      </c>
      <c r="W47" s="171">
        <f>+U47-V47</f>
        <v>0</v>
      </c>
      <c r="X47" s="215">
        <f>SUM(E47,G47,K47,M47)</f>
        <v>0</v>
      </c>
      <c r="Y47" s="171"/>
      <c r="AA47" s="37"/>
    </row>
    <row r="48" spans="1:28" s="1" customFormat="1" ht="15" customHeight="1" x14ac:dyDescent="0.3">
      <c r="A48" s="287"/>
      <c r="B48" s="196"/>
      <c r="C48" s="199"/>
      <c r="D48" s="200"/>
      <c r="E48" s="202"/>
      <c r="F48" s="17"/>
      <c r="G48" s="204"/>
      <c r="H48" s="17"/>
      <c r="I48" s="218"/>
      <c r="J48" s="219"/>
      <c r="K48" s="204"/>
      <c r="L48" s="17"/>
      <c r="M48" s="204"/>
      <c r="N48" s="30"/>
      <c r="O48" s="290"/>
      <c r="P48" s="171"/>
      <c r="Q48" s="171"/>
      <c r="R48" s="171"/>
      <c r="S48" s="181"/>
      <c r="T48" s="171"/>
      <c r="U48" s="171"/>
      <c r="V48" s="171"/>
      <c r="W48" s="171"/>
      <c r="X48" s="215"/>
      <c r="Y48" s="171"/>
      <c r="AA48" s="37"/>
    </row>
    <row r="49" spans="1:28" s="1" customFormat="1" ht="15" hidden="1" customHeight="1" x14ac:dyDescent="0.3">
      <c r="A49" s="287"/>
      <c r="B49" s="195">
        <v>4</v>
      </c>
      <c r="C49" s="197"/>
      <c r="D49" s="198"/>
      <c r="E49" s="201"/>
      <c r="F49" s="17"/>
      <c r="G49" s="203"/>
      <c r="H49" s="17"/>
      <c r="I49" s="203"/>
      <c r="J49" s="17"/>
      <c r="K49" s="216"/>
      <c r="L49" s="217"/>
      <c r="M49" s="203"/>
      <c r="N49" s="30"/>
      <c r="O49" s="290"/>
      <c r="P49" s="171">
        <f>Q49+R49</f>
        <v>0</v>
      </c>
      <c r="Q49" s="171">
        <f>IF(AA66&gt;Y66,"1")+IF(Y58&gt;AA58,"1")+IF(AA69&gt;Y69,"1")+IF(Y64&gt;AA64,"1")</f>
        <v>0</v>
      </c>
      <c r="R49" s="171">
        <f>IF(AA66&lt;Y66,"1")+IF(Y58&lt;AA58,"1")+IF(AA69&lt;Y69,"1")+IF(Y64&lt;AA64,"1")</f>
        <v>0</v>
      </c>
      <c r="S49" s="180">
        <v>0</v>
      </c>
      <c r="T49" s="171">
        <v>0</v>
      </c>
      <c r="U49" s="182">
        <f>SUM(F49,H49,J49,N49)</f>
        <v>0</v>
      </c>
      <c r="V49" s="182">
        <f>SUM(F50,H50,J50,N50)</f>
        <v>0</v>
      </c>
      <c r="W49" s="171">
        <f>+U49-V49</f>
        <v>0</v>
      </c>
      <c r="X49" s="215">
        <f>SUM(E49,G49,I49,M49)</f>
        <v>0</v>
      </c>
      <c r="Y49" s="171"/>
      <c r="AA49" s="37"/>
    </row>
    <row r="50" spans="1:28" s="1" customFormat="1" ht="15" hidden="1" customHeight="1" x14ac:dyDescent="0.3">
      <c r="A50" s="287"/>
      <c r="B50" s="196"/>
      <c r="C50" s="199"/>
      <c r="D50" s="200"/>
      <c r="E50" s="202"/>
      <c r="F50" s="17"/>
      <c r="G50" s="204"/>
      <c r="H50" s="17"/>
      <c r="I50" s="204"/>
      <c r="J50" s="17"/>
      <c r="K50" s="218"/>
      <c r="L50" s="219"/>
      <c r="M50" s="204"/>
      <c r="N50" s="30"/>
      <c r="O50" s="290"/>
      <c r="P50" s="171"/>
      <c r="Q50" s="171"/>
      <c r="R50" s="171"/>
      <c r="S50" s="181"/>
      <c r="T50" s="171"/>
      <c r="U50" s="171"/>
      <c r="V50" s="171"/>
      <c r="W50" s="171"/>
      <c r="X50" s="215"/>
      <c r="Y50" s="171"/>
      <c r="AA50" s="37"/>
    </row>
    <row r="51" spans="1:28" s="1" customFormat="1" ht="15" hidden="1" customHeight="1" x14ac:dyDescent="0.3">
      <c r="A51" s="287"/>
      <c r="B51" s="59"/>
      <c r="C51" s="197"/>
      <c r="D51" s="198"/>
      <c r="E51" s="201"/>
      <c r="F51" s="17"/>
      <c r="G51" s="203"/>
      <c r="H51" s="17"/>
      <c r="I51" s="203"/>
      <c r="J51" s="17"/>
      <c r="K51" s="203"/>
      <c r="L51" s="17"/>
      <c r="M51" s="216"/>
      <c r="N51" s="217"/>
      <c r="O51" s="290"/>
      <c r="P51" s="180">
        <f>Q51+R51</f>
        <v>0</v>
      </c>
      <c r="Q51" s="180">
        <f>IF(AA57&gt;Y57,"1")+IF(Y61&gt;AA61,"1")+IF(AA64&gt;Y64,"1")+IF(Y70&gt;AA70,"1")</f>
        <v>0</v>
      </c>
      <c r="R51" s="180">
        <f>IF(AA57&lt;Y57,"1")+IF(Y61&lt;AA61,"1")+IF(AA64&lt;Y64,"1")+IF(Y70&lt;AA70,"1")</f>
        <v>0</v>
      </c>
      <c r="S51" s="180">
        <v>0</v>
      </c>
      <c r="T51" s="180">
        <v>0</v>
      </c>
      <c r="U51" s="282">
        <f>SUM(F51,H51,J51,L51)</f>
        <v>0</v>
      </c>
      <c r="V51" s="282">
        <f>SUM(F52,H52,J52,L52)</f>
        <v>0</v>
      </c>
      <c r="W51" s="180">
        <f>+U51-V51</f>
        <v>0</v>
      </c>
      <c r="X51" s="284">
        <f>SUM(E51,G51,I51,K51)</f>
        <v>0</v>
      </c>
      <c r="Y51" s="180"/>
      <c r="AA51" s="37"/>
    </row>
    <row r="52" spans="1:28" s="1" customFormat="1" ht="15" hidden="1" customHeight="1" x14ac:dyDescent="0.3">
      <c r="A52" s="288"/>
      <c r="B52" s="60"/>
      <c r="C52" s="199"/>
      <c r="D52" s="200"/>
      <c r="E52" s="202"/>
      <c r="F52" s="17"/>
      <c r="G52" s="204"/>
      <c r="H52" s="17"/>
      <c r="I52" s="204"/>
      <c r="J52" s="17"/>
      <c r="K52" s="204"/>
      <c r="L52" s="17"/>
      <c r="M52" s="218"/>
      <c r="N52" s="219"/>
      <c r="O52" s="291"/>
      <c r="P52" s="181"/>
      <c r="Q52" s="181"/>
      <c r="R52" s="181"/>
      <c r="S52" s="181"/>
      <c r="T52" s="181"/>
      <c r="U52" s="283"/>
      <c r="V52" s="283"/>
      <c r="W52" s="181"/>
      <c r="X52" s="285"/>
      <c r="Y52" s="181"/>
      <c r="AA52" s="37"/>
    </row>
    <row r="53" spans="1:28" s="1" customFormat="1" ht="9.9499999999999993" customHeight="1" x14ac:dyDescent="0.3">
      <c r="U53" s="7"/>
      <c r="X53" s="37"/>
      <c r="AA53" s="37"/>
    </row>
    <row r="54" spans="1:28" s="1" customFormat="1" ht="15" customHeight="1" x14ac:dyDescent="0.3">
      <c r="A54" s="174" t="s">
        <v>115</v>
      </c>
      <c r="B54" s="174"/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0"/>
      <c r="Z54" s="10"/>
      <c r="AA54" s="39"/>
      <c r="AB54" s="10"/>
    </row>
    <row r="55" spans="1:28" s="1" customFormat="1" ht="15" hidden="1" customHeight="1" x14ac:dyDescent="0.3">
      <c r="A55" s="5"/>
      <c r="B55" s="5"/>
      <c r="U55" s="7"/>
      <c r="X55" s="37"/>
      <c r="Y55" s="175" t="s">
        <v>2</v>
      </c>
      <c r="Z55" s="175"/>
      <c r="AA55" s="175"/>
      <c r="AB55" s="175"/>
    </row>
    <row r="56" spans="1:28" s="1" customFormat="1" ht="15" customHeight="1" x14ac:dyDescent="0.3">
      <c r="A56" s="19" t="s">
        <v>3</v>
      </c>
      <c r="B56" s="19"/>
      <c r="C56" s="19" t="s">
        <v>4</v>
      </c>
      <c r="D56" s="32"/>
      <c r="E56" s="32"/>
      <c r="F56" s="189" t="s">
        <v>5</v>
      </c>
      <c r="G56" s="190"/>
      <c r="H56" s="190"/>
      <c r="I56" s="190"/>
      <c r="J56" s="190"/>
      <c r="K56" s="190"/>
      <c r="L56" s="190"/>
      <c r="M56" s="190"/>
      <c r="N56" s="191"/>
      <c r="O56" s="163" t="s">
        <v>35</v>
      </c>
      <c r="P56" s="163"/>
      <c r="Q56" s="163"/>
      <c r="R56" s="163"/>
      <c r="S56" s="19"/>
      <c r="T56" s="163" t="s">
        <v>6</v>
      </c>
      <c r="U56" s="163"/>
      <c r="V56" s="163"/>
      <c r="W56" s="163"/>
      <c r="X56" s="40" t="s">
        <v>0</v>
      </c>
      <c r="Y56" s="36" t="s">
        <v>7</v>
      </c>
      <c r="Z56" s="36"/>
      <c r="AA56" s="40" t="s">
        <v>0</v>
      </c>
      <c r="AB56" s="36" t="s">
        <v>8</v>
      </c>
    </row>
    <row r="57" spans="1:28" s="1" customFormat="1" ht="15" customHeight="1" x14ac:dyDescent="0.3">
      <c r="A57" s="6" t="s">
        <v>104</v>
      </c>
      <c r="B57" s="6"/>
      <c r="C57" s="54">
        <f>C45</f>
        <v>0</v>
      </c>
      <c r="D57" s="55" t="s">
        <v>101</v>
      </c>
      <c r="E57" s="55"/>
      <c r="F57" s="276">
        <f>C51</f>
        <v>0</v>
      </c>
      <c r="G57" s="277"/>
      <c r="H57" s="277"/>
      <c r="I57" s="277"/>
      <c r="J57" s="277"/>
      <c r="K57" s="277"/>
      <c r="L57" s="277"/>
      <c r="M57" s="277"/>
      <c r="N57" s="278"/>
      <c r="O57" s="261" t="s">
        <v>96</v>
      </c>
      <c r="P57" s="262"/>
      <c r="Q57" s="262"/>
      <c r="R57" s="263"/>
      <c r="S57" s="48"/>
      <c r="T57" s="158">
        <v>44789</v>
      </c>
      <c r="U57" s="159"/>
      <c r="V57" s="159"/>
      <c r="W57" s="160"/>
      <c r="X57" s="43"/>
      <c r="Y57" s="18"/>
      <c r="Z57" s="163" t="s">
        <v>9</v>
      </c>
      <c r="AA57" s="43"/>
      <c r="AB57" s="18"/>
    </row>
    <row r="58" spans="1:28" s="1" customFormat="1" ht="15" customHeight="1" x14ac:dyDescent="0.3">
      <c r="A58" s="6" t="s">
        <v>18</v>
      </c>
      <c r="B58" s="6"/>
      <c r="C58" s="54">
        <f>C49</f>
        <v>0</v>
      </c>
      <c r="D58" s="55" t="s">
        <v>101</v>
      </c>
      <c r="E58" s="55"/>
      <c r="F58" s="276">
        <f>C47</f>
        <v>0</v>
      </c>
      <c r="G58" s="277"/>
      <c r="H58" s="277"/>
      <c r="I58" s="277"/>
      <c r="J58" s="277"/>
      <c r="K58" s="277"/>
      <c r="L58" s="277"/>
      <c r="M58" s="277"/>
      <c r="N58" s="278"/>
      <c r="O58" s="261" t="s">
        <v>96</v>
      </c>
      <c r="P58" s="262"/>
      <c r="Q58" s="262"/>
      <c r="R58" s="263"/>
      <c r="S58" s="48"/>
      <c r="T58" s="158">
        <v>44790</v>
      </c>
      <c r="U58" s="159"/>
      <c r="V58" s="159"/>
      <c r="W58" s="160"/>
      <c r="X58" s="43"/>
      <c r="Y58" s="18"/>
      <c r="Z58" s="163"/>
      <c r="AA58" s="43"/>
      <c r="AB58" s="18"/>
    </row>
    <row r="59" spans="1:28" s="1" customFormat="1" ht="15" customHeight="1" x14ac:dyDescent="0.3">
      <c r="A59" s="19" t="s">
        <v>3</v>
      </c>
      <c r="B59" s="19"/>
      <c r="C59" s="56" t="s">
        <v>4</v>
      </c>
      <c r="D59" s="57"/>
      <c r="E59" s="57"/>
      <c r="F59" s="167" t="s">
        <v>5</v>
      </c>
      <c r="G59" s="168"/>
      <c r="H59" s="168"/>
      <c r="I59" s="168"/>
      <c r="J59" s="168"/>
      <c r="K59" s="168"/>
      <c r="L59" s="168"/>
      <c r="M59" s="168"/>
      <c r="N59" s="169"/>
      <c r="O59" s="163" t="s">
        <v>35</v>
      </c>
      <c r="P59" s="163"/>
      <c r="Q59" s="163"/>
      <c r="R59" s="163"/>
      <c r="S59" s="32"/>
      <c r="T59" s="279" t="s">
        <v>6</v>
      </c>
      <c r="U59" s="280"/>
      <c r="V59" s="280"/>
      <c r="W59" s="281"/>
      <c r="X59" s="40" t="s">
        <v>0</v>
      </c>
      <c r="Y59" s="36" t="s">
        <v>7</v>
      </c>
      <c r="Z59" s="36"/>
      <c r="AA59" s="40" t="s">
        <v>0</v>
      </c>
      <c r="AB59" s="36" t="s">
        <v>8</v>
      </c>
    </row>
    <row r="60" spans="1:28" s="1" customFormat="1" ht="15" customHeight="1" x14ac:dyDescent="0.3">
      <c r="A60" s="6" t="s">
        <v>18</v>
      </c>
      <c r="B60" s="6"/>
      <c r="C60" s="54">
        <f>C43</f>
        <v>0</v>
      </c>
      <c r="D60" s="55" t="s">
        <v>101</v>
      </c>
      <c r="E60" s="55"/>
      <c r="F60" s="276">
        <f>C45</f>
        <v>0</v>
      </c>
      <c r="G60" s="277"/>
      <c r="H60" s="277"/>
      <c r="I60" s="277"/>
      <c r="J60" s="277"/>
      <c r="K60" s="277"/>
      <c r="L60" s="277"/>
      <c r="M60" s="277"/>
      <c r="N60" s="278"/>
      <c r="O60" s="261" t="s">
        <v>96</v>
      </c>
      <c r="P60" s="262"/>
      <c r="Q60" s="262"/>
      <c r="R60" s="263"/>
      <c r="S60" s="48"/>
      <c r="T60" s="158">
        <v>44792</v>
      </c>
      <c r="U60" s="159"/>
      <c r="V60" s="159"/>
      <c r="W60" s="160"/>
      <c r="X60" s="43"/>
      <c r="Y60" s="18"/>
      <c r="Z60" s="176" t="s">
        <v>9</v>
      </c>
      <c r="AA60" s="43"/>
      <c r="AB60" s="18"/>
    </row>
    <row r="61" spans="1:28" s="1" customFormat="1" ht="15" customHeight="1" x14ac:dyDescent="0.3">
      <c r="A61" s="6" t="s">
        <v>102</v>
      </c>
      <c r="B61" s="6"/>
      <c r="C61" s="54">
        <f>C51</f>
        <v>0</v>
      </c>
      <c r="D61" s="55" t="s">
        <v>101</v>
      </c>
      <c r="E61" s="55"/>
      <c r="F61" s="276">
        <f>C47</f>
        <v>0</v>
      </c>
      <c r="G61" s="277"/>
      <c r="H61" s="277"/>
      <c r="I61" s="277"/>
      <c r="J61" s="277"/>
      <c r="K61" s="277"/>
      <c r="L61" s="277"/>
      <c r="M61" s="277"/>
      <c r="N61" s="278"/>
      <c r="O61" s="261" t="s">
        <v>96</v>
      </c>
      <c r="P61" s="262"/>
      <c r="Q61" s="262"/>
      <c r="R61" s="263"/>
      <c r="S61" s="48"/>
      <c r="T61" s="158">
        <v>44792</v>
      </c>
      <c r="U61" s="159"/>
      <c r="V61" s="159"/>
      <c r="W61" s="160"/>
      <c r="X61" s="43"/>
      <c r="Y61" s="18"/>
      <c r="Z61" s="177"/>
      <c r="AA61" s="43"/>
      <c r="AB61" s="18"/>
    </row>
    <row r="62" spans="1:28" s="1" customFormat="1" ht="15" customHeight="1" x14ac:dyDescent="0.3">
      <c r="A62" s="19" t="s">
        <v>3</v>
      </c>
      <c r="B62" s="19"/>
      <c r="C62" s="56" t="s">
        <v>4</v>
      </c>
      <c r="D62" s="57"/>
      <c r="E62" s="57"/>
      <c r="F62" s="167" t="s">
        <v>5</v>
      </c>
      <c r="G62" s="168"/>
      <c r="H62" s="168"/>
      <c r="I62" s="168"/>
      <c r="J62" s="168"/>
      <c r="K62" s="168"/>
      <c r="L62" s="168"/>
      <c r="M62" s="168"/>
      <c r="N62" s="169"/>
      <c r="O62" s="163" t="s">
        <v>35</v>
      </c>
      <c r="P62" s="163"/>
      <c r="Q62" s="163"/>
      <c r="R62" s="163"/>
      <c r="S62" s="19"/>
      <c r="T62" s="170" t="s">
        <v>6</v>
      </c>
      <c r="U62" s="170"/>
      <c r="V62" s="170"/>
      <c r="W62" s="170"/>
      <c r="X62" s="40" t="s">
        <v>0</v>
      </c>
      <c r="Y62" s="36" t="s">
        <v>7</v>
      </c>
      <c r="Z62" s="36"/>
      <c r="AA62" s="40" t="s">
        <v>0</v>
      </c>
      <c r="AB62" s="36" t="s">
        <v>8</v>
      </c>
    </row>
    <row r="63" spans="1:28" s="1" customFormat="1" ht="15" customHeight="1" x14ac:dyDescent="0.3">
      <c r="A63" s="6" t="s">
        <v>104</v>
      </c>
      <c r="B63" s="6"/>
      <c r="C63" s="54">
        <f>C47</f>
        <v>0</v>
      </c>
      <c r="D63" s="55" t="s">
        <v>101</v>
      </c>
      <c r="E63" s="55"/>
      <c r="F63" s="276">
        <f>C43</f>
        <v>0</v>
      </c>
      <c r="G63" s="277"/>
      <c r="H63" s="277"/>
      <c r="I63" s="277"/>
      <c r="J63" s="277"/>
      <c r="K63" s="277"/>
      <c r="L63" s="277"/>
      <c r="M63" s="277"/>
      <c r="N63" s="278"/>
      <c r="O63" s="261" t="s">
        <v>96</v>
      </c>
      <c r="P63" s="262"/>
      <c r="Q63" s="262"/>
      <c r="R63" s="263"/>
      <c r="S63" s="48"/>
      <c r="T63" s="158">
        <v>44796</v>
      </c>
      <c r="U63" s="159"/>
      <c r="V63" s="159"/>
      <c r="W63" s="160"/>
      <c r="X63" s="43"/>
      <c r="Y63" s="18"/>
      <c r="Z63" s="163" t="s">
        <v>9</v>
      </c>
      <c r="AA63" s="43"/>
      <c r="AB63" s="18"/>
    </row>
    <row r="64" spans="1:28" s="1" customFormat="1" ht="15" customHeight="1" x14ac:dyDescent="0.3">
      <c r="A64" s="6" t="s">
        <v>18</v>
      </c>
      <c r="B64" s="6"/>
      <c r="C64" s="54">
        <f>C49</f>
        <v>0</v>
      </c>
      <c r="D64" s="55" t="s">
        <v>101</v>
      </c>
      <c r="E64" s="55"/>
      <c r="F64" s="276">
        <f>C51</f>
        <v>0</v>
      </c>
      <c r="G64" s="277"/>
      <c r="H64" s="277"/>
      <c r="I64" s="277"/>
      <c r="J64" s="277"/>
      <c r="K64" s="277"/>
      <c r="L64" s="277"/>
      <c r="M64" s="277"/>
      <c r="N64" s="278"/>
      <c r="O64" s="273" t="s">
        <v>96</v>
      </c>
      <c r="P64" s="274"/>
      <c r="Q64" s="274"/>
      <c r="R64" s="275"/>
      <c r="S64" s="50"/>
      <c r="T64" s="158">
        <v>44797</v>
      </c>
      <c r="U64" s="159"/>
      <c r="V64" s="159"/>
      <c r="W64" s="160"/>
      <c r="X64" s="43"/>
      <c r="Y64" s="18"/>
      <c r="Z64" s="163"/>
      <c r="AA64" s="43"/>
      <c r="AB64" s="18"/>
    </row>
    <row r="65" spans="1:28" s="1" customFormat="1" ht="15" hidden="1" customHeight="1" x14ac:dyDescent="0.3">
      <c r="A65" s="19" t="s">
        <v>3</v>
      </c>
      <c r="B65" s="19"/>
      <c r="C65" s="56" t="s">
        <v>4</v>
      </c>
      <c r="D65" s="57"/>
      <c r="E65" s="57"/>
      <c r="F65" s="167" t="s">
        <v>5</v>
      </c>
      <c r="G65" s="168"/>
      <c r="H65" s="168"/>
      <c r="I65" s="168"/>
      <c r="J65" s="168"/>
      <c r="K65" s="168"/>
      <c r="L65" s="168"/>
      <c r="M65" s="168"/>
      <c r="N65" s="169"/>
      <c r="O65" s="163" t="s">
        <v>35</v>
      </c>
      <c r="P65" s="163"/>
      <c r="Q65" s="163"/>
      <c r="R65" s="163"/>
      <c r="S65" s="19"/>
      <c r="T65" s="170" t="s">
        <v>6</v>
      </c>
      <c r="U65" s="170"/>
      <c r="V65" s="170"/>
      <c r="W65" s="170"/>
      <c r="X65" s="40" t="s">
        <v>0</v>
      </c>
      <c r="Y65" s="36" t="s">
        <v>7</v>
      </c>
      <c r="Z65" s="36"/>
      <c r="AA65" s="40" t="s">
        <v>0</v>
      </c>
      <c r="AB65" s="36" t="s">
        <v>8</v>
      </c>
    </row>
    <row r="66" spans="1:28" s="1" customFormat="1" ht="15" hidden="1" customHeight="1" x14ac:dyDescent="0.3">
      <c r="A66" s="6" t="s">
        <v>18</v>
      </c>
      <c r="B66" s="6"/>
      <c r="C66" s="54">
        <f>C43</f>
        <v>0</v>
      </c>
      <c r="D66" s="55" t="s">
        <v>101</v>
      </c>
      <c r="E66" s="55"/>
      <c r="F66" s="276">
        <f>C49</f>
        <v>0</v>
      </c>
      <c r="G66" s="277"/>
      <c r="H66" s="277"/>
      <c r="I66" s="277"/>
      <c r="J66" s="277"/>
      <c r="K66" s="277"/>
      <c r="L66" s="277"/>
      <c r="M66" s="277"/>
      <c r="N66" s="278"/>
      <c r="O66" s="261" t="s">
        <v>95</v>
      </c>
      <c r="P66" s="262"/>
      <c r="Q66" s="262"/>
      <c r="R66" s="263"/>
      <c r="S66" s="49"/>
      <c r="T66" s="264">
        <v>44798</v>
      </c>
      <c r="U66" s="264"/>
      <c r="V66" s="264"/>
      <c r="W66" s="264"/>
      <c r="X66" s="43"/>
      <c r="Y66" s="18"/>
      <c r="Z66" s="163" t="s">
        <v>9</v>
      </c>
      <c r="AA66" s="43"/>
      <c r="AB66" s="18"/>
    </row>
    <row r="67" spans="1:28" s="1" customFormat="1" ht="15" hidden="1" customHeight="1" x14ac:dyDescent="0.3">
      <c r="A67" s="6" t="s">
        <v>102</v>
      </c>
      <c r="B67" s="6"/>
      <c r="C67" s="54">
        <f>+C45</f>
        <v>0</v>
      </c>
      <c r="D67" s="55" t="s">
        <v>101</v>
      </c>
      <c r="E67" s="55"/>
      <c r="F67" s="276">
        <f>C47</f>
        <v>0</v>
      </c>
      <c r="G67" s="277"/>
      <c r="H67" s="277"/>
      <c r="I67" s="277"/>
      <c r="J67" s="277"/>
      <c r="K67" s="277"/>
      <c r="L67" s="277"/>
      <c r="M67" s="277"/>
      <c r="N67" s="278"/>
      <c r="O67" s="261" t="s">
        <v>95</v>
      </c>
      <c r="P67" s="262"/>
      <c r="Q67" s="262"/>
      <c r="R67" s="263"/>
      <c r="S67" s="49"/>
      <c r="T67" s="264">
        <v>44798</v>
      </c>
      <c r="U67" s="264"/>
      <c r="V67" s="264"/>
      <c r="W67" s="264"/>
      <c r="X67" s="43"/>
      <c r="Y67" s="18"/>
      <c r="Z67" s="163"/>
      <c r="AA67" s="43"/>
      <c r="AB67" s="18"/>
    </row>
    <row r="68" spans="1:28" s="1" customFormat="1" ht="15" hidden="1" customHeight="1" x14ac:dyDescent="0.3">
      <c r="A68" s="19" t="s">
        <v>3</v>
      </c>
      <c r="B68" s="19"/>
      <c r="C68" s="56" t="s">
        <v>4</v>
      </c>
      <c r="D68" s="57"/>
      <c r="E68" s="57"/>
      <c r="F68" s="167" t="s">
        <v>5</v>
      </c>
      <c r="G68" s="168"/>
      <c r="H68" s="168"/>
      <c r="I68" s="168"/>
      <c r="J68" s="168"/>
      <c r="K68" s="168"/>
      <c r="L68" s="168"/>
      <c r="M68" s="168"/>
      <c r="N68" s="169"/>
      <c r="O68" s="163" t="s">
        <v>35</v>
      </c>
      <c r="P68" s="163"/>
      <c r="Q68" s="163"/>
      <c r="R68" s="163"/>
      <c r="S68" s="19"/>
      <c r="T68" s="170" t="s">
        <v>6</v>
      </c>
      <c r="U68" s="170"/>
      <c r="V68" s="170"/>
      <c r="W68" s="170"/>
      <c r="X68" s="40" t="s">
        <v>0</v>
      </c>
      <c r="Y68" s="36" t="s">
        <v>7</v>
      </c>
      <c r="Z68" s="36"/>
      <c r="AA68" s="40" t="s">
        <v>0</v>
      </c>
      <c r="AB68" s="36" t="s">
        <v>8</v>
      </c>
    </row>
    <row r="69" spans="1:28" s="1" customFormat="1" ht="15" hidden="1" customHeight="1" x14ac:dyDescent="0.3">
      <c r="A69" s="6" t="s">
        <v>18</v>
      </c>
      <c r="B69" s="6"/>
      <c r="C69" s="54">
        <f>C45</f>
        <v>0</v>
      </c>
      <c r="D69" s="55" t="s">
        <v>101</v>
      </c>
      <c r="E69" s="55"/>
      <c r="F69" s="260">
        <f>C49</f>
        <v>0</v>
      </c>
      <c r="G69" s="260"/>
      <c r="H69" s="260"/>
      <c r="I69" s="260"/>
      <c r="J69" s="260"/>
      <c r="K69" s="260"/>
      <c r="L69" s="260"/>
      <c r="M69" s="260"/>
      <c r="N69" s="260"/>
      <c r="O69" s="261" t="s">
        <v>95</v>
      </c>
      <c r="P69" s="262"/>
      <c r="Q69" s="262"/>
      <c r="R69" s="263"/>
      <c r="S69" s="49"/>
      <c r="T69" s="264">
        <v>44799</v>
      </c>
      <c r="U69" s="264"/>
      <c r="V69" s="264"/>
      <c r="W69" s="264"/>
      <c r="X69" s="43"/>
      <c r="Y69" s="18"/>
      <c r="Z69" s="163" t="s">
        <v>9</v>
      </c>
      <c r="AA69" s="43"/>
      <c r="AB69" s="18"/>
    </row>
    <row r="70" spans="1:28" s="1" customFormat="1" ht="13.5" hidden="1" customHeight="1" x14ac:dyDescent="0.3">
      <c r="A70" s="6" t="s">
        <v>102</v>
      </c>
      <c r="B70" s="6"/>
      <c r="C70" s="54">
        <f>C51</f>
        <v>0</v>
      </c>
      <c r="D70" s="55" t="s">
        <v>101</v>
      </c>
      <c r="E70" s="55"/>
      <c r="F70" s="260">
        <f>C43</f>
        <v>0</v>
      </c>
      <c r="G70" s="260"/>
      <c r="H70" s="260"/>
      <c r="I70" s="260"/>
      <c r="J70" s="260"/>
      <c r="K70" s="260"/>
      <c r="L70" s="260"/>
      <c r="M70" s="260"/>
      <c r="N70" s="260"/>
      <c r="O70" s="273" t="s">
        <v>96</v>
      </c>
      <c r="P70" s="274"/>
      <c r="Q70" s="274"/>
      <c r="R70" s="275"/>
      <c r="S70" s="51"/>
      <c r="T70" s="264">
        <v>44799</v>
      </c>
      <c r="U70" s="264"/>
      <c r="V70" s="264"/>
      <c r="W70" s="264"/>
      <c r="X70" s="43"/>
      <c r="Y70" s="18"/>
      <c r="Z70" s="163"/>
      <c r="AA70" s="43"/>
      <c r="AB70" s="18"/>
    </row>
    <row r="71" spans="1:28" s="1" customFormat="1" ht="13.5" hidden="1" customHeight="1" x14ac:dyDescent="0.3">
      <c r="A71" s="62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4"/>
      <c r="P71" s="64"/>
      <c r="Q71" s="64"/>
      <c r="R71" s="64"/>
      <c r="S71" s="64"/>
      <c r="T71" s="65"/>
      <c r="U71" s="65"/>
      <c r="V71" s="65"/>
      <c r="W71" s="65"/>
      <c r="X71" s="66"/>
      <c r="Y71" s="67"/>
      <c r="Z71" s="46"/>
      <c r="AA71" s="66"/>
      <c r="AB71" s="67"/>
    </row>
    <row r="72" spans="1:28" s="82" customFormat="1" ht="15" customHeight="1" x14ac:dyDescent="0.3">
      <c r="A72" s="272"/>
      <c r="B72" s="272"/>
      <c r="C72" s="272"/>
      <c r="D72" s="272"/>
      <c r="E72" s="272"/>
      <c r="F72" s="272"/>
      <c r="G72" s="272"/>
      <c r="H72" s="272"/>
      <c r="I72" s="272"/>
      <c r="J72" s="272"/>
      <c r="K72" s="272"/>
      <c r="L72" s="272"/>
      <c r="M72" s="272"/>
      <c r="N72" s="272"/>
      <c r="O72" s="272"/>
      <c r="P72" s="272"/>
      <c r="Q72" s="272"/>
      <c r="R72" s="272"/>
      <c r="S72" s="272"/>
      <c r="T72" s="272"/>
      <c r="U72" s="272"/>
      <c r="V72" s="272"/>
      <c r="W72" s="272"/>
      <c r="X72" s="272"/>
      <c r="Y72" s="80"/>
      <c r="Z72" s="80"/>
      <c r="AA72" s="81"/>
      <c r="AB72" s="80"/>
    </row>
    <row r="73" spans="1:28" s="1" customFormat="1" ht="15" customHeight="1" x14ac:dyDescent="0.3">
      <c r="A73" s="265" t="s">
        <v>12</v>
      </c>
      <c r="B73" s="61"/>
      <c r="C73" s="79" t="s">
        <v>0</v>
      </c>
      <c r="D73" s="79"/>
      <c r="E73" s="266">
        <v>1</v>
      </c>
      <c r="F73" s="266"/>
      <c r="G73" s="266">
        <v>2</v>
      </c>
      <c r="H73" s="266"/>
      <c r="I73" s="266">
        <v>3</v>
      </c>
      <c r="J73" s="266"/>
      <c r="K73" s="266">
        <v>4</v>
      </c>
      <c r="L73" s="267"/>
      <c r="M73" s="47"/>
      <c r="N73" s="33"/>
      <c r="O73" s="20" t="s">
        <v>13</v>
      </c>
      <c r="P73" s="20" t="s">
        <v>14</v>
      </c>
      <c r="Q73" s="20" t="s">
        <v>15</v>
      </c>
      <c r="R73" s="20" t="s">
        <v>117</v>
      </c>
      <c r="S73" s="21" t="s">
        <v>108</v>
      </c>
      <c r="T73" s="20" t="s">
        <v>111</v>
      </c>
      <c r="U73" s="20" t="s">
        <v>112</v>
      </c>
      <c r="V73" s="20" t="s">
        <v>107</v>
      </c>
      <c r="W73" s="42" t="s">
        <v>1</v>
      </c>
      <c r="X73" s="20" t="s">
        <v>17</v>
      </c>
      <c r="Y73" s="47"/>
      <c r="Z73" s="47"/>
      <c r="AA73" s="52"/>
      <c r="AB73" s="47"/>
    </row>
    <row r="74" spans="1:28" s="1" customFormat="1" ht="15" customHeight="1" x14ac:dyDescent="0.3">
      <c r="A74" s="265"/>
      <c r="B74" s="195">
        <v>1</v>
      </c>
      <c r="C74" s="257"/>
      <c r="D74" s="257"/>
      <c r="E74" s="209"/>
      <c r="F74" s="210"/>
      <c r="G74" s="258"/>
      <c r="H74" s="31"/>
      <c r="I74" s="203"/>
      <c r="J74" s="17"/>
      <c r="K74" s="203"/>
      <c r="L74" s="17"/>
      <c r="M74" s="45"/>
      <c r="N74" s="34"/>
      <c r="O74" s="171">
        <f>P74+Q74</f>
        <v>0</v>
      </c>
      <c r="P74" s="180">
        <f>IF(Y86&gt;AA86,"1")+IF(Y90&gt;AA90,"1")+IF(AA93&gt;Y93,"1")</f>
        <v>0</v>
      </c>
      <c r="Q74" s="180">
        <f>IF(Y86&lt;AA86,"1")+IF(Y90&lt;AA90,"1")+IF(AA93&lt;Y93,"1")</f>
        <v>0</v>
      </c>
      <c r="R74" s="171">
        <v>0</v>
      </c>
      <c r="S74" s="180">
        <v>0</v>
      </c>
      <c r="T74" s="182">
        <f>SUM(H74,J74,L74)</f>
        <v>0</v>
      </c>
      <c r="U74" s="182">
        <f>SUM(H75,J75,L75)</f>
        <v>0</v>
      </c>
      <c r="V74" s="182">
        <f>+T74-U74</f>
        <v>0</v>
      </c>
      <c r="W74" s="215">
        <f>SUM(G74,I74,K74)</f>
        <v>0</v>
      </c>
      <c r="X74" s="171"/>
      <c r="Y74" s="247"/>
      <c r="Z74" s="247"/>
      <c r="AA74" s="251"/>
      <c r="AB74" s="247"/>
    </row>
    <row r="75" spans="1:28" s="1" customFormat="1" ht="17.25" customHeight="1" x14ac:dyDescent="0.3">
      <c r="A75" s="265"/>
      <c r="B75" s="196"/>
      <c r="C75" s="257"/>
      <c r="D75" s="257"/>
      <c r="E75" s="211"/>
      <c r="F75" s="212"/>
      <c r="G75" s="259"/>
      <c r="H75" s="31"/>
      <c r="I75" s="204"/>
      <c r="J75" s="17"/>
      <c r="K75" s="204"/>
      <c r="L75" s="17"/>
      <c r="M75" s="45"/>
      <c r="N75" s="34"/>
      <c r="O75" s="171"/>
      <c r="P75" s="181"/>
      <c r="Q75" s="181"/>
      <c r="R75" s="171"/>
      <c r="S75" s="181"/>
      <c r="T75" s="171"/>
      <c r="U75" s="171"/>
      <c r="V75" s="171"/>
      <c r="W75" s="215"/>
      <c r="X75" s="171"/>
      <c r="Y75" s="247"/>
      <c r="Z75" s="247"/>
      <c r="AA75" s="251"/>
      <c r="AB75" s="247"/>
    </row>
    <row r="76" spans="1:28" s="1" customFormat="1" ht="15" customHeight="1" x14ac:dyDescent="0.3">
      <c r="A76" s="265"/>
      <c r="B76" s="195">
        <v>2</v>
      </c>
      <c r="C76" s="252"/>
      <c r="D76" s="252"/>
      <c r="E76" s="201"/>
      <c r="F76" s="17"/>
      <c r="G76" s="216"/>
      <c r="H76" s="217"/>
      <c r="I76" s="203"/>
      <c r="J76" s="17"/>
      <c r="K76" s="203"/>
      <c r="L76" s="17"/>
      <c r="M76" s="45"/>
      <c r="N76" s="34"/>
      <c r="O76" s="171">
        <f t="shared" ref="O76" si="0">P76+Q76</f>
        <v>0</v>
      </c>
      <c r="P76" s="180">
        <f>IF(Y87&gt;AA87,"1")+IF(AA90&gt;Y90,"1")+IF(Y92&gt;AA92,"1")</f>
        <v>0</v>
      </c>
      <c r="Q76" s="180">
        <f>IF(Y87&lt;AA87,"1")+IF(AA90&lt;Y90,"1")+IF(Y92&lt;AA92,"1")</f>
        <v>0</v>
      </c>
      <c r="R76" s="171">
        <v>0</v>
      </c>
      <c r="S76" s="180">
        <v>0</v>
      </c>
      <c r="T76" s="182">
        <f>SUM(F76,J76,L76)</f>
        <v>0</v>
      </c>
      <c r="U76" s="182">
        <f>SUM(F77,J77,L77)</f>
        <v>0</v>
      </c>
      <c r="V76" s="182">
        <f>+T76-U76</f>
        <v>0</v>
      </c>
      <c r="W76" s="215">
        <f>SUM(E76,I76,K76)</f>
        <v>0</v>
      </c>
      <c r="X76" s="171"/>
      <c r="Y76" s="247"/>
      <c r="Z76" s="247"/>
      <c r="AA76" s="251"/>
      <c r="AB76" s="247"/>
    </row>
    <row r="77" spans="1:28" s="1" customFormat="1" ht="15" customHeight="1" x14ac:dyDescent="0.3">
      <c r="A77" s="265"/>
      <c r="B77" s="196"/>
      <c r="C77" s="252"/>
      <c r="D77" s="252"/>
      <c r="E77" s="202"/>
      <c r="F77" s="17"/>
      <c r="G77" s="218"/>
      <c r="H77" s="219"/>
      <c r="I77" s="204"/>
      <c r="J77" s="17"/>
      <c r="K77" s="204"/>
      <c r="L77" s="17"/>
      <c r="M77" s="45"/>
      <c r="N77" s="34"/>
      <c r="O77" s="171"/>
      <c r="P77" s="181"/>
      <c r="Q77" s="181"/>
      <c r="R77" s="171"/>
      <c r="S77" s="181"/>
      <c r="T77" s="171"/>
      <c r="U77" s="171"/>
      <c r="V77" s="171"/>
      <c r="W77" s="215"/>
      <c r="X77" s="171"/>
      <c r="Y77" s="247"/>
      <c r="Z77" s="247"/>
      <c r="AA77" s="251"/>
      <c r="AB77" s="247"/>
    </row>
    <row r="78" spans="1:28" s="1" customFormat="1" ht="15" customHeight="1" x14ac:dyDescent="0.3">
      <c r="A78" s="265"/>
      <c r="B78" s="195">
        <v>3</v>
      </c>
      <c r="C78" s="252"/>
      <c r="D78" s="252"/>
      <c r="E78" s="201"/>
      <c r="F78" s="17"/>
      <c r="G78" s="203"/>
      <c r="H78" s="17"/>
      <c r="I78" s="216"/>
      <c r="J78" s="217"/>
      <c r="K78" s="203"/>
      <c r="L78" s="17"/>
      <c r="M78" s="45"/>
      <c r="N78" s="34"/>
      <c r="O78" s="171">
        <f t="shared" ref="O78" si="1">P78+Q78</f>
        <v>0</v>
      </c>
      <c r="P78" s="180">
        <f>IF(AA87&gt;Y87,"1")+IF(AA89&gt;Y89,"1")+IF(AA93&gt;Y93,"1")</f>
        <v>0</v>
      </c>
      <c r="Q78" s="180">
        <f>IF(AA87&lt;Y87,"1")+IF(AA89&lt;Y89,"1")+IF(AA93&lt;Y93,"1")</f>
        <v>0</v>
      </c>
      <c r="R78" s="171">
        <v>0</v>
      </c>
      <c r="S78" s="180">
        <v>0</v>
      </c>
      <c r="T78" s="182">
        <f>SUM(F78,H78,L78)</f>
        <v>0</v>
      </c>
      <c r="U78" s="182">
        <f>SUM(F79,H79,L79)</f>
        <v>0</v>
      </c>
      <c r="V78" s="182">
        <f>+T78-U78</f>
        <v>0</v>
      </c>
      <c r="W78" s="215">
        <f>SUM(E78,G78,K78)</f>
        <v>0</v>
      </c>
      <c r="X78" s="171"/>
      <c r="Y78" s="247"/>
      <c r="Z78" s="247"/>
      <c r="AA78" s="251"/>
      <c r="AB78" s="247"/>
    </row>
    <row r="79" spans="1:28" s="1" customFormat="1" ht="15" customHeight="1" x14ac:dyDescent="0.3">
      <c r="A79" s="265"/>
      <c r="B79" s="196"/>
      <c r="C79" s="252"/>
      <c r="D79" s="252"/>
      <c r="E79" s="202"/>
      <c r="F79" s="17"/>
      <c r="G79" s="204"/>
      <c r="H79" s="17"/>
      <c r="I79" s="218"/>
      <c r="J79" s="219"/>
      <c r="K79" s="204"/>
      <c r="L79" s="17"/>
      <c r="M79" s="45"/>
      <c r="N79" s="34"/>
      <c r="O79" s="171"/>
      <c r="P79" s="181"/>
      <c r="Q79" s="181"/>
      <c r="R79" s="171"/>
      <c r="S79" s="181"/>
      <c r="T79" s="171"/>
      <c r="U79" s="171"/>
      <c r="V79" s="171"/>
      <c r="W79" s="215"/>
      <c r="X79" s="171"/>
      <c r="Y79" s="247"/>
      <c r="Z79" s="247"/>
      <c r="AA79" s="251"/>
      <c r="AB79" s="247"/>
    </row>
    <row r="80" spans="1:28" s="1" customFormat="1" ht="15" hidden="1" customHeight="1" x14ac:dyDescent="0.3">
      <c r="A80" s="265"/>
      <c r="B80" s="195">
        <v>4</v>
      </c>
      <c r="C80" s="252"/>
      <c r="D80" s="252"/>
      <c r="E80" s="201"/>
      <c r="F80" s="17"/>
      <c r="G80" s="203"/>
      <c r="H80" s="17"/>
      <c r="I80" s="203"/>
      <c r="J80" s="17"/>
      <c r="K80" s="216"/>
      <c r="L80" s="217"/>
      <c r="M80" s="45"/>
      <c r="N80" s="34"/>
      <c r="O80" s="171">
        <f t="shared" ref="O80" si="2">P80+Q80</f>
        <v>0</v>
      </c>
      <c r="P80" s="180">
        <f>IF(AA86&gt;Y86,"1")+IF(Y89&gt;AA89,"1")+IF(AA92&gt;Y92,"1")</f>
        <v>0</v>
      </c>
      <c r="Q80" s="180">
        <f>IF(AA86&lt;Y86,"1")+IF(Y89&lt;AA89,"1")+IF(AA92&lt;Y92,"1")</f>
        <v>0</v>
      </c>
      <c r="R80" s="171">
        <v>0</v>
      </c>
      <c r="S80" s="180">
        <v>0</v>
      </c>
      <c r="T80" s="182">
        <f>SUM(F80,H80,J80)</f>
        <v>0</v>
      </c>
      <c r="U80" s="182">
        <f>SUM(F81,H81,J81)</f>
        <v>0</v>
      </c>
      <c r="V80" s="182">
        <f>+T80-U80</f>
        <v>0</v>
      </c>
      <c r="W80" s="215">
        <f>SUM(E80,G80,I80)</f>
        <v>0</v>
      </c>
      <c r="X80" s="250"/>
      <c r="Y80" s="247"/>
      <c r="Z80" s="247"/>
      <c r="AA80" s="251"/>
      <c r="AB80" s="247"/>
    </row>
    <row r="81" spans="1:28" s="1" customFormat="1" ht="15" hidden="1" customHeight="1" x14ac:dyDescent="0.3">
      <c r="A81" s="265"/>
      <c r="B81" s="196"/>
      <c r="C81" s="252"/>
      <c r="D81" s="252"/>
      <c r="E81" s="202"/>
      <c r="F81" s="17"/>
      <c r="G81" s="204"/>
      <c r="H81" s="17"/>
      <c r="I81" s="204"/>
      <c r="J81" s="17"/>
      <c r="K81" s="218"/>
      <c r="L81" s="219"/>
      <c r="M81" s="45"/>
      <c r="N81" s="34"/>
      <c r="O81" s="171"/>
      <c r="P81" s="181"/>
      <c r="Q81" s="181"/>
      <c r="R81" s="171"/>
      <c r="S81" s="181"/>
      <c r="T81" s="171"/>
      <c r="U81" s="171"/>
      <c r="V81" s="171"/>
      <c r="W81" s="215"/>
      <c r="X81" s="250"/>
      <c r="Y81" s="247"/>
      <c r="Z81" s="247"/>
      <c r="AA81" s="251"/>
      <c r="AB81" s="247"/>
    </row>
    <row r="82" spans="1:28" s="1" customFormat="1" ht="9.9499999999999993" customHeight="1" x14ac:dyDescent="0.3">
      <c r="T82" s="7"/>
      <c r="X82" s="37"/>
      <c r="AA82" s="37"/>
    </row>
    <row r="83" spans="1:28" s="1" customFormat="1" ht="15" customHeight="1" x14ac:dyDescent="0.3">
      <c r="A83" s="174" t="s">
        <v>114</v>
      </c>
      <c r="B83" s="174"/>
      <c r="C83" s="174"/>
      <c r="D83" s="174"/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  <c r="R83" s="174"/>
      <c r="S83" s="174"/>
      <c r="T83" s="174"/>
      <c r="U83" s="174"/>
      <c r="V83" s="174"/>
      <c r="W83" s="174"/>
      <c r="X83" s="39"/>
      <c r="Y83" s="10"/>
      <c r="Z83" s="10"/>
      <c r="AA83" s="39"/>
      <c r="AB83" s="10"/>
    </row>
    <row r="84" spans="1:28" s="1" customFormat="1" ht="15" hidden="1" customHeight="1" x14ac:dyDescent="0.3">
      <c r="A84" s="5"/>
      <c r="B84" s="5"/>
      <c r="T84" s="7"/>
      <c r="X84" s="248" t="s">
        <v>2</v>
      </c>
      <c r="Y84" s="248"/>
      <c r="Z84" s="248"/>
      <c r="AA84" s="248"/>
      <c r="AB84" s="175"/>
    </row>
    <row r="85" spans="1:28" s="1" customFormat="1" ht="15" customHeight="1" x14ac:dyDescent="0.3">
      <c r="A85" s="19" t="s">
        <v>3</v>
      </c>
      <c r="B85" s="19"/>
      <c r="C85" s="19" t="s">
        <v>4</v>
      </c>
      <c r="D85" s="19"/>
      <c r="E85" s="19"/>
      <c r="F85" s="163" t="s">
        <v>5</v>
      </c>
      <c r="G85" s="163"/>
      <c r="H85" s="163"/>
      <c r="I85" s="163"/>
      <c r="J85" s="163"/>
      <c r="K85" s="163"/>
      <c r="L85" s="163"/>
      <c r="M85" s="19"/>
      <c r="N85" s="19"/>
      <c r="O85" s="163" t="s">
        <v>35</v>
      </c>
      <c r="P85" s="163"/>
      <c r="Q85" s="163"/>
      <c r="R85" s="163"/>
      <c r="S85" s="19"/>
      <c r="T85" s="163" t="s">
        <v>6</v>
      </c>
      <c r="U85" s="163"/>
      <c r="V85" s="163"/>
      <c r="W85" s="163"/>
      <c r="X85" s="40" t="s">
        <v>0</v>
      </c>
      <c r="Y85" s="36" t="s">
        <v>7</v>
      </c>
      <c r="Z85" s="36"/>
      <c r="AA85" s="40" t="s">
        <v>0</v>
      </c>
      <c r="AB85" s="19" t="s">
        <v>8</v>
      </c>
    </row>
    <row r="86" spans="1:28" s="1" customFormat="1" ht="24.75" customHeight="1" x14ac:dyDescent="0.3">
      <c r="A86" s="6" t="s">
        <v>102</v>
      </c>
      <c r="B86" s="6"/>
      <c r="C86" s="68">
        <f>C74</f>
        <v>0</v>
      </c>
      <c r="D86" s="55" t="s">
        <v>101</v>
      </c>
      <c r="E86" s="55"/>
      <c r="F86" s="268">
        <f>C80</f>
        <v>0</v>
      </c>
      <c r="G86" s="268"/>
      <c r="H86" s="268"/>
      <c r="I86" s="268"/>
      <c r="J86" s="268"/>
      <c r="K86" s="268"/>
      <c r="L86" s="268"/>
      <c r="M86" s="74"/>
      <c r="N86" s="44"/>
      <c r="O86" s="261" t="s">
        <v>96</v>
      </c>
      <c r="P86" s="262"/>
      <c r="Q86" s="262"/>
      <c r="R86" s="263"/>
      <c r="S86" s="48"/>
      <c r="T86" s="158">
        <v>44790</v>
      </c>
      <c r="U86" s="159"/>
      <c r="V86" s="159"/>
      <c r="W86" s="160"/>
      <c r="X86" s="41"/>
      <c r="Y86" s="35"/>
      <c r="Z86" s="244" t="s">
        <v>9</v>
      </c>
      <c r="AA86" s="41"/>
      <c r="AB86" s="53"/>
    </row>
    <row r="87" spans="1:28" s="1" customFormat="1" ht="15" customHeight="1" x14ac:dyDescent="0.3">
      <c r="A87" s="6" t="s">
        <v>104</v>
      </c>
      <c r="B87" s="6"/>
      <c r="C87" s="75">
        <f>+C76</f>
        <v>0</v>
      </c>
      <c r="D87" s="55" t="s">
        <v>101</v>
      </c>
      <c r="E87" s="55"/>
      <c r="F87" s="268">
        <f>C78</f>
        <v>0</v>
      </c>
      <c r="G87" s="268"/>
      <c r="H87" s="268"/>
      <c r="I87" s="268"/>
      <c r="J87" s="268"/>
      <c r="K87" s="268"/>
      <c r="L87" s="268"/>
      <c r="M87" s="74"/>
      <c r="N87" s="44"/>
      <c r="O87" s="261" t="s">
        <v>96</v>
      </c>
      <c r="P87" s="262"/>
      <c r="Q87" s="262"/>
      <c r="R87" s="263"/>
      <c r="S87" s="48"/>
      <c r="T87" s="158">
        <v>44790</v>
      </c>
      <c r="U87" s="159"/>
      <c r="V87" s="159"/>
      <c r="W87" s="160"/>
      <c r="X87" s="41"/>
      <c r="Y87" s="35"/>
      <c r="Z87" s="244"/>
      <c r="AA87" s="41"/>
      <c r="AB87" s="53"/>
    </row>
    <row r="88" spans="1:28" s="1" customFormat="1" ht="15" customHeight="1" x14ac:dyDescent="0.3">
      <c r="A88" s="19" t="s">
        <v>3</v>
      </c>
      <c r="B88" s="19"/>
      <c r="C88" s="56" t="s">
        <v>4</v>
      </c>
      <c r="D88" s="56"/>
      <c r="E88" s="56"/>
      <c r="F88" s="249" t="s">
        <v>5</v>
      </c>
      <c r="G88" s="249"/>
      <c r="H88" s="249"/>
      <c r="I88" s="249"/>
      <c r="J88" s="249"/>
      <c r="K88" s="249"/>
      <c r="L88" s="249"/>
      <c r="M88" s="19"/>
      <c r="N88" s="19"/>
      <c r="O88" s="163" t="s">
        <v>35</v>
      </c>
      <c r="P88" s="163"/>
      <c r="Q88" s="163"/>
      <c r="R88" s="163"/>
      <c r="S88" s="19"/>
      <c r="T88" s="170" t="s">
        <v>6</v>
      </c>
      <c r="U88" s="170"/>
      <c r="V88" s="170"/>
      <c r="W88" s="170"/>
      <c r="X88" s="40" t="s">
        <v>0</v>
      </c>
      <c r="Y88" s="36" t="s">
        <v>7</v>
      </c>
      <c r="Z88" s="36"/>
      <c r="AA88" s="40" t="s">
        <v>0</v>
      </c>
      <c r="AB88" s="19" t="s">
        <v>8</v>
      </c>
    </row>
    <row r="89" spans="1:28" s="1" customFormat="1" ht="15" customHeight="1" x14ac:dyDescent="0.3">
      <c r="A89" s="6" t="s">
        <v>18</v>
      </c>
      <c r="B89" s="6"/>
      <c r="C89" s="54">
        <f>C80</f>
        <v>0</v>
      </c>
      <c r="D89" s="55" t="s">
        <v>101</v>
      </c>
      <c r="E89" s="55"/>
      <c r="F89" s="260">
        <f>C78</f>
        <v>0</v>
      </c>
      <c r="G89" s="260"/>
      <c r="H89" s="260"/>
      <c r="I89" s="260"/>
      <c r="J89" s="260"/>
      <c r="K89" s="260"/>
      <c r="L89" s="260"/>
      <c r="M89" s="44"/>
      <c r="N89" s="44"/>
      <c r="O89" s="261" t="s">
        <v>95</v>
      </c>
      <c r="P89" s="262"/>
      <c r="Q89" s="262"/>
      <c r="R89" s="263"/>
      <c r="S89" s="49"/>
      <c r="T89" s="264">
        <v>44795</v>
      </c>
      <c r="U89" s="264"/>
      <c r="V89" s="264"/>
      <c r="W89" s="264"/>
      <c r="X89" s="41"/>
      <c r="Y89" s="35"/>
      <c r="Z89" s="244" t="s">
        <v>9</v>
      </c>
      <c r="AA89" s="41"/>
      <c r="AB89" s="53"/>
    </row>
    <row r="90" spans="1:28" s="1" customFormat="1" ht="21.75" customHeight="1" x14ac:dyDescent="0.3">
      <c r="A90" s="6" t="s">
        <v>102</v>
      </c>
      <c r="B90" s="6"/>
      <c r="C90" s="68">
        <f>C74</f>
        <v>0</v>
      </c>
      <c r="D90" s="55" t="s">
        <v>101</v>
      </c>
      <c r="E90" s="55"/>
      <c r="F90" s="260">
        <f>C76</f>
        <v>0</v>
      </c>
      <c r="G90" s="260"/>
      <c r="H90" s="260"/>
      <c r="I90" s="260"/>
      <c r="J90" s="260"/>
      <c r="K90" s="260"/>
      <c r="L90" s="260"/>
      <c r="M90" s="44"/>
      <c r="N90" s="44"/>
      <c r="O90" s="261" t="s">
        <v>95</v>
      </c>
      <c r="P90" s="262"/>
      <c r="Q90" s="262"/>
      <c r="R90" s="263"/>
      <c r="S90" s="49"/>
      <c r="T90" s="264">
        <v>44795</v>
      </c>
      <c r="U90" s="264"/>
      <c r="V90" s="264"/>
      <c r="W90" s="264"/>
      <c r="X90" s="41"/>
      <c r="Y90" s="35"/>
      <c r="Z90" s="244"/>
      <c r="AA90" s="41"/>
      <c r="AB90" s="53"/>
    </row>
    <row r="91" spans="1:28" s="1" customFormat="1" ht="15" customHeight="1" x14ac:dyDescent="0.3">
      <c r="A91" s="19" t="s">
        <v>3</v>
      </c>
      <c r="B91" s="19"/>
      <c r="C91" s="56" t="s">
        <v>4</v>
      </c>
      <c r="D91" s="56"/>
      <c r="E91" s="56"/>
      <c r="F91" s="249" t="s">
        <v>5</v>
      </c>
      <c r="G91" s="249"/>
      <c r="H91" s="249"/>
      <c r="I91" s="249"/>
      <c r="J91" s="249"/>
      <c r="K91" s="249"/>
      <c r="L91" s="249"/>
      <c r="M91" s="19"/>
      <c r="N91" s="19"/>
      <c r="O91" s="163" t="s">
        <v>97</v>
      </c>
      <c r="P91" s="163"/>
      <c r="Q91" s="163"/>
      <c r="R91" s="163"/>
      <c r="S91" s="19"/>
      <c r="T91" s="170" t="s">
        <v>6</v>
      </c>
      <c r="U91" s="170"/>
      <c r="V91" s="170"/>
      <c r="W91" s="170"/>
      <c r="X91" s="40" t="s">
        <v>0</v>
      </c>
      <c r="Y91" s="36" t="s">
        <v>7</v>
      </c>
      <c r="Z91" s="36"/>
      <c r="AA91" s="40" t="s">
        <v>0</v>
      </c>
      <c r="AB91" s="19" t="s">
        <v>8</v>
      </c>
    </row>
    <row r="92" spans="1:28" s="72" customFormat="1" ht="15" customHeight="1" x14ac:dyDescent="0.3">
      <c r="A92" s="69" t="s">
        <v>102</v>
      </c>
      <c r="B92" s="69"/>
      <c r="C92" s="77">
        <f>C76</f>
        <v>0</v>
      </c>
      <c r="D92" s="70" t="s">
        <v>101</v>
      </c>
      <c r="E92" s="70"/>
      <c r="F92" s="239">
        <f>C80</f>
        <v>0</v>
      </c>
      <c r="G92" s="239"/>
      <c r="H92" s="239"/>
      <c r="I92" s="239"/>
      <c r="J92" s="239"/>
      <c r="K92" s="239"/>
      <c r="L92" s="239"/>
      <c r="M92" s="71"/>
      <c r="N92" s="71"/>
      <c r="O92" s="269" t="s">
        <v>96</v>
      </c>
      <c r="P92" s="270"/>
      <c r="Q92" s="270"/>
      <c r="R92" s="271"/>
      <c r="S92" s="78"/>
      <c r="T92" s="241">
        <v>44790</v>
      </c>
      <c r="U92" s="242"/>
      <c r="V92" s="242"/>
      <c r="W92" s="243"/>
      <c r="X92" s="41"/>
      <c r="Y92" s="35"/>
      <c r="Z92" s="244" t="s">
        <v>9</v>
      </c>
      <c r="AA92" s="41"/>
      <c r="AB92" s="53"/>
    </row>
    <row r="93" spans="1:28" s="1" customFormat="1" ht="30" customHeight="1" x14ac:dyDescent="0.3">
      <c r="A93" s="6" t="s">
        <v>102</v>
      </c>
      <c r="B93" s="6"/>
      <c r="C93" s="54">
        <f>C78</f>
        <v>0</v>
      </c>
      <c r="D93" s="55" t="s">
        <v>101</v>
      </c>
      <c r="E93" s="55"/>
      <c r="F93" s="245">
        <f>C74</f>
        <v>0</v>
      </c>
      <c r="G93" s="245"/>
      <c r="H93" s="245"/>
      <c r="I93" s="245"/>
      <c r="J93" s="245"/>
      <c r="K93" s="245"/>
      <c r="L93" s="245"/>
      <c r="M93" s="73"/>
      <c r="N93" s="44"/>
      <c r="O93" s="246" t="s">
        <v>96</v>
      </c>
      <c r="P93" s="246"/>
      <c r="Q93" s="246"/>
      <c r="R93" s="246"/>
      <c r="S93" s="76"/>
      <c r="T93" s="158">
        <v>44797</v>
      </c>
      <c r="U93" s="159"/>
      <c r="V93" s="159"/>
      <c r="W93" s="160"/>
      <c r="X93" s="41"/>
      <c r="Y93" s="35"/>
      <c r="Z93" s="244"/>
      <c r="AA93" s="41"/>
      <c r="AB93" s="53"/>
    </row>
    <row r="94" spans="1:28" s="1" customFormat="1" ht="15" customHeight="1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8"/>
      <c r="U94" s="3"/>
      <c r="V94" s="3"/>
      <c r="W94" s="2"/>
      <c r="X94" s="38"/>
      <c r="Y94" s="2"/>
      <c r="Z94" s="2"/>
      <c r="AA94" s="38"/>
    </row>
    <row r="95" spans="1:28" hidden="1" x14ac:dyDescent="0.25"/>
    <row r="96" spans="1:28" s="1" customFormat="1" ht="15" hidden="1" customHeight="1" x14ac:dyDescent="0.3">
      <c r="A96" s="174" t="s">
        <v>113</v>
      </c>
      <c r="B96" s="174"/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4"/>
      <c r="O96" s="174"/>
      <c r="P96" s="174"/>
      <c r="Q96" s="174"/>
      <c r="R96" s="174"/>
      <c r="S96" s="174"/>
      <c r="T96" s="174"/>
      <c r="U96" s="174"/>
      <c r="V96" s="174"/>
      <c r="W96" s="174"/>
      <c r="X96" s="39"/>
      <c r="Y96" s="10"/>
      <c r="Z96" s="10"/>
      <c r="AA96" s="39"/>
      <c r="AB96" s="10"/>
    </row>
    <row r="97" spans="1:28" hidden="1" x14ac:dyDescent="0.25"/>
    <row r="98" spans="1:28" s="1" customFormat="1" ht="15" hidden="1" customHeight="1" x14ac:dyDescent="0.3">
      <c r="A98" s="265" t="s">
        <v>12</v>
      </c>
      <c r="B98" s="61"/>
      <c r="C98" s="79" t="s">
        <v>0</v>
      </c>
      <c r="D98" s="79"/>
      <c r="E98" s="266">
        <v>1</v>
      </c>
      <c r="F98" s="266"/>
      <c r="G98" s="266">
        <v>2</v>
      </c>
      <c r="H98" s="266"/>
      <c r="I98" s="266">
        <v>3</v>
      </c>
      <c r="J98" s="266"/>
      <c r="K98" s="266"/>
      <c r="L98" s="267"/>
      <c r="M98" s="47"/>
      <c r="N98" s="33"/>
      <c r="O98" s="20" t="s">
        <v>13</v>
      </c>
      <c r="P98" s="20" t="s">
        <v>14</v>
      </c>
      <c r="Q98" s="20" t="s">
        <v>15</v>
      </c>
      <c r="R98" s="21" t="s">
        <v>16</v>
      </c>
      <c r="S98" s="20" t="s">
        <v>108</v>
      </c>
      <c r="T98" s="20" t="s">
        <v>105</v>
      </c>
      <c r="U98" s="20" t="s">
        <v>106</v>
      </c>
      <c r="V98" s="20" t="s">
        <v>107</v>
      </c>
      <c r="W98" s="42" t="s">
        <v>1</v>
      </c>
      <c r="X98" s="20" t="s">
        <v>17</v>
      </c>
      <c r="Y98" s="47"/>
      <c r="Z98" s="47"/>
      <c r="AA98" s="52"/>
      <c r="AB98" s="47"/>
    </row>
    <row r="99" spans="1:28" s="1" customFormat="1" ht="15" hidden="1" customHeight="1" x14ac:dyDescent="0.3">
      <c r="A99" s="265"/>
      <c r="B99" s="195">
        <v>1</v>
      </c>
      <c r="C99" s="257"/>
      <c r="D99" s="257"/>
      <c r="E99" s="209"/>
      <c r="F99" s="210"/>
      <c r="G99" s="258"/>
      <c r="H99" s="31"/>
      <c r="I99" s="203"/>
      <c r="J99" s="17"/>
      <c r="K99" s="253"/>
      <c r="L99" s="254"/>
      <c r="M99" s="45"/>
      <c r="N99" s="34"/>
      <c r="O99" s="171">
        <f>P99+Q99</f>
        <v>0</v>
      </c>
      <c r="P99" s="180">
        <f>IF(Y111&gt;AA111,"1")+IF(Y115&gt;AA115,"1")+IF(AA118&gt;Y118,"1")</f>
        <v>0</v>
      </c>
      <c r="Q99" s="180">
        <f>IF(Y111&lt;AA111,"1")+IF(Y115&lt;AA115,"1")+IF(AA118&lt;Y118,"1")</f>
        <v>0</v>
      </c>
      <c r="R99" s="171">
        <v>0</v>
      </c>
      <c r="S99" s="180">
        <v>0</v>
      </c>
      <c r="T99" s="182">
        <f>SUM(H99,J99,L99)</f>
        <v>0</v>
      </c>
      <c r="U99" s="182">
        <f>SUM(H100,J100,L100)</f>
        <v>0</v>
      </c>
      <c r="V99" s="182">
        <f>+T99-U99</f>
        <v>0</v>
      </c>
      <c r="W99" s="215">
        <f>SUM(G99,I99,K99)</f>
        <v>0</v>
      </c>
      <c r="X99" s="171"/>
      <c r="Y99" s="247"/>
      <c r="Z99" s="247"/>
      <c r="AA99" s="251"/>
      <c r="AB99" s="247"/>
    </row>
    <row r="100" spans="1:28" s="1" customFormat="1" ht="17.25" hidden="1" customHeight="1" x14ac:dyDescent="0.3">
      <c r="A100" s="265"/>
      <c r="B100" s="196"/>
      <c r="C100" s="257"/>
      <c r="D100" s="257"/>
      <c r="E100" s="211"/>
      <c r="F100" s="212"/>
      <c r="G100" s="259"/>
      <c r="H100" s="31"/>
      <c r="I100" s="204"/>
      <c r="J100" s="17"/>
      <c r="K100" s="255"/>
      <c r="L100" s="256"/>
      <c r="M100" s="45"/>
      <c r="N100" s="34"/>
      <c r="O100" s="171"/>
      <c r="P100" s="181"/>
      <c r="Q100" s="181"/>
      <c r="R100" s="171"/>
      <c r="S100" s="181"/>
      <c r="T100" s="171"/>
      <c r="U100" s="171"/>
      <c r="V100" s="171"/>
      <c r="W100" s="215"/>
      <c r="X100" s="171"/>
      <c r="Y100" s="247"/>
      <c r="Z100" s="247"/>
      <c r="AA100" s="251"/>
      <c r="AB100" s="247"/>
    </row>
    <row r="101" spans="1:28" s="1" customFormat="1" ht="15" hidden="1" customHeight="1" x14ac:dyDescent="0.3">
      <c r="A101" s="265"/>
      <c r="B101" s="195">
        <v>2</v>
      </c>
      <c r="C101" s="252"/>
      <c r="D101" s="252"/>
      <c r="E101" s="201"/>
      <c r="F101" s="17"/>
      <c r="G101" s="216"/>
      <c r="H101" s="217"/>
      <c r="I101" s="203"/>
      <c r="J101" s="17"/>
      <c r="K101" s="253"/>
      <c r="L101" s="254"/>
      <c r="M101" s="45"/>
      <c r="N101" s="34"/>
      <c r="O101" s="171">
        <f t="shared" ref="O101" si="3">P101+Q101</f>
        <v>0</v>
      </c>
      <c r="P101" s="180">
        <f>IF(Y112&gt;AA112,"1")+IF(AA115&gt;Y115,"1")+IF(Y117&gt;AA117,"1")</f>
        <v>0</v>
      </c>
      <c r="Q101" s="180">
        <f>IF(Y112&lt;AA112,"1")+IF(AA115&lt;Y115,"1")+IF(Y117&lt;AA117,"1")</f>
        <v>0</v>
      </c>
      <c r="R101" s="171">
        <v>0</v>
      </c>
      <c r="S101" s="180">
        <v>0</v>
      </c>
      <c r="T101" s="182">
        <f>SUM(F101,J101,L101)</f>
        <v>0</v>
      </c>
      <c r="U101" s="182">
        <f>SUM(F102,J102,L102)</f>
        <v>0</v>
      </c>
      <c r="V101" s="182">
        <f>+T101-U101</f>
        <v>0</v>
      </c>
      <c r="W101" s="215">
        <f>SUM(E101,I101,K101)</f>
        <v>0</v>
      </c>
      <c r="X101" s="171"/>
      <c r="Y101" s="247"/>
      <c r="Z101" s="247"/>
      <c r="AA101" s="251"/>
      <c r="AB101" s="247"/>
    </row>
    <row r="102" spans="1:28" s="1" customFormat="1" ht="15" hidden="1" customHeight="1" x14ac:dyDescent="0.3">
      <c r="A102" s="265"/>
      <c r="B102" s="196"/>
      <c r="C102" s="252"/>
      <c r="D102" s="252"/>
      <c r="E102" s="202"/>
      <c r="F102" s="17"/>
      <c r="G102" s="218"/>
      <c r="H102" s="219"/>
      <c r="I102" s="204"/>
      <c r="J102" s="17"/>
      <c r="K102" s="255"/>
      <c r="L102" s="256"/>
      <c r="M102" s="45"/>
      <c r="N102" s="34"/>
      <c r="O102" s="171"/>
      <c r="P102" s="181"/>
      <c r="Q102" s="181"/>
      <c r="R102" s="171"/>
      <c r="S102" s="181"/>
      <c r="T102" s="171"/>
      <c r="U102" s="171"/>
      <c r="V102" s="171"/>
      <c r="W102" s="215"/>
      <c r="X102" s="171"/>
      <c r="Y102" s="247"/>
      <c r="Z102" s="247"/>
      <c r="AA102" s="251"/>
      <c r="AB102" s="247"/>
    </row>
    <row r="103" spans="1:28" s="1" customFormat="1" ht="15" hidden="1" customHeight="1" x14ac:dyDescent="0.3">
      <c r="A103" s="265"/>
      <c r="B103" s="195">
        <v>3</v>
      </c>
      <c r="C103" s="252"/>
      <c r="D103" s="252"/>
      <c r="E103" s="201"/>
      <c r="F103" s="17"/>
      <c r="G103" s="203"/>
      <c r="H103" s="17"/>
      <c r="I103" s="216"/>
      <c r="J103" s="217"/>
      <c r="K103" s="253"/>
      <c r="L103" s="254"/>
      <c r="M103" s="45"/>
      <c r="N103" s="34"/>
      <c r="O103" s="171">
        <f t="shared" ref="O103" si="4">P103+Q103</f>
        <v>0</v>
      </c>
      <c r="P103" s="180">
        <f>IF(AA112&gt;Y112,"1")+IF(AA114&gt;Y114,"1")+IF(AA118&gt;Y118,"1")</f>
        <v>0</v>
      </c>
      <c r="Q103" s="180">
        <f>IF(AA112&lt;Y112,"1")+IF(AA114&lt;Y114,"1")+IF(AA118&lt;Y118,"1")</f>
        <v>0</v>
      </c>
      <c r="R103" s="171">
        <v>0</v>
      </c>
      <c r="S103" s="180">
        <v>0</v>
      </c>
      <c r="T103" s="182">
        <f>SUM(F103,H103,L103)</f>
        <v>0</v>
      </c>
      <c r="U103" s="182">
        <f>SUM(F104,H104,L104)</f>
        <v>0</v>
      </c>
      <c r="V103" s="182">
        <f>+T103-U103</f>
        <v>0</v>
      </c>
      <c r="W103" s="215">
        <f>SUM(E103,G103,K103)</f>
        <v>0</v>
      </c>
      <c r="X103" s="171"/>
      <c r="Y103" s="247"/>
      <c r="Z103" s="247"/>
      <c r="AA103" s="251"/>
      <c r="AB103" s="247"/>
    </row>
    <row r="104" spans="1:28" s="1" customFormat="1" ht="15" hidden="1" customHeight="1" x14ac:dyDescent="0.3">
      <c r="A104" s="265"/>
      <c r="B104" s="196"/>
      <c r="C104" s="252"/>
      <c r="D104" s="252"/>
      <c r="E104" s="202"/>
      <c r="F104" s="17"/>
      <c r="G104" s="204"/>
      <c r="H104" s="17"/>
      <c r="I104" s="218"/>
      <c r="J104" s="219"/>
      <c r="K104" s="255"/>
      <c r="L104" s="256"/>
      <c r="M104" s="45"/>
      <c r="N104" s="34"/>
      <c r="O104" s="171"/>
      <c r="P104" s="181"/>
      <c r="Q104" s="181"/>
      <c r="R104" s="171"/>
      <c r="S104" s="181"/>
      <c r="T104" s="171"/>
      <c r="U104" s="171"/>
      <c r="V104" s="171"/>
      <c r="W104" s="215"/>
      <c r="X104" s="171"/>
      <c r="Y104" s="247"/>
      <c r="Z104" s="247"/>
      <c r="AA104" s="251"/>
      <c r="AB104" s="247"/>
    </row>
    <row r="105" spans="1:28" s="1" customFormat="1" ht="15" hidden="1" customHeight="1" x14ac:dyDescent="0.3">
      <c r="A105" s="265"/>
      <c r="B105" s="195">
        <v>4</v>
      </c>
      <c r="C105" s="252"/>
      <c r="D105" s="252"/>
      <c r="E105" s="201"/>
      <c r="F105" s="17"/>
      <c r="G105" s="203"/>
      <c r="H105" s="17"/>
      <c r="I105" s="203"/>
      <c r="J105" s="17"/>
      <c r="K105" s="216"/>
      <c r="L105" s="217"/>
      <c r="M105" s="45"/>
      <c r="N105" s="34"/>
      <c r="O105" s="171">
        <f t="shared" ref="O105" si="5">P105+Q105</f>
        <v>0</v>
      </c>
      <c r="P105" s="180">
        <f>IF(AA111&gt;Y111,"1")+IF(Y114&gt;AA114,"1")+IF(AA117&gt;Y117,"1")</f>
        <v>0</v>
      </c>
      <c r="Q105" s="180">
        <f>IF(AA111&lt;Y111,"1")+IF(Y114&lt;AA114,"1")+IF(AA117&lt;Y117,"1")</f>
        <v>0</v>
      </c>
      <c r="R105" s="171">
        <v>0</v>
      </c>
      <c r="S105" s="180">
        <v>0</v>
      </c>
      <c r="T105" s="182">
        <f>SUM(F105,H105,J105)</f>
        <v>0</v>
      </c>
      <c r="U105" s="182">
        <f>SUM(F106,H106,J106)</f>
        <v>0</v>
      </c>
      <c r="V105" s="182">
        <f>+T105-U105</f>
        <v>0</v>
      </c>
      <c r="W105" s="215">
        <f>SUM(E105,G105,I105)</f>
        <v>0</v>
      </c>
      <c r="X105" s="250"/>
      <c r="Y105" s="247"/>
      <c r="Z105" s="247"/>
      <c r="AA105" s="251"/>
      <c r="AB105" s="247"/>
    </row>
    <row r="106" spans="1:28" s="1" customFormat="1" ht="15" hidden="1" customHeight="1" x14ac:dyDescent="0.3">
      <c r="A106" s="265"/>
      <c r="B106" s="196"/>
      <c r="C106" s="252"/>
      <c r="D106" s="252"/>
      <c r="E106" s="202"/>
      <c r="F106" s="17"/>
      <c r="G106" s="204"/>
      <c r="H106" s="17"/>
      <c r="I106" s="204"/>
      <c r="J106" s="17"/>
      <c r="K106" s="218"/>
      <c r="L106" s="219"/>
      <c r="M106" s="45"/>
      <c r="N106" s="34"/>
      <c r="O106" s="171"/>
      <c r="P106" s="181"/>
      <c r="Q106" s="181"/>
      <c r="R106" s="171"/>
      <c r="S106" s="181"/>
      <c r="T106" s="171"/>
      <c r="U106" s="171"/>
      <c r="V106" s="171"/>
      <c r="W106" s="215"/>
      <c r="X106" s="250"/>
      <c r="Y106" s="247"/>
      <c r="Z106" s="247"/>
      <c r="AA106" s="251"/>
      <c r="AB106" s="247"/>
    </row>
    <row r="107" spans="1:28" s="1" customFormat="1" ht="9.9499999999999993" hidden="1" customHeight="1" x14ac:dyDescent="0.3">
      <c r="T107" s="7"/>
      <c r="X107" s="37"/>
      <c r="AA107" s="37"/>
    </row>
    <row r="108" spans="1:28" s="1" customFormat="1" ht="15" hidden="1" customHeight="1" x14ac:dyDescent="0.3">
      <c r="A108" s="174" t="s">
        <v>114</v>
      </c>
      <c r="B108" s="174"/>
      <c r="C108" s="174"/>
      <c r="D108" s="174"/>
      <c r="E108" s="174"/>
      <c r="F108" s="174"/>
      <c r="G108" s="174"/>
      <c r="H108" s="174"/>
      <c r="I108" s="174"/>
      <c r="J108" s="174"/>
      <c r="K108" s="174"/>
      <c r="L108" s="174"/>
      <c r="M108" s="174"/>
      <c r="N108" s="174"/>
      <c r="O108" s="174"/>
      <c r="P108" s="174"/>
      <c r="Q108" s="174"/>
      <c r="R108" s="174"/>
      <c r="S108" s="174"/>
      <c r="T108" s="174"/>
      <c r="U108" s="174"/>
      <c r="V108" s="174"/>
      <c r="W108" s="174"/>
      <c r="X108" s="39"/>
      <c r="Y108" s="10"/>
      <c r="Z108" s="10"/>
      <c r="AA108" s="39"/>
      <c r="AB108" s="10"/>
    </row>
    <row r="109" spans="1:28" s="1" customFormat="1" ht="15" hidden="1" customHeight="1" x14ac:dyDescent="0.3">
      <c r="A109" s="5"/>
      <c r="B109" s="5"/>
      <c r="T109" s="7"/>
      <c r="X109" s="248" t="s">
        <v>2</v>
      </c>
      <c r="Y109" s="248"/>
      <c r="Z109" s="248"/>
      <c r="AA109" s="248"/>
      <c r="AB109" s="175"/>
    </row>
    <row r="110" spans="1:28" s="1" customFormat="1" ht="15" hidden="1" customHeight="1" x14ac:dyDescent="0.3">
      <c r="A110" s="19" t="s">
        <v>3</v>
      </c>
      <c r="B110" s="19"/>
      <c r="C110" s="19" t="s">
        <v>4</v>
      </c>
      <c r="D110" s="19"/>
      <c r="E110" s="19"/>
      <c r="F110" s="163" t="s">
        <v>5</v>
      </c>
      <c r="G110" s="163"/>
      <c r="H110" s="163"/>
      <c r="I110" s="163"/>
      <c r="J110" s="163"/>
      <c r="K110" s="163"/>
      <c r="L110" s="163"/>
      <c r="M110" s="19"/>
      <c r="N110" s="19"/>
      <c r="O110" s="163" t="s">
        <v>35</v>
      </c>
      <c r="P110" s="163"/>
      <c r="Q110" s="163"/>
      <c r="R110" s="163"/>
      <c r="S110" s="19"/>
      <c r="T110" s="163" t="s">
        <v>6</v>
      </c>
      <c r="U110" s="163"/>
      <c r="V110" s="163"/>
      <c r="W110" s="163"/>
      <c r="X110" s="40" t="s">
        <v>0</v>
      </c>
      <c r="Y110" s="36" t="s">
        <v>7</v>
      </c>
      <c r="Z110" s="36"/>
      <c r="AA110" s="40" t="s">
        <v>0</v>
      </c>
      <c r="AB110" s="19" t="s">
        <v>8</v>
      </c>
    </row>
    <row r="111" spans="1:28" s="1" customFormat="1" ht="24.75" hidden="1" customHeight="1" x14ac:dyDescent="0.3">
      <c r="A111" s="6" t="s">
        <v>102</v>
      </c>
      <c r="B111" s="6"/>
      <c r="C111" s="68">
        <f>C99</f>
        <v>0</v>
      </c>
      <c r="D111" s="55" t="s">
        <v>101</v>
      </c>
      <c r="E111" s="55"/>
      <c r="F111" s="268">
        <f>C105</f>
        <v>0</v>
      </c>
      <c r="G111" s="268"/>
      <c r="H111" s="268"/>
      <c r="I111" s="268"/>
      <c r="J111" s="268"/>
      <c r="K111" s="268"/>
      <c r="L111" s="268"/>
      <c r="M111" s="74"/>
      <c r="N111" s="44"/>
      <c r="O111" s="261" t="s">
        <v>96</v>
      </c>
      <c r="P111" s="262"/>
      <c r="Q111" s="262"/>
      <c r="R111" s="263"/>
      <c r="S111" s="48"/>
      <c r="T111" s="158">
        <v>44790</v>
      </c>
      <c r="U111" s="159"/>
      <c r="V111" s="159"/>
      <c r="W111" s="160"/>
      <c r="X111" s="41"/>
      <c r="Y111" s="35"/>
      <c r="Z111" s="244" t="s">
        <v>9</v>
      </c>
      <c r="AA111" s="41"/>
      <c r="AB111" s="53"/>
    </row>
    <row r="112" spans="1:28" s="1" customFormat="1" ht="15" hidden="1" customHeight="1" x14ac:dyDescent="0.3">
      <c r="A112" s="6" t="s">
        <v>104</v>
      </c>
      <c r="B112" s="6"/>
      <c r="C112" s="75">
        <f>+C101</f>
        <v>0</v>
      </c>
      <c r="D112" s="55" t="s">
        <v>101</v>
      </c>
      <c r="E112" s="55"/>
      <c r="F112" s="268">
        <f>C103</f>
        <v>0</v>
      </c>
      <c r="G112" s="268"/>
      <c r="H112" s="268"/>
      <c r="I112" s="268"/>
      <c r="J112" s="268"/>
      <c r="K112" s="268"/>
      <c r="L112" s="268"/>
      <c r="M112" s="74"/>
      <c r="N112" s="44"/>
      <c r="O112" s="261" t="s">
        <v>96</v>
      </c>
      <c r="P112" s="262"/>
      <c r="Q112" s="262"/>
      <c r="R112" s="263"/>
      <c r="S112" s="48"/>
      <c r="T112" s="158">
        <v>44790</v>
      </c>
      <c r="U112" s="159"/>
      <c r="V112" s="159"/>
      <c r="W112" s="160"/>
      <c r="X112" s="41"/>
      <c r="Y112" s="35"/>
      <c r="Z112" s="244"/>
      <c r="AA112" s="41"/>
      <c r="AB112" s="53"/>
    </row>
    <row r="113" spans="1:28" s="1" customFormat="1" ht="15" hidden="1" customHeight="1" x14ac:dyDescent="0.3">
      <c r="A113" s="19" t="s">
        <v>3</v>
      </c>
      <c r="B113" s="19"/>
      <c r="C113" s="56" t="s">
        <v>4</v>
      </c>
      <c r="D113" s="56"/>
      <c r="E113" s="56"/>
      <c r="F113" s="249" t="s">
        <v>5</v>
      </c>
      <c r="G113" s="249"/>
      <c r="H113" s="249"/>
      <c r="I113" s="249"/>
      <c r="J113" s="249"/>
      <c r="K113" s="249"/>
      <c r="L113" s="249"/>
      <c r="M113" s="19"/>
      <c r="N113" s="19"/>
      <c r="O113" s="163" t="s">
        <v>35</v>
      </c>
      <c r="P113" s="163"/>
      <c r="Q113" s="163"/>
      <c r="R113" s="163"/>
      <c r="S113" s="19"/>
      <c r="T113" s="170" t="s">
        <v>6</v>
      </c>
      <c r="U113" s="170"/>
      <c r="V113" s="170"/>
      <c r="W113" s="170"/>
      <c r="X113" s="40" t="s">
        <v>0</v>
      </c>
      <c r="Y113" s="36" t="s">
        <v>7</v>
      </c>
      <c r="Z113" s="36"/>
      <c r="AA113" s="40" t="s">
        <v>0</v>
      </c>
      <c r="AB113" s="19" t="s">
        <v>8</v>
      </c>
    </row>
    <row r="114" spans="1:28" s="1" customFormat="1" ht="15" hidden="1" customHeight="1" x14ac:dyDescent="0.3">
      <c r="A114" s="6" t="s">
        <v>18</v>
      </c>
      <c r="B114" s="6"/>
      <c r="C114" s="54">
        <f>C105</f>
        <v>0</v>
      </c>
      <c r="D114" s="55" t="s">
        <v>101</v>
      </c>
      <c r="E114" s="55"/>
      <c r="F114" s="260">
        <f>C103</f>
        <v>0</v>
      </c>
      <c r="G114" s="260"/>
      <c r="H114" s="260"/>
      <c r="I114" s="260"/>
      <c r="J114" s="260"/>
      <c r="K114" s="260"/>
      <c r="L114" s="260"/>
      <c r="M114" s="44"/>
      <c r="N114" s="44"/>
      <c r="O114" s="261" t="s">
        <v>95</v>
      </c>
      <c r="P114" s="262"/>
      <c r="Q114" s="262"/>
      <c r="R114" s="263"/>
      <c r="S114" s="49"/>
      <c r="T114" s="264">
        <v>44795</v>
      </c>
      <c r="U114" s="264"/>
      <c r="V114" s="264"/>
      <c r="W114" s="264"/>
      <c r="X114" s="41"/>
      <c r="Y114" s="35"/>
      <c r="Z114" s="244" t="s">
        <v>9</v>
      </c>
      <c r="AA114" s="41"/>
      <c r="AB114" s="53"/>
    </row>
    <row r="115" spans="1:28" s="1" customFormat="1" ht="21.75" hidden="1" customHeight="1" x14ac:dyDescent="0.3">
      <c r="A115" s="6" t="s">
        <v>102</v>
      </c>
      <c r="B115" s="6"/>
      <c r="C115" s="68">
        <f>C99</f>
        <v>0</v>
      </c>
      <c r="D115" s="55" t="s">
        <v>101</v>
      </c>
      <c r="E115" s="55"/>
      <c r="F115" s="260">
        <f>C101</f>
        <v>0</v>
      </c>
      <c r="G115" s="260"/>
      <c r="H115" s="260"/>
      <c r="I115" s="260"/>
      <c r="J115" s="260"/>
      <c r="K115" s="260"/>
      <c r="L115" s="260"/>
      <c r="M115" s="44"/>
      <c r="N115" s="44"/>
      <c r="O115" s="261" t="s">
        <v>95</v>
      </c>
      <c r="P115" s="262"/>
      <c r="Q115" s="262"/>
      <c r="R115" s="263"/>
      <c r="S115" s="49"/>
      <c r="T115" s="264">
        <v>44795</v>
      </c>
      <c r="U115" s="264"/>
      <c r="V115" s="264"/>
      <c r="W115" s="264"/>
      <c r="X115" s="41"/>
      <c r="Y115" s="35"/>
      <c r="Z115" s="244"/>
      <c r="AA115" s="41"/>
      <c r="AB115" s="53"/>
    </row>
    <row r="116" spans="1:28" s="1" customFormat="1" ht="15" hidden="1" customHeight="1" x14ac:dyDescent="0.3">
      <c r="A116" s="19" t="s">
        <v>3</v>
      </c>
      <c r="B116" s="19"/>
      <c r="C116" s="56" t="s">
        <v>4</v>
      </c>
      <c r="D116" s="56"/>
      <c r="E116" s="56"/>
      <c r="F116" s="249" t="s">
        <v>5</v>
      </c>
      <c r="G116" s="249"/>
      <c r="H116" s="249"/>
      <c r="I116" s="249"/>
      <c r="J116" s="249"/>
      <c r="K116" s="249"/>
      <c r="L116" s="249"/>
      <c r="M116" s="19"/>
      <c r="N116" s="19"/>
      <c r="O116" s="163" t="s">
        <v>97</v>
      </c>
      <c r="P116" s="163"/>
      <c r="Q116" s="163"/>
      <c r="R116" s="163"/>
      <c r="S116" s="19"/>
      <c r="T116" s="170" t="s">
        <v>6</v>
      </c>
      <c r="U116" s="170"/>
      <c r="V116" s="170"/>
      <c r="W116" s="170"/>
      <c r="X116" s="40" t="s">
        <v>0</v>
      </c>
      <c r="Y116" s="36" t="s">
        <v>7</v>
      </c>
      <c r="Z116" s="36"/>
      <c r="AA116" s="40" t="s">
        <v>0</v>
      </c>
      <c r="AB116" s="19" t="s">
        <v>8</v>
      </c>
    </row>
    <row r="117" spans="1:28" s="72" customFormat="1" ht="15" hidden="1" customHeight="1" x14ac:dyDescent="0.3">
      <c r="A117" s="69" t="s">
        <v>102</v>
      </c>
      <c r="B117" s="69"/>
      <c r="C117" s="77">
        <f>C101</f>
        <v>0</v>
      </c>
      <c r="D117" s="70" t="s">
        <v>101</v>
      </c>
      <c r="E117" s="70"/>
      <c r="F117" s="239">
        <f>C105</f>
        <v>0</v>
      </c>
      <c r="G117" s="239"/>
      <c r="H117" s="239"/>
      <c r="I117" s="239"/>
      <c r="J117" s="239"/>
      <c r="K117" s="239"/>
      <c r="L117" s="239"/>
      <c r="M117" s="71"/>
      <c r="N117" s="71"/>
      <c r="O117" s="240" t="s">
        <v>96</v>
      </c>
      <c r="P117" s="240"/>
      <c r="Q117" s="240"/>
      <c r="R117" s="240"/>
      <c r="S117" s="83"/>
      <c r="T117" s="241">
        <v>44790</v>
      </c>
      <c r="U117" s="242"/>
      <c r="V117" s="242"/>
      <c r="W117" s="243"/>
      <c r="X117" s="41"/>
      <c r="Y117" s="35"/>
      <c r="Z117" s="244" t="s">
        <v>9</v>
      </c>
      <c r="AA117" s="41"/>
      <c r="AB117" s="53"/>
    </row>
    <row r="118" spans="1:28" s="1" customFormat="1" ht="30" hidden="1" customHeight="1" x14ac:dyDescent="0.3">
      <c r="A118" s="6" t="s">
        <v>102</v>
      </c>
      <c r="B118" s="6"/>
      <c r="C118" s="54">
        <f>C103</f>
        <v>0</v>
      </c>
      <c r="D118" s="55" t="s">
        <v>101</v>
      </c>
      <c r="E118" s="55"/>
      <c r="F118" s="245">
        <f>C99</f>
        <v>0</v>
      </c>
      <c r="G118" s="245"/>
      <c r="H118" s="245"/>
      <c r="I118" s="245"/>
      <c r="J118" s="245"/>
      <c r="K118" s="245"/>
      <c r="L118" s="245"/>
      <c r="M118" s="73"/>
      <c r="N118" s="44"/>
      <c r="O118" s="246" t="s">
        <v>96</v>
      </c>
      <c r="P118" s="246"/>
      <c r="Q118" s="246"/>
      <c r="R118" s="246"/>
      <c r="S118" s="76"/>
      <c r="T118" s="158">
        <v>44797</v>
      </c>
      <c r="U118" s="159"/>
      <c r="V118" s="159"/>
      <c r="W118" s="160"/>
      <c r="X118" s="41"/>
      <c r="Y118" s="35"/>
      <c r="Z118" s="244"/>
      <c r="AA118" s="41"/>
      <c r="AB118" s="53"/>
    </row>
  </sheetData>
  <mergeCells count="530">
    <mergeCell ref="N3:P3"/>
    <mergeCell ref="N4:P4"/>
    <mergeCell ref="N5:P5"/>
    <mergeCell ref="W9:AB9"/>
    <mergeCell ref="A10:X10"/>
    <mergeCell ref="A12:A22"/>
    <mergeCell ref="C12:D12"/>
    <mergeCell ref="E12:F12"/>
    <mergeCell ref="G12:H12"/>
    <mergeCell ref="I12:J12"/>
    <mergeCell ref="K12:L12"/>
    <mergeCell ref="M12:N12"/>
    <mergeCell ref="O12:O22"/>
    <mergeCell ref="B13:B14"/>
    <mergeCell ref="C13:D14"/>
    <mergeCell ref="E13:F14"/>
    <mergeCell ref="G13:G14"/>
    <mergeCell ref="I13:I14"/>
    <mergeCell ref="K13:K14"/>
    <mergeCell ref="M13:M14"/>
    <mergeCell ref="V13:V14"/>
    <mergeCell ref="W13:W14"/>
    <mergeCell ref="X13:X14"/>
    <mergeCell ref="Y13:Y14"/>
    <mergeCell ref="B15:B16"/>
    <mergeCell ref="C15:D16"/>
    <mergeCell ref="E15:E16"/>
    <mergeCell ref="G15:H16"/>
    <mergeCell ref="I15:I16"/>
    <mergeCell ref="K15:K16"/>
    <mergeCell ref="P13:P14"/>
    <mergeCell ref="Q13:Q14"/>
    <mergeCell ref="R13:R14"/>
    <mergeCell ref="S13:S14"/>
    <mergeCell ref="T13:T14"/>
    <mergeCell ref="U13:U14"/>
    <mergeCell ref="U15:U16"/>
    <mergeCell ref="V15:V16"/>
    <mergeCell ref="W15:W16"/>
    <mergeCell ref="X15:X16"/>
    <mergeCell ref="Y15:Y16"/>
    <mergeCell ref="B17:B18"/>
    <mergeCell ref="C17:D18"/>
    <mergeCell ref="E17:E18"/>
    <mergeCell ref="G17:G18"/>
    <mergeCell ref="I17:J18"/>
    <mergeCell ref="M15:M16"/>
    <mergeCell ref="P15:P16"/>
    <mergeCell ref="Q15:Q16"/>
    <mergeCell ref="R15:R16"/>
    <mergeCell ref="S15:S16"/>
    <mergeCell ref="T15:T16"/>
    <mergeCell ref="T17:T18"/>
    <mergeCell ref="U17:U18"/>
    <mergeCell ref="V17:V18"/>
    <mergeCell ref="W17:W18"/>
    <mergeCell ref="X17:X18"/>
    <mergeCell ref="Y17:Y18"/>
    <mergeCell ref="K17:K18"/>
    <mergeCell ref="M17:M18"/>
    <mergeCell ref="P17:P18"/>
    <mergeCell ref="Q17:Q18"/>
    <mergeCell ref="R17:R18"/>
    <mergeCell ref="S17:S18"/>
    <mergeCell ref="U19:U20"/>
    <mergeCell ref="V19:V20"/>
    <mergeCell ref="W19:W20"/>
    <mergeCell ref="X19:X20"/>
    <mergeCell ref="Y19:Y20"/>
    <mergeCell ref="S19:S20"/>
    <mergeCell ref="T19:T20"/>
    <mergeCell ref="B21:B22"/>
    <mergeCell ref="C21:D22"/>
    <mergeCell ref="E21:E22"/>
    <mergeCell ref="G21:G22"/>
    <mergeCell ref="I21:I22"/>
    <mergeCell ref="M19:M20"/>
    <mergeCell ref="P19:P20"/>
    <mergeCell ref="Q19:Q20"/>
    <mergeCell ref="R19:R20"/>
    <mergeCell ref="B19:B20"/>
    <mergeCell ref="C19:D20"/>
    <mergeCell ref="E19:E20"/>
    <mergeCell ref="G19:G20"/>
    <mergeCell ref="I19:I20"/>
    <mergeCell ref="K19:L20"/>
    <mergeCell ref="T27:W27"/>
    <mergeCell ref="Z27:Z28"/>
    <mergeCell ref="F28:N28"/>
    <mergeCell ref="O28:R28"/>
    <mergeCell ref="T28:W28"/>
    <mergeCell ref="T21:T22"/>
    <mergeCell ref="U21:U22"/>
    <mergeCell ref="V21:V22"/>
    <mergeCell ref="W21:W22"/>
    <mergeCell ref="X21:X22"/>
    <mergeCell ref="Y21:Y22"/>
    <mergeCell ref="K21:K22"/>
    <mergeCell ref="M21:N22"/>
    <mergeCell ref="P21:P22"/>
    <mergeCell ref="Q21:Q22"/>
    <mergeCell ref="R21:R22"/>
    <mergeCell ref="S21:S22"/>
    <mergeCell ref="F29:N29"/>
    <mergeCell ref="O29:R29"/>
    <mergeCell ref="T29:W29"/>
    <mergeCell ref="F30:N30"/>
    <mergeCell ref="O30:R30"/>
    <mergeCell ref="T30:W30"/>
    <mergeCell ref="A24:X24"/>
    <mergeCell ref="Z33:Z34"/>
    <mergeCell ref="F34:N34"/>
    <mergeCell ref="O34:R34"/>
    <mergeCell ref="T34:W34"/>
    <mergeCell ref="Z30:Z31"/>
    <mergeCell ref="F31:N31"/>
    <mergeCell ref="O31:R31"/>
    <mergeCell ref="T31:W31"/>
    <mergeCell ref="F32:N32"/>
    <mergeCell ref="O32:R32"/>
    <mergeCell ref="T32:W32"/>
    <mergeCell ref="Y25:AB25"/>
    <mergeCell ref="F26:N26"/>
    <mergeCell ref="O26:R26"/>
    <mergeCell ref="T26:W26"/>
    <mergeCell ref="F27:N27"/>
    <mergeCell ref="O27:R27"/>
    <mergeCell ref="F35:N35"/>
    <mergeCell ref="O35:R35"/>
    <mergeCell ref="T35:W35"/>
    <mergeCell ref="F36:N36"/>
    <mergeCell ref="O36:R36"/>
    <mergeCell ref="T36:W36"/>
    <mergeCell ref="F33:N33"/>
    <mergeCell ref="O33:R33"/>
    <mergeCell ref="T33:W33"/>
    <mergeCell ref="F39:N39"/>
    <mergeCell ref="O39:R39"/>
    <mergeCell ref="T39:W39"/>
    <mergeCell ref="Z39:Z40"/>
    <mergeCell ref="F40:N40"/>
    <mergeCell ref="O40:R40"/>
    <mergeCell ref="T40:W40"/>
    <mergeCell ref="Z36:Z37"/>
    <mergeCell ref="F37:N37"/>
    <mergeCell ref="O37:R37"/>
    <mergeCell ref="T37:W37"/>
    <mergeCell ref="F38:N38"/>
    <mergeCell ref="O38:R38"/>
    <mergeCell ref="T38:W38"/>
    <mergeCell ref="M42:N42"/>
    <mergeCell ref="O42:O52"/>
    <mergeCell ref="B43:B44"/>
    <mergeCell ref="C43:D44"/>
    <mergeCell ref="E43:F44"/>
    <mergeCell ref="G43:G44"/>
    <mergeCell ref="I43:I44"/>
    <mergeCell ref="K43:K44"/>
    <mergeCell ref="M43:M44"/>
    <mergeCell ref="M45:M46"/>
    <mergeCell ref="C42:D42"/>
    <mergeCell ref="E42:F42"/>
    <mergeCell ref="G42:H42"/>
    <mergeCell ref="I42:J42"/>
    <mergeCell ref="K42:L42"/>
    <mergeCell ref="K49:L50"/>
    <mergeCell ref="B47:B48"/>
    <mergeCell ref="C47:D48"/>
    <mergeCell ref="E47:E48"/>
    <mergeCell ref="G47:G48"/>
    <mergeCell ref="I47:J48"/>
    <mergeCell ref="K47:K48"/>
    <mergeCell ref="C51:D52"/>
    <mergeCell ref="E51:E52"/>
    <mergeCell ref="V43:V44"/>
    <mergeCell ref="W43:W44"/>
    <mergeCell ref="X43:X44"/>
    <mergeCell ref="Y43:Y44"/>
    <mergeCell ref="B45:B46"/>
    <mergeCell ref="C45:D46"/>
    <mergeCell ref="E45:E46"/>
    <mergeCell ref="G45:H46"/>
    <mergeCell ref="I45:I46"/>
    <mergeCell ref="K45:K46"/>
    <mergeCell ref="P43:P44"/>
    <mergeCell ref="Q43:Q44"/>
    <mergeCell ref="R43:R44"/>
    <mergeCell ref="S43:S44"/>
    <mergeCell ref="T43:T44"/>
    <mergeCell ref="U43:U44"/>
    <mergeCell ref="V45:V46"/>
    <mergeCell ref="W45:W46"/>
    <mergeCell ref="X45:X46"/>
    <mergeCell ref="Y45:Y46"/>
    <mergeCell ref="P45:P46"/>
    <mergeCell ref="Q45:Q46"/>
    <mergeCell ref="R45:R46"/>
    <mergeCell ref="S45:S46"/>
    <mergeCell ref="U47:U48"/>
    <mergeCell ref="V47:V48"/>
    <mergeCell ref="W47:W48"/>
    <mergeCell ref="X47:X48"/>
    <mergeCell ref="Y47:Y48"/>
    <mergeCell ref="B49:B50"/>
    <mergeCell ref="C49:D50"/>
    <mergeCell ref="E49:E50"/>
    <mergeCell ref="G49:G50"/>
    <mergeCell ref="I49:I50"/>
    <mergeCell ref="M47:M48"/>
    <mergeCell ref="P47:P48"/>
    <mergeCell ref="Q47:Q48"/>
    <mergeCell ref="R47:R48"/>
    <mergeCell ref="S47:S48"/>
    <mergeCell ref="T47:T48"/>
    <mergeCell ref="U49:U50"/>
    <mergeCell ref="V49:V50"/>
    <mergeCell ref="W49:W50"/>
    <mergeCell ref="X49:X50"/>
    <mergeCell ref="Y49:Y50"/>
    <mergeCell ref="U51:U52"/>
    <mergeCell ref="V51:V52"/>
    <mergeCell ref="W51:W52"/>
    <mergeCell ref="X51:X52"/>
    <mergeCell ref="Y51:Y52"/>
    <mergeCell ref="A54:X54"/>
    <mergeCell ref="M51:N52"/>
    <mergeCell ref="P51:P52"/>
    <mergeCell ref="Q51:Q52"/>
    <mergeCell ref="R51:R52"/>
    <mergeCell ref="S51:S52"/>
    <mergeCell ref="T51:T52"/>
    <mergeCell ref="A42:A52"/>
    <mergeCell ref="G51:G52"/>
    <mergeCell ref="I51:I52"/>
    <mergeCell ref="K51:K52"/>
    <mergeCell ref="M49:M50"/>
    <mergeCell ref="P49:P50"/>
    <mergeCell ref="Q49:Q50"/>
    <mergeCell ref="R49:R50"/>
    <mergeCell ref="S49:S50"/>
    <mergeCell ref="T49:T50"/>
    <mergeCell ref="T45:T46"/>
    <mergeCell ref="U45:U46"/>
    <mergeCell ref="T58:W58"/>
    <mergeCell ref="F59:N59"/>
    <mergeCell ref="O59:R59"/>
    <mergeCell ref="T59:W59"/>
    <mergeCell ref="F60:N60"/>
    <mergeCell ref="O60:R60"/>
    <mergeCell ref="T60:W60"/>
    <mergeCell ref="Y55:AB55"/>
    <mergeCell ref="F56:N56"/>
    <mergeCell ref="O56:R56"/>
    <mergeCell ref="T56:W56"/>
    <mergeCell ref="F57:N57"/>
    <mergeCell ref="O57:R57"/>
    <mergeCell ref="T57:W57"/>
    <mergeCell ref="Z57:Z58"/>
    <mergeCell ref="F58:N58"/>
    <mergeCell ref="O58:R58"/>
    <mergeCell ref="Z63:Z64"/>
    <mergeCell ref="F64:N64"/>
    <mergeCell ref="O64:R64"/>
    <mergeCell ref="T64:W64"/>
    <mergeCell ref="Z60:Z61"/>
    <mergeCell ref="F61:N61"/>
    <mergeCell ref="O61:R61"/>
    <mergeCell ref="T61:W61"/>
    <mergeCell ref="F62:N62"/>
    <mergeCell ref="O62:R62"/>
    <mergeCell ref="T62:W62"/>
    <mergeCell ref="F65:N65"/>
    <mergeCell ref="O65:R65"/>
    <mergeCell ref="T65:W65"/>
    <mergeCell ref="F66:N66"/>
    <mergeCell ref="O66:R66"/>
    <mergeCell ref="T66:W66"/>
    <mergeCell ref="F63:N63"/>
    <mergeCell ref="O63:R63"/>
    <mergeCell ref="T63:W63"/>
    <mergeCell ref="F69:N69"/>
    <mergeCell ref="O69:R69"/>
    <mergeCell ref="T69:W69"/>
    <mergeCell ref="Z69:Z70"/>
    <mergeCell ref="F70:N70"/>
    <mergeCell ref="O70:R70"/>
    <mergeCell ref="T70:W70"/>
    <mergeCell ref="Z66:Z67"/>
    <mergeCell ref="F67:N67"/>
    <mergeCell ref="O67:R67"/>
    <mergeCell ref="T67:W67"/>
    <mergeCell ref="F68:N68"/>
    <mergeCell ref="O68:R68"/>
    <mergeCell ref="T68:W68"/>
    <mergeCell ref="A72:X72"/>
    <mergeCell ref="A73:A81"/>
    <mergeCell ref="E73:F73"/>
    <mergeCell ref="G73:H73"/>
    <mergeCell ref="I73:J73"/>
    <mergeCell ref="K73:L73"/>
    <mergeCell ref="B74:B75"/>
    <mergeCell ref="C74:D75"/>
    <mergeCell ref="E74:F75"/>
    <mergeCell ref="G74:G75"/>
    <mergeCell ref="B78:B79"/>
    <mergeCell ref="C78:D79"/>
    <mergeCell ref="E78:E79"/>
    <mergeCell ref="G78:G79"/>
    <mergeCell ref="I78:J79"/>
    <mergeCell ref="K78:K79"/>
    <mergeCell ref="O78:O79"/>
    <mergeCell ref="P78:P79"/>
    <mergeCell ref="U76:U77"/>
    <mergeCell ref="V76:V77"/>
    <mergeCell ref="W76:W77"/>
    <mergeCell ref="X76:X77"/>
    <mergeCell ref="B80:B81"/>
    <mergeCell ref="C80:D81"/>
    <mergeCell ref="Y74:Y75"/>
    <mergeCell ref="Z74:Z75"/>
    <mergeCell ref="AA74:AA75"/>
    <mergeCell ref="AB74:AB75"/>
    <mergeCell ref="B76:B77"/>
    <mergeCell ref="C76:D77"/>
    <mergeCell ref="E76:E77"/>
    <mergeCell ref="G76:H77"/>
    <mergeCell ref="I76:I77"/>
    <mergeCell ref="K76:K77"/>
    <mergeCell ref="S74:S75"/>
    <mergeCell ref="T74:T75"/>
    <mergeCell ref="U74:U75"/>
    <mergeCell ref="V74:V75"/>
    <mergeCell ref="W74:W75"/>
    <mergeCell ref="X74:X75"/>
    <mergeCell ref="I74:I75"/>
    <mergeCell ref="K74:K75"/>
    <mergeCell ref="O74:O75"/>
    <mergeCell ref="P74:P75"/>
    <mergeCell ref="Q74:Q75"/>
    <mergeCell ref="R74:R75"/>
    <mergeCell ref="AA76:AA77"/>
    <mergeCell ref="AB76:AB77"/>
    <mergeCell ref="Y76:Y77"/>
    <mergeCell ref="Z76:Z77"/>
    <mergeCell ref="O76:O77"/>
    <mergeCell ref="P76:P77"/>
    <mergeCell ref="Q76:Q77"/>
    <mergeCell ref="R76:R77"/>
    <mergeCell ref="S76:S77"/>
    <mergeCell ref="T76:T77"/>
    <mergeCell ref="X78:X79"/>
    <mergeCell ref="Y78:Y79"/>
    <mergeCell ref="Z78:Z79"/>
    <mergeCell ref="AA78:AA79"/>
    <mergeCell ref="AB78:AB79"/>
    <mergeCell ref="Q78:Q79"/>
    <mergeCell ref="R78:R79"/>
    <mergeCell ref="S78:S79"/>
    <mergeCell ref="T78:T79"/>
    <mergeCell ref="U78:U79"/>
    <mergeCell ref="V78:V79"/>
    <mergeCell ref="S80:S81"/>
    <mergeCell ref="T80:T81"/>
    <mergeCell ref="AA80:AA81"/>
    <mergeCell ref="AB80:AB81"/>
    <mergeCell ref="E80:E81"/>
    <mergeCell ref="G80:G81"/>
    <mergeCell ref="I80:I81"/>
    <mergeCell ref="K80:L81"/>
    <mergeCell ref="W78:W79"/>
    <mergeCell ref="F86:L86"/>
    <mergeCell ref="O86:R86"/>
    <mergeCell ref="T86:W86"/>
    <mergeCell ref="Z86:Z87"/>
    <mergeCell ref="F87:L87"/>
    <mergeCell ref="O87:R87"/>
    <mergeCell ref="T87:W87"/>
    <mergeCell ref="A83:W83"/>
    <mergeCell ref="X84:AB84"/>
    <mergeCell ref="F85:L85"/>
    <mergeCell ref="O85:R85"/>
    <mergeCell ref="T85:W85"/>
    <mergeCell ref="U80:U81"/>
    <mergeCell ref="V80:V81"/>
    <mergeCell ref="W80:W81"/>
    <mergeCell ref="X80:X81"/>
    <mergeCell ref="Y80:Y81"/>
    <mergeCell ref="Z80:Z81"/>
    <mergeCell ref="O80:O81"/>
    <mergeCell ref="P80:P81"/>
    <mergeCell ref="Q80:Q81"/>
    <mergeCell ref="R80:R81"/>
    <mergeCell ref="Z89:Z90"/>
    <mergeCell ref="F90:L90"/>
    <mergeCell ref="O90:R90"/>
    <mergeCell ref="T90:W90"/>
    <mergeCell ref="F91:L91"/>
    <mergeCell ref="O91:R91"/>
    <mergeCell ref="T91:W91"/>
    <mergeCell ref="F88:L88"/>
    <mergeCell ref="O88:R88"/>
    <mergeCell ref="T88:W88"/>
    <mergeCell ref="F89:L89"/>
    <mergeCell ref="O89:R89"/>
    <mergeCell ref="T89:W89"/>
    <mergeCell ref="T114:W114"/>
    <mergeCell ref="F114:L114"/>
    <mergeCell ref="O114:R114"/>
    <mergeCell ref="T105:T106"/>
    <mergeCell ref="U105:U106"/>
    <mergeCell ref="F92:L92"/>
    <mergeCell ref="O92:R92"/>
    <mergeCell ref="T92:W92"/>
    <mergeCell ref="Z92:Z93"/>
    <mergeCell ref="F93:L93"/>
    <mergeCell ref="O93:R93"/>
    <mergeCell ref="T93:W93"/>
    <mergeCell ref="X99:X100"/>
    <mergeCell ref="Y99:Y100"/>
    <mergeCell ref="Z99:Z100"/>
    <mergeCell ref="S99:S100"/>
    <mergeCell ref="T99:T100"/>
    <mergeCell ref="U99:U100"/>
    <mergeCell ref="V99:V100"/>
    <mergeCell ref="F111:L111"/>
    <mergeCell ref="O111:R111"/>
    <mergeCell ref="T111:W111"/>
    <mergeCell ref="Q101:Q102"/>
    <mergeCell ref="Y101:Y102"/>
    <mergeCell ref="B99:B100"/>
    <mergeCell ref="C99:D100"/>
    <mergeCell ref="E99:F100"/>
    <mergeCell ref="G99:G100"/>
    <mergeCell ref="Z114:Z115"/>
    <mergeCell ref="F115:L115"/>
    <mergeCell ref="O115:R115"/>
    <mergeCell ref="T115:W115"/>
    <mergeCell ref="A96:W96"/>
    <mergeCell ref="A98:A106"/>
    <mergeCell ref="E98:F98"/>
    <mergeCell ref="G98:H98"/>
    <mergeCell ref="I98:J98"/>
    <mergeCell ref="K98:L98"/>
    <mergeCell ref="Z111:Z112"/>
    <mergeCell ref="F112:L112"/>
    <mergeCell ref="O112:R112"/>
    <mergeCell ref="T112:W112"/>
    <mergeCell ref="F113:L113"/>
    <mergeCell ref="O113:R113"/>
    <mergeCell ref="T113:W113"/>
    <mergeCell ref="F110:L110"/>
    <mergeCell ref="O110:R110"/>
    <mergeCell ref="T110:W110"/>
    <mergeCell ref="AA99:AA100"/>
    <mergeCell ref="AB99:AB100"/>
    <mergeCell ref="B101:B102"/>
    <mergeCell ref="C101:D102"/>
    <mergeCell ref="E101:E102"/>
    <mergeCell ref="G101:H102"/>
    <mergeCell ref="I101:I102"/>
    <mergeCell ref="O101:O102"/>
    <mergeCell ref="P101:P102"/>
    <mergeCell ref="I99:I100"/>
    <mergeCell ref="O99:O100"/>
    <mergeCell ref="P99:P100"/>
    <mergeCell ref="Q99:Q100"/>
    <mergeCell ref="R99:R100"/>
    <mergeCell ref="K99:L100"/>
    <mergeCell ref="R101:R102"/>
    <mergeCell ref="S101:S102"/>
    <mergeCell ref="U101:U102"/>
    <mergeCell ref="V101:V102"/>
    <mergeCell ref="W101:W102"/>
    <mergeCell ref="X101:X102"/>
    <mergeCell ref="T101:T102"/>
    <mergeCell ref="K101:L102"/>
    <mergeCell ref="W99:W100"/>
    <mergeCell ref="Z101:Z102"/>
    <mergeCell ref="AA101:AA102"/>
    <mergeCell ref="AB101:AB102"/>
    <mergeCell ref="B103:B104"/>
    <mergeCell ref="C103:D104"/>
    <mergeCell ref="E103:E104"/>
    <mergeCell ref="G103:G104"/>
    <mergeCell ref="I103:J104"/>
    <mergeCell ref="O103:O104"/>
    <mergeCell ref="P103:P104"/>
    <mergeCell ref="Q103:Q104"/>
    <mergeCell ref="K103:L104"/>
    <mergeCell ref="S105:S106"/>
    <mergeCell ref="X103:X104"/>
    <mergeCell ref="Y103:Y104"/>
    <mergeCell ref="Z103:Z104"/>
    <mergeCell ref="AA103:AA104"/>
    <mergeCell ref="AB103:AB104"/>
    <mergeCell ref="B105:B106"/>
    <mergeCell ref="C105:D106"/>
    <mergeCell ref="E105:E106"/>
    <mergeCell ref="G105:G106"/>
    <mergeCell ref="I105:I106"/>
    <mergeCell ref="R103:R104"/>
    <mergeCell ref="S103:S104"/>
    <mergeCell ref="T103:T104"/>
    <mergeCell ref="U103:U104"/>
    <mergeCell ref="V103:V104"/>
    <mergeCell ref="W103:W104"/>
    <mergeCell ref="F117:L117"/>
    <mergeCell ref="O117:R117"/>
    <mergeCell ref="T117:W117"/>
    <mergeCell ref="Z117:Z118"/>
    <mergeCell ref="F118:L118"/>
    <mergeCell ref="O118:R118"/>
    <mergeCell ref="T118:W118"/>
    <mergeCell ref="AB105:AB106"/>
    <mergeCell ref="A108:W108"/>
    <mergeCell ref="X109:AB109"/>
    <mergeCell ref="F116:L116"/>
    <mergeCell ref="O116:R116"/>
    <mergeCell ref="T116:W116"/>
    <mergeCell ref="V105:V106"/>
    <mergeCell ref="W105:W106"/>
    <mergeCell ref="X105:X106"/>
    <mergeCell ref="Y105:Y106"/>
    <mergeCell ref="Z105:Z106"/>
    <mergeCell ref="AA105:AA106"/>
    <mergeCell ref="K105:L106"/>
    <mergeCell ref="O105:O106"/>
    <mergeCell ref="P105:P106"/>
    <mergeCell ref="Q105:Q106"/>
    <mergeCell ref="R105:R106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2:I30"/>
  <sheetViews>
    <sheetView showGridLines="0" topLeftCell="D1" workbookViewId="0">
      <selection activeCell="P20" sqref="P20"/>
    </sheetView>
  </sheetViews>
  <sheetFormatPr baseColWidth="10" defaultRowHeight="15" x14ac:dyDescent="0.25"/>
  <cols>
    <col min="1" max="1" width="3" hidden="1" customWidth="1"/>
    <col min="2" max="2" width="22" hidden="1" customWidth="1"/>
    <col min="3" max="3" width="0" hidden="1" customWidth="1"/>
    <col min="4" max="4" width="4.5703125" customWidth="1"/>
    <col min="5" max="5" width="29.42578125" bestFit="1" customWidth="1"/>
    <col min="6" max="6" width="3" customWidth="1"/>
    <col min="7" max="7" width="3" bestFit="1" customWidth="1"/>
    <col min="8" max="8" width="25.140625" customWidth="1"/>
    <col min="9" max="9" width="3.28515625" customWidth="1"/>
  </cols>
  <sheetData>
    <row r="2" spans="1:9" ht="18.75" x14ac:dyDescent="0.3">
      <c r="D2" s="296" t="s">
        <v>56</v>
      </c>
      <c r="E2" s="296"/>
      <c r="F2" s="296"/>
      <c r="G2" s="296"/>
      <c r="H2" s="296"/>
      <c r="I2" s="296"/>
    </row>
    <row r="3" spans="1:9" ht="15.75" thickBot="1" x14ac:dyDescent="0.3">
      <c r="A3" s="297" t="s">
        <v>39</v>
      </c>
      <c r="B3" s="297"/>
    </row>
    <row r="4" spans="1:9" ht="15.75" thickBot="1" x14ac:dyDescent="0.3">
      <c r="A4" s="11">
        <v>1</v>
      </c>
      <c r="B4" s="16" t="s">
        <v>40</v>
      </c>
      <c r="C4" t="s">
        <v>54</v>
      </c>
      <c r="D4" s="298" t="s">
        <v>10</v>
      </c>
      <c r="E4" s="299"/>
      <c r="G4" s="300" t="s">
        <v>11</v>
      </c>
      <c r="H4" s="301"/>
    </row>
    <row r="5" spans="1:9" x14ac:dyDescent="0.25">
      <c r="A5" s="11">
        <v>2</v>
      </c>
      <c r="B5" s="16" t="s">
        <v>25</v>
      </c>
      <c r="C5" t="s">
        <v>54</v>
      </c>
      <c r="D5" s="28">
        <v>1</v>
      </c>
      <c r="E5" s="29" t="s">
        <v>83</v>
      </c>
      <c r="G5" s="26">
        <v>6</v>
      </c>
      <c r="H5" s="27" t="s">
        <v>94</v>
      </c>
    </row>
    <row r="6" spans="1:9" x14ac:dyDescent="0.25">
      <c r="A6" s="11">
        <v>3</v>
      </c>
      <c r="B6" s="16" t="s">
        <v>41</v>
      </c>
      <c r="C6" t="s">
        <v>55</v>
      </c>
      <c r="D6" s="12">
        <v>2</v>
      </c>
      <c r="E6" s="13" t="s">
        <v>80</v>
      </c>
      <c r="G6" s="12">
        <v>7</v>
      </c>
      <c r="H6" s="13" t="s">
        <v>79</v>
      </c>
    </row>
    <row r="7" spans="1:9" x14ac:dyDescent="0.25">
      <c r="A7" s="11">
        <v>4</v>
      </c>
      <c r="B7" s="16" t="s">
        <v>33</v>
      </c>
      <c r="C7" t="s">
        <v>55</v>
      </c>
      <c r="D7" s="12">
        <v>3</v>
      </c>
      <c r="E7" s="13" t="s">
        <v>23</v>
      </c>
      <c r="G7" s="12">
        <v>8</v>
      </c>
      <c r="H7" s="13" t="s">
        <v>89</v>
      </c>
    </row>
    <row r="8" spans="1:9" x14ac:dyDescent="0.25">
      <c r="A8" s="11">
        <v>5</v>
      </c>
      <c r="B8" s="16" t="s">
        <v>34</v>
      </c>
      <c r="C8" t="s">
        <v>54</v>
      </c>
      <c r="D8" s="12">
        <v>4</v>
      </c>
      <c r="E8" s="13" t="s">
        <v>32</v>
      </c>
      <c r="G8" s="12">
        <v>9</v>
      </c>
      <c r="H8" s="13" t="s">
        <v>20</v>
      </c>
    </row>
    <row r="9" spans="1:9" ht="15.75" thickBot="1" x14ac:dyDescent="0.3">
      <c r="A9" s="11">
        <v>6</v>
      </c>
      <c r="B9" s="16" t="s">
        <v>30</v>
      </c>
      <c r="C9" t="s">
        <v>55</v>
      </c>
      <c r="D9" s="14">
        <v>5</v>
      </c>
      <c r="E9" s="15" t="s">
        <v>82</v>
      </c>
      <c r="G9" s="14">
        <v>10</v>
      </c>
      <c r="H9" s="15" t="s">
        <v>77</v>
      </c>
    </row>
    <row r="10" spans="1:9" x14ac:dyDescent="0.25">
      <c r="A10" s="11">
        <v>20</v>
      </c>
      <c r="B10" s="16" t="s">
        <v>19</v>
      </c>
      <c r="C10" t="s">
        <v>54</v>
      </c>
    </row>
    <row r="11" spans="1:9" x14ac:dyDescent="0.25">
      <c r="A11" s="11">
        <v>21</v>
      </c>
      <c r="B11" s="16" t="s">
        <v>21</v>
      </c>
      <c r="C11" t="s">
        <v>54</v>
      </c>
      <c r="D11" t="s">
        <v>57</v>
      </c>
      <c r="E11" t="s">
        <v>82</v>
      </c>
    </row>
    <row r="12" spans="1:9" x14ac:dyDescent="0.25">
      <c r="A12" s="11">
        <v>22</v>
      </c>
      <c r="B12" s="16" t="s">
        <v>28</v>
      </c>
      <c r="C12" t="s">
        <v>54</v>
      </c>
      <c r="D12" t="s">
        <v>58</v>
      </c>
      <c r="E12" t="s">
        <v>94</v>
      </c>
    </row>
    <row r="13" spans="1:9" x14ac:dyDescent="0.25">
      <c r="A13" s="11">
        <v>23</v>
      </c>
      <c r="B13" s="16" t="s">
        <v>43</v>
      </c>
      <c r="C13" t="s">
        <v>54</v>
      </c>
      <c r="D13" t="s">
        <v>59</v>
      </c>
      <c r="E13" t="s">
        <v>32</v>
      </c>
    </row>
    <row r="14" spans="1:9" x14ac:dyDescent="0.25">
      <c r="A14" s="11">
        <v>24</v>
      </c>
      <c r="B14" s="16" t="s">
        <v>29</v>
      </c>
      <c r="C14" t="s">
        <v>55</v>
      </c>
      <c r="D14" t="s">
        <v>60</v>
      </c>
      <c r="E14" t="s">
        <v>23</v>
      </c>
    </row>
    <row r="15" spans="1:9" x14ac:dyDescent="0.25">
      <c r="A15" s="11">
        <v>25</v>
      </c>
      <c r="B15" s="16" t="s">
        <v>32</v>
      </c>
      <c r="C15" t="s">
        <v>54</v>
      </c>
      <c r="D15" t="s">
        <v>61</v>
      </c>
      <c r="E15" t="s">
        <v>83</v>
      </c>
    </row>
    <row r="16" spans="1:9" x14ac:dyDescent="0.25">
      <c r="A16" s="11">
        <v>26</v>
      </c>
      <c r="B16" s="16" t="s">
        <v>31</v>
      </c>
      <c r="C16" t="s">
        <v>54</v>
      </c>
      <c r="D16" t="s">
        <v>62</v>
      </c>
      <c r="E16" t="s">
        <v>80</v>
      </c>
    </row>
    <row r="17" spans="1:5" x14ac:dyDescent="0.25">
      <c r="A17" s="11">
        <v>27</v>
      </c>
      <c r="B17" s="16" t="s">
        <v>44</v>
      </c>
      <c r="C17" t="s">
        <v>55</v>
      </c>
      <c r="D17" t="s">
        <v>63</v>
      </c>
      <c r="E17" t="s">
        <v>89</v>
      </c>
    </row>
    <row r="18" spans="1:5" x14ac:dyDescent="0.25">
      <c r="A18" s="11">
        <v>28</v>
      </c>
      <c r="B18" s="16" t="s">
        <v>45</v>
      </c>
      <c r="C18" t="s">
        <v>55</v>
      </c>
      <c r="D18" t="s">
        <v>64</v>
      </c>
      <c r="E18" t="s">
        <v>79</v>
      </c>
    </row>
    <row r="19" spans="1:5" x14ac:dyDescent="0.25">
      <c r="A19" s="11">
        <v>29</v>
      </c>
      <c r="B19" s="16" t="s">
        <v>46</v>
      </c>
      <c r="C19" t="s">
        <v>55</v>
      </c>
      <c r="D19" t="s">
        <v>65</v>
      </c>
      <c r="E19" t="s">
        <v>20</v>
      </c>
    </row>
    <row r="20" spans="1:5" x14ac:dyDescent="0.25">
      <c r="A20" s="11">
        <v>30</v>
      </c>
      <c r="B20" s="16" t="s">
        <v>47</v>
      </c>
      <c r="C20" t="s">
        <v>54</v>
      </c>
      <c r="D20" t="s">
        <v>66</v>
      </c>
      <c r="E20" t="s">
        <v>77</v>
      </c>
    </row>
    <row r="21" spans="1:5" x14ac:dyDescent="0.25">
      <c r="A21" s="11">
        <v>31</v>
      </c>
      <c r="B21" s="16" t="s">
        <v>48</v>
      </c>
      <c r="C21" t="s">
        <v>54</v>
      </c>
    </row>
    <row r="22" spans="1:5" x14ac:dyDescent="0.25">
      <c r="A22" s="11">
        <v>32</v>
      </c>
      <c r="B22" s="16" t="s">
        <v>49</v>
      </c>
      <c r="C22" t="s">
        <v>54</v>
      </c>
    </row>
    <row r="23" spans="1:5" x14ac:dyDescent="0.25">
      <c r="A23" s="11">
        <v>33</v>
      </c>
      <c r="B23" s="16" t="s">
        <v>50</v>
      </c>
      <c r="C23" t="s">
        <v>55</v>
      </c>
    </row>
    <row r="24" spans="1:5" x14ac:dyDescent="0.25">
      <c r="A24" s="11">
        <v>34</v>
      </c>
      <c r="B24" s="16" t="s">
        <v>51</v>
      </c>
      <c r="C24" t="s">
        <v>54</v>
      </c>
    </row>
    <row r="25" spans="1:5" x14ac:dyDescent="0.25">
      <c r="A25" s="11">
        <v>35</v>
      </c>
      <c r="B25" s="16" t="s">
        <v>24</v>
      </c>
      <c r="C25" t="s">
        <v>54</v>
      </c>
    </row>
    <row r="26" spans="1:5" x14ac:dyDescent="0.25">
      <c r="A26" s="11">
        <v>36</v>
      </c>
      <c r="B26" s="16" t="s">
        <v>27</v>
      </c>
      <c r="C26" t="s">
        <v>54</v>
      </c>
    </row>
    <row r="27" spans="1:5" x14ac:dyDescent="0.25">
      <c r="A27" s="11">
        <v>37</v>
      </c>
      <c r="B27" s="16" t="s">
        <v>22</v>
      </c>
      <c r="C27" t="s">
        <v>54</v>
      </c>
    </row>
    <row r="28" spans="1:5" x14ac:dyDescent="0.25">
      <c r="A28" s="11">
        <v>38</v>
      </c>
      <c r="B28" s="16" t="s">
        <v>52</v>
      </c>
      <c r="C28" t="s">
        <v>55</v>
      </c>
    </row>
    <row r="29" spans="1:5" x14ac:dyDescent="0.25">
      <c r="A29" s="11">
        <v>39</v>
      </c>
      <c r="B29" s="16" t="s">
        <v>53</v>
      </c>
      <c r="C29" t="s">
        <v>55</v>
      </c>
    </row>
    <row r="30" spans="1:5" x14ac:dyDescent="0.25">
      <c r="A30" s="11">
        <v>40</v>
      </c>
      <c r="B30" s="11" t="s">
        <v>26</v>
      </c>
      <c r="C30" t="s">
        <v>54</v>
      </c>
    </row>
  </sheetData>
  <mergeCells count="4">
    <mergeCell ref="D2:I2"/>
    <mergeCell ref="A3:B3"/>
    <mergeCell ref="D4:E4"/>
    <mergeCell ref="G4: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2</vt:i4>
      </vt:variant>
    </vt:vector>
  </HeadingPairs>
  <TitlesOfParts>
    <vt:vector size="10" baseType="lpstr">
      <vt:lpstr>Hoja1</vt:lpstr>
      <vt:lpstr>FASE 1 FEMENINO</vt:lpstr>
      <vt:lpstr>SORTEO</vt:lpstr>
      <vt:lpstr>JUEGO LIMPIO</vt:lpstr>
      <vt:lpstr>GOLEADORAS</vt:lpstr>
      <vt:lpstr>SANCIONES</vt:lpstr>
      <vt:lpstr>FASE 2 MASCULINO </vt:lpstr>
      <vt:lpstr>SORTEO (2)</vt:lpstr>
      <vt:lpstr>'FASE 1 FEMENINO'!Área_de_impresión</vt:lpstr>
      <vt:lpstr>'FASE 1 FEMENINO'!Títulos_a_imprimir</vt:lpstr>
    </vt:vector>
  </TitlesOfParts>
  <Company>Protección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Reinaldo Rodriguez Guzman</dc:creator>
  <cp:lastModifiedBy>KAMILO</cp:lastModifiedBy>
  <cp:lastPrinted>2022-09-29T21:18:11Z</cp:lastPrinted>
  <dcterms:created xsi:type="dcterms:W3CDTF">2014-05-07T01:11:54Z</dcterms:created>
  <dcterms:modified xsi:type="dcterms:W3CDTF">2023-08-15T21:10:24Z</dcterms:modified>
</cp:coreProperties>
</file>