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SIGAE\2017\MICROSITIO\SEGUIMIENTO Y EVALUACIÓN\"/>
    </mc:Choice>
  </mc:AlternateContent>
  <bookViews>
    <workbookView xWindow="0" yWindow="0" windowWidth="28800" windowHeight="12435"/>
  </bookViews>
  <sheets>
    <sheet name="Competividad" sheetId="2" r:id="rId1"/>
    <sheet name="Agricultura" sheetId="4" r:id="rId2"/>
    <sheet name="IDACO" sheetId="3" r:id="rId3"/>
    <sheet name="ICCU" sheetId="5" r:id="rId4"/>
    <sheet name="EPC" sheetId="6" r:id="rId5"/>
    <sheet name="Minas" sheetId="7" r:id="rId6"/>
    <sheet name="Movilidad" sheetId="8" r:id="rId7"/>
    <sheet name="Vivienda" sheetId="9" r:id="rId8"/>
    <sheet name="Mujer" sheetId="10" r:id="rId9"/>
    <sheet name="Idecut" sheetId="11" r:id="rId10"/>
    <sheet name="Beneficencia" sheetId="12" r:id="rId11"/>
    <sheet name="Indeportes" sheetId="13" r:id="rId12"/>
    <sheet name="Dllo. Social" sheetId="14" r:id="rId13"/>
    <sheet name="Función Pública" sheetId="15" r:id="rId14"/>
    <sheet name="General" sheetId="16" r:id="rId15"/>
    <sheet name="Salud" sheetId="17" r:id="rId16"/>
    <sheet name="TIC" sheetId="18" r:id="rId17"/>
    <sheet name="Educación" sheetId="19" r:id="rId18"/>
    <sheet name="Planeación" sheetId="20" r:id="rId19"/>
    <sheet name="UAEGRD" sheetId="21" r:id="rId20"/>
    <sheet name="Ambiente" sheetId="25" r:id="rId21"/>
    <sheet name="Cooperación" sheetId="22" r:id="rId22"/>
    <sheet name="Gobierno" sheetId="23" r:id="rId23"/>
    <sheet name="CTeI" sheetId="27" r:id="rId24"/>
    <sheet name="Consolidado gral." sheetId="26" r:id="rId2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0" l="1"/>
  <c r="K70" i="26" l="1"/>
  <c r="K69" i="26"/>
  <c r="K68" i="26"/>
  <c r="K67" i="26"/>
  <c r="K66" i="26"/>
  <c r="T65" i="26"/>
  <c r="V65" i="26" s="1"/>
  <c r="K65" i="26"/>
  <c r="K64" i="26"/>
  <c r="K63" i="26"/>
  <c r="K62" i="26"/>
  <c r="K57" i="26"/>
  <c r="K56" i="26"/>
  <c r="K71" i="26"/>
  <c r="I29" i="13"/>
  <c r="J29" i="13" s="1"/>
  <c r="H29" i="13"/>
  <c r="J28" i="13"/>
  <c r="J27" i="13"/>
  <c r="J26" i="13"/>
  <c r="J25" i="13"/>
  <c r="J24" i="13"/>
  <c r="T23" i="13"/>
  <c r="V23" i="13" s="1"/>
  <c r="W23" i="13" s="1"/>
  <c r="Y23" i="13" s="1"/>
  <c r="Z23" i="13" s="1"/>
  <c r="AC23" i="13" s="1"/>
  <c r="AD23" i="13" s="1"/>
  <c r="AE23" i="13" s="1"/>
  <c r="AF23" i="13" s="1"/>
  <c r="J23" i="13"/>
  <c r="R23" i="13" s="1"/>
  <c r="J22" i="13"/>
  <c r="J21" i="13"/>
  <c r="J20" i="13"/>
  <c r="J15" i="13"/>
  <c r="J14" i="13"/>
  <c r="W65" i="26" l="1"/>
  <c r="Y65" i="26" s="1"/>
  <c r="Z65" i="26" s="1"/>
  <c r="AC65" i="26" s="1"/>
  <c r="AD65" i="26" s="1"/>
  <c r="AE65" i="26" s="1"/>
  <c r="AF65" i="26" s="1"/>
  <c r="AJ134" i="17" l="1"/>
  <c r="S134" i="17"/>
  <c r="T134" i="17" s="1"/>
  <c r="V134" i="17" s="1"/>
  <c r="W134" i="17" s="1"/>
  <c r="Y134" i="17" s="1"/>
  <c r="Z134" i="17" s="1"/>
  <c r="AC134" i="17" s="1"/>
  <c r="AD134" i="17" s="1"/>
  <c r="AE134" i="17" s="1"/>
  <c r="AF134" i="17" s="1"/>
  <c r="R134" i="17"/>
  <c r="I134" i="17"/>
  <c r="H134" i="17"/>
  <c r="G134" i="17"/>
  <c r="F134" i="17"/>
  <c r="J134" i="17" s="1"/>
  <c r="AJ19" i="23"/>
  <c r="AF19" i="23"/>
  <c r="AE19" i="23"/>
  <c r="AD19" i="23"/>
  <c r="AC19" i="23"/>
  <c r="Z19" i="23"/>
  <c r="Y19" i="23"/>
  <c r="W19" i="23"/>
  <c r="V19" i="23"/>
  <c r="T19" i="23"/>
  <c r="S19" i="23"/>
  <c r="R19" i="23"/>
  <c r="I19" i="23"/>
  <c r="H19" i="23"/>
  <c r="J18" i="23"/>
  <c r="AO17" i="23"/>
  <c r="J17" i="23"/>
  <c r="J16" i="23"/>
  <c r="AO15" i="23"/>
  <c r="J15" i="23"/>
  <c r="J14" i="23"/>
  <c r="J19" i="23" s="1"/>
  <c r="AO284" i="26"/>
  <c r="K284" i="26"/>
  <c r="K283" i="26"/>
  <c r="AO282" i="26"/>
  <c r="K282" i="26"/>
  <c r="K281" i="26"/>
  <c r="K92" i="26"/>
  <c r="K91" i="26"/>
  <c r="K90" i="26"/>
  <c r="J17" i="16"/>
  <c r="J16" i="16"/>
  <c r="J15" i="16"/>
  <c r="K280" i="26"/>
  <c r="K279" i="26"/>
  <c r="K278" i="26"/>
  <c r="K277" i="26"/>
  <c r="AJ20" i="22"/>
  <c r="AF20" i="22"/>
  <c r="AE20" i="22"/>
  <c r="AD20" i="22"/>
  <c r="AC20" i="22"/>
  <c r="Z20" i="22"/>
  <c r="Y20" i="22"/>
  <c r="W20" i="22"/>
  <c r="V20" i="22"/>
  <c r="T20" i="22"/>
  <c r="S20" i="22"/>
  <c r="R20" i="22"/>
  <c r="I20" i="22"/>
  <c r="H20" i="22"/>
  <c r="G20" i="22"/>
  <c r="F20" i="22"/>
  <c r="J20" i="22" s="1"/>
  <c r="J19" i="22"/>
  <c r="J18" i="22"/>
  <c r="J17" i="22"/>
  <c r="J16" i="22"/>
  <c r="J15" i="22"/>
  <c r="J14" i="22"/>
  <c r="K212" i="26" l="1"/>
  <c r="Q211" i="26"/>
  <c r="K211" i="26"/>
  <c r="K210" i="26"/>
  <c r="K209" i="26"/>
  <c r="K208" i="26"/>
  <c r="K207" i="26"/>
  <c r="K206" i="26"/>
  <c r="K205" i="26"/>
  <c r="K204" i="26"/>
  <c r="K203" i="26"/>
  <c r="K202" i="26"/>
  <c r="K201" i="26"/>
  <c r="K200" i="26"/>
  <c r="K199" i="26"/>
  <c r="K197" i="26"/>
  <c r="K196" i="26"/>
  <c r="K195" i="26"/>
  <c r="K194" i="26"/>
  <c r="K193" i="26"/>
  <c r="K192" i="26"/>
  <c r="K191" i="26"/>
  <c r="K157" i="26"/>
  <c r="K156" i="26"/>
  <c r="K155" i="26"/>
  <c r="K154" i="26"/>
  <c r="K153" i="26"/>
  <c r="K152" i="26"/>
  <c r="K151" i="26"/>
  <c r="K150" i="26"/>
  <c r="K149" i="26"/>
  <c r="K148" i="26"/>
  <c r="K147" i="26"/>
  <c r="K146" i="26"/>
  <c r="K145" i="26"/>
  <c r="K144" i="26"/>
  <c r="K143" i="26"/>
  <c r="K142" i="26"/>
  <c r="K141" i="26"/>
  <c r="K140" i="26"/>
  <c r="K139" i="26"/>
  <c r="K138" i="26"/>
  <c r="K137" i="26"/>
  <c r="K136" i="26"/>
  <c r="K135" i="26"/>
  <c r="K134" i="26"/>
  <c r="K133" i="26"/>
  <c r="K132" i="26"/>
  <c r="K131" i="26"/>
  <c r="K130" i="26"/>
  <c r="K129" i="26"/>
  <c r="K128" i="26"/>
  <c r="K127" i="26"/>
  <c r="K126" i="26"/>
  <c r="K125" i="26"/>
  <c r="K124" i="26"/>
  <c r="K123" i="26"/>
  <c r="K122" i="26"/>
  <c r="K121" i="26"/>
  <c r="K120" i="26"/>
  <c r="K119" i="26"/>
  <c r="K118" i="26"/>
  <c r="K117" i="26"/>
  <c r="K116" i="26"/>
  <c r="K115" i="26"/>
  <c r="K114" i="26"/>
  <c r="K113" i="26"/>
  <c r="K112" i="26"/>
  <c r="K111" i="26"/>
  <c r="K110" i="26"/>
  <c r="K109" i="26"/>
  <c r="K108" i="26"/>
  <c r="K107" i="26"/>
  <c r="K106" i="26"/>
  <c r="K105" i="26"/>
  <c r="K104" i="26"/>
  <c r="K103" i="26"/>
  <c r="K102" i="26"/>
  <c r="K101" i="26"/>
  <c r="K100" i="26"/>
  <c r="K99" i="26"/>
  <c r="J98" i="26"/>
  <c r="K98" i="26" s="1"/>
  <c r="K97" i="26"/>
  <c r="K96" i="26"/>
  <c r="K95" i="26"/>
  <c r="J133" i="17"/>
  <c r="P132" i="17"/>
  <c r="J132" i="17"/>
  <c r="J131" i="17"/>
  <c r="J130" i="17"/>
  <c r="J129" i="17"/>
  <c r="J128" i="17"/>
  <c r="J127" i="17"/>
  <c r="J126" i="17"/>
  <c r="J125" i="17"/>
  <c r="J124" i="17"/>
  <c r="J123" i="17"/>
  <c r="J122" i="17"/>
  <c r="J121" i="17"/>
  <c r="J120" i="17"/>
  <c r="J118" i="17"/>
  <c r="J117" i="17"/>
  <c r="J116" i="17"/>
  <c r="J115" i="17"/>
  <c r="J114" i="17"/>
  <c r="J113" i="17"/>
  <c r="J112"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I19" i="17"/>
  <c r="J19" i="17" s="1"/>
  <c r="J18" i="17"/>
  <c r="J17" i="17"/>
  <c r="J16" i="17"/>
  <c r="AJ29" i="13" l="1"/>
  <c r="S29" i="13"/>
  <c r="T29" i="13" s="1"/>
  <c r="V29" i="13" s="1"/>
  <c r="R29" i="13"/>
  <c r="G29" i="13"/>
  <c r="F29" i="13"/>
  <c r="W29" i="13" l="1"/>
  <c r="Y29" i="13" s="1"/>
  <c r="Z29" i="13" s="1"/>
  <c r="AC29" i="13" s="1"/>
  <c r="AD29" i="13" s="1"/>
  <c r="AE29" i="13" s="1"/>
  <c r="AF29" i="13" s="1"/>
  <c r="K244" i="26"/>
  <c r="K242" i="26"/>
  <c r="K241" i="26"/>
  <c r="K239" i="26"/>
  <c r="K237" i="26"/>
  <c r="K236" i="26"/>
  <c r="K235" i="26"/>
  <c r="K234" i="26"/>
  <c r="K233" i="26"/>
  <c r="K230" i="26"/>
  <c r="K229" i="26"/>
  <c r="T228" i="26"/>
  <c r="V228" i="26" s="1"/>
  <c r="W228" i="26" s="1"/>
  <c r="Y228" i="26" s="1"/>
  <c r="Z228" i="26" s="1"/>
  <c r="AC228" i="26" s="1"/>
  <c r="AD228" i="26" s="1"/>
  <c r="AE228" i="26" s="1"/>
  <c r="AF228" i="26" s="1"/>
  <c r="K228" i="26"/>
  <c r="Q227" i="26"/>
  <c r="K227" i="26"/>
  <c r="T220" i="26"/>
  <c r="V220" i="26" s="1"/>
  <c r="W220" i="26" s="1"/>
  <c r="Y220" i="26" s="1"/>
  <c r="Z220" i="26" s="1"/>
  <c r="AC220" i="26" s="1"/>
  <c r="AD220" i="26" s="1"/>
  <c r="AE220" i="26" s="1"/>
  <c r="AF220" i="26" s="1"/>
  <c r="K220" i="26"/>
  <c r="AC219" i="26"/>
  <c r="AD219" i="26" s="1"/>
  <c r="AE219" i="26" s="1"/>
  <c r="AF219" i="26" s="1"/>
  <c r="K219" i="26"/>
  <c r="Q218" i="26"/>
  <c r="K218" i="26"/>
  <c r="K217" i="26"/>
  <c r="K216" i="26"/>
  <c r="J42" i="19"/>
  <c r="J40" i="19"/>
  <c r="J39" i="19"/>
  <c r="J37" i="19"/>
  <c r="J35" i="19"/>
  <c r="J34" i="19"/>
  <c r="J33" i="19"/>
  <c r="J32" i="19"/>
  <c r="J31" i="19"/>
  <c r="J28" i="19"/>
  <c r="J27" i="19"/>
  <c r="J26" i="19"/>
  <c r="P25" i="19"/>
  <c r="J25" i="19"/>
  <c r="J18" i="19"/>
  <c r="J17" i="19"/>
  <c r="P16" i="19"/>
  <c r="J16" i="19"/>
  <c r="J15" i="19"/>
  <c r="J14" i="19"/>
  <c r="J36" i="27" l="1"/>
  <c r="J35" i="27"/>
  <c r="J34" i="27"/>
  <c r="J33" i="27"/>
  <c r="J32" i="27"/>
  <c r="J31" i="27"/>
  <c r="J30" i="27"/>
  <c r="J29" i="27"/>
  <c r="J28" i="27"/>
  <c r="J27" i="27"/>
  <c r="J26" i="27"/>
  <c r="J25" i="27"/>
  <c r="J24" i="27"/>
  <c r="J23" i="27"/>
  <c r="J22" i="27"/>
  <c r="J21" i="27"/>
  <c r="J20" i="27"/>
  <c r="J19" i="27"/>
  <c r="J18" i="27"/>
  <c r="J17" i="27"/>
  <c r="J16" i="27"/>
  <c r="AJ19" i="9" l="1"/>
  <c r="S19" i="9"/>
  <c r="T19" i="9" s="1"/>
  <c r="V19" i="9" s="1"/>
  <c r="I19" i="9"/>
  <c r="H19" i="9"/>
  <c r="G19" i="9"/>
  <c r="F19" i="9"/>
  <c r="J19" i="9" s="1"/>
  <c r="T18" i="9"/>
  <c r="V18" i="9" s="1"/>
  <c r="W18" i="9" s="1"/>
  <c r="Y18" i="9" s="1"/>
  <c r="Z18" i="9" s="1"/>
  <c r="AC18" i="9" s="1"/>
  <c r="AD18" i="9" s="1"/>
  <c r="AE18" i="9" s="1"/>
  <c r="AF18" i="9" s="1"/>
  <c r="R18" i="9"/>
  <c r="J18" i="9"/>
  <c r="V17" i="9"/>
  <c r="T17" i="9"/>
  <c r="J17" i="9"/>
  <c r="R17" i="9" s="1"/>
  <c r="W17" i="9" s="1"/>
  <c r="Y17" i="9" s="1"/>
  <c r="Z17" i="9" s="1"/>
  <c r="AC17" i="9" s="1"/>
  <c r="AD17" i="9" s="1"/>
  <c r="AE17" i="9" s="1"/>
  <c r="AF17" i="9" s="1"/>
  <c r="V16" i="9"/>
  <c r="W16" i="9" s="1"/>
  <c r="Y16" i="9" s="1"/>
  <c r="Z16" i="9" s="1"/>
  <c r="AC16" i="9" s="1"/>
  <c r="AD16" i="9" s="1"/>
  <c r="AE16" i="9" s="1"/>
  <c r="AF16" i="9" s="1"/>
  <c r="T16" i="9"/>
  <c r="J16" i="9"/>
  <c r="V15" i="9"/>
  <c r="W15" i="9" s="1"/>
  <c r="J15" i="9"/>
  <c r="V14" i="9"/>
  <c r="T14" i="9"/>
  <c r="J14" i="9"/>
  <c r="R14" i="9" s="1"/>
  <c r="W14" i="9" l="1"/>
  <c r="Y14" i="9" s="1"/>
  <c r="Z14" i="9" s="1"/>
  <c r="AC14" i="9" s="1"/>
  <c r="AD14" i="9" s="1"/>
  <c r="AE14" i="9" s="1"/>
  <c r="AF14" i="9" s="1"/>
  <c r="R19" i="9"/>
  <c r="W19" i="9" s="1"/>
  <c r="Y19" i="9" s="1"/>
  <c r="Z19" i="9" s="1"/>
  <c r="AC19" i="9" s="1"/>
  <c r="AD19" i="9" s="1"/>
  <c r="AE19" i="9" s="1"/>
  <c r="AF19" i="9" s="1"/>
  <c r="U48" i="26" l="1"/>
  <c r="W48" i="26" s="1"/>
  <c r="X48" i="26" s="1"/>
  <c r="Z48" i="26" s="1"/>
  <c r="AA48" i="26" s="1"/>
  <c r="AD48" i="26" s="1"/>
  <c r="AE48" i="26" s="1"/>
  <c r="AF48" i="26" s="1"/>
  <c r="AG48" i="26" s="1"/>
  <c r="K48" i="26"/>
  <c r="X47" i="26"/>
  <c r="W47" i="26"/>
  <c r="K47" i="26"/>
  <c r="K49" i="26"/>
  <c r="K318" i="26" l="1"/>
  <c r="U317" i="26"/>
  <c r="W317" i="26" s="1"/>
  <c r="K317" i="26"/>
  <c r="S317" i="26" s="1"/>
  <c r="U316" i="26"/>
  <c r="W316" i="26" s="1"/>
  <c r="K316" i="26"/>
  <c r="S316" i="26" s="1"/>
  <c r="U315" i="26"/>
  <c r="W315" i="26" s="1"/>
  <c r="K315" i="26"/>
  <c r="S315" i="26" s="1"/>
  <c r="K314" i="26"/>
  <c r="U313" i="26"/>
  <c r="W313" i="26" s="1"/>
  <c r="K313" i="26"/>
  <c r="S313" i="26" s="1"/>
  <c r="AA312" i="26"/>
  <c r="AB312" i="26" s="1"/>
  <c r="U312" i="26"/>
  <c r="W312" i="26" s="1"/>
  <c r="X312" i="26" s="1"/>
  <c r="K312" i="26"/>
  <c r="K311" i="26"/>
  <c r="K310" i="26"/>
  <c r="K309" i="26"/>
  <c r="K308" i="26"/>
  <c r="K307" i="26"/>
  <c r="K306" i="26"/>
  <c r="K305" i="26"/>
  <c r="K304" i="26"/>
  <c r="K303" i="26"/>
  <c r="K302" i="26"/>
  <c r="K301" i="26"/>
  <c r="V15" i="27"/>
  <c r="W15" i="27" s="1"/>
  <c r="Y15" i="27" s="1"/>
  <c r="Z15" i="27" s="1"/>
  <c r="AA15" i="27" s="1"/>
  <c r="AB15" i="27" s="1"/>
  <c r="AC15" i="27" s="1"/>
  <c r="AD15" i="27" s="1"/>
  <c r="T15" i="27"/>
  <c r="R15" i="27"/>
  <c r="X316" i="26" l="1"/>
  <c r="Z316" i="26" s="1"/>
  <c r="AA316" i="26" s="1"/>
  <c r="AB316" i="26" s="1"/>
  <c r="AC316" i="26" s="1"/>
  <c r="AD316" i="26" s="1"/>
  <c r="AE316" i="26" s="1"/>
  <c r="X317" i="26"/>
  <c r="Z317" i="26" s="1"/>
  <c r="AA317" i="26" s="1"/>
  <c r="AB317" i="26" s="1"/>
  <c r="AC317" i="26" s="1"/>
  <c r="AD317" i="26" s="1"/>
  <c r="AE317" i="26" s="1"/>
  <c r="X315" i="26"/>
  <c r="Z315" i="26" s="1"/>
  <c r="AA315" i="26" s="1"/>
  <c r="AB315" i="26" s="1"/>
  <c r="AC315" i="26" s="1"/>
  <c r="AD315" i="26" s="1"/>
  <c r="AE315" i="26" s="1"/>
  <c r="X313" i="26"/>
  <c r="T300" i="26" l="1"/>
  <c r="U300" i="26" s="1"/>
  <c r="W300" i="26" s="1"/>
  <c r="U297" i="26"/>
  <c r="W297" i="26" s="1"/>
  <c r="S297" i="26"/>
  <c r="U296" i="26"/>
  <c r="W296" i="26" s="1"/>
  <c r="S296" i="26"/>
  <c r="U295" i="26"/>
  <c r="W295" i="26" s="1"/>
  <c r="S295" i="26"/>
  <c r="U294" i="26"/>
  <c r="W294" i="26" s="1"/>
  <c r="X294" i="26" s="1"/>
  <c r="Z294" i="26" s="1"/>
  <c r="AA294" i="26" s="1"/>
  <c r="AD294" i="26" s="1"/>
  <c r="AE294" i="26" s="1"/>
  <c r="AF294" i="26" s="1"/>
  <c r="AG294" i="26" s="1"/>
  <c r="S294" i="26"/>
  <c r="AK293" i="26"/>
  <c r="AK300" i="26" s="1"/>
  <c r="U293" i="26"/>
  <c r="S293" i="26"/>
  <c r="U292" i="26"/>
  <c r="W292" i="26" s="1"/>
  <c r="S292" i="26"/>
  <c r="U291" i="26"/>
  <c r="W291" i="26" s="1"/>
  <c r="S291" i="26"/>
  <c r="U290" i="26"/>
  <c r="W290" i="26" s="1"/>
  <c r="S290" i="26"/>
  <c r="AK289" i="26"/>
  <c r="U289" i="26"/>
  <c r="S289" i="26"/>
  <c r="X289" i="26" s="1"/>
  <c r="Z289" i="26" s="1"/>
  <c r="AA289" i="26" s="1"/>
  <c r="AD289" i="26" s="1"/>
  <c r="AE289" i="26" s="1"/>
  <c r="AF289" i="26" s="1"/>
  <c r="AG289" i="26" s="1"/>
  <c r="U288" i="26"/>
  <c r="W288" i="26" s="1"/>
  <c r="K288" i="26"/>
  <c r="S288" i="26" s="1"/>
  <c r="U287" i="26"/>
  <c r="W287" i="26" s="1"/>
  <c r="K287" i="26"/>
  <c r="S287" i="26" s="1"/>
  <c r="U286" i="26"/>
  <c r="W286" i="26" s="1"/>
  <c r="K286" i="26"/>
  <c r="S286" i="26" s="1"/>
  <c r="AK285" i="26"/>
  <c r="U285" i="26"/>
  <c r="K285" i="26"/>
  <c r="S285" i="26" s="1"/>
  <c r="X285" i="26" s="1"/>
  <c r="Z285" i="26" s="1"/>
  <c r="AA285" i="26" s="1"/>
  <c r="AD285" i="26" s="1"/>
  <c r="AE285" i="26" s="1"/>
  <c r="AF285" i="26" s="1"/>
  <c r="AG285" i="26" s="1"/>
  <c r="U276" i="26"/>
  <c r="W276" i="26" s="1"/>
  <c r="K276" i="26"/>
  <c r="U275" i="26"/>
  <c r="W275" i="26" s="1"/>
  <c r="K275" i="26"/>
  <c r="S275" i="26" s="1"/>
  <c r="U274" i="26"/>
  <c r="W274" i="26" s="1"/>
  <c r="K274" i="26"/>
  <c r="S274" i="26" s="1"/>
  <c r="K270" i="26"/>
  <c r="K269" i="26"/>
  <c r="K263" i="26"/>
  <c r="K262" i="26"/>
  <c r="K261" i="26"/>
  <c r="K260" i="26"/>
  <c r="K257" i="26"/>
  <c r="K256" i="26"/>
  <c r="K255" i="26"/>
  <c r="K254" i="26"/>
  <c r="K253" i="26"/>
  <c r="K252" i="26"/>
  <c r="K251" i="26"/>
  <c r="K250" i="26"/>
  <c r="K249" i="26"/>
  <c r="K248" i="26"/>
  <c r="U215" i="26"/>
  <c r="W215" i="26" s="1"/>
  <c r="K215" i="26"/>
  <c r="S215" i="26" s="1"/>
  <c r="U214" i="26"/>
  <c r="W214" i="26" s="1"/>
  <c r="S214" i="26"/>
  <c r="U213" i="26"/>
  <c r="W213" i="26" s="1"/>
  <c r="K213" i="26"/>
  <c r="S213" i="26" s="1"/>
  <c r="U89" i="26"/>
  <c r="W89" i="26" s="1"/>
  <c r="K89" i="26"/>
  <c r="S89" i="26" s="1"/>
  <c r="U88" i="26"/>
  <c r="W88" i="26" s="1"/>
  <c r="X88" i="26" s="1"/>
  <c r="Z88" i="26" s="1"/>
  <c r="AA88" i="26" s="1"/>
  <c r="AD88" i="26" s="1"/>
  <c r="AE88" i="26" s="1"/>
  <c r="AF88" i="26" s="1"/>
  <c r="AG88" i="26" s="1"/>
  <c r="K88" i="26"/>
  <c r="S88" i="26" s="1"/>
  <c r="U87" i="26"/>
  <c r="W87" i="26" s="1"/>
  <c r="K87" i="26"/>
  <c r="S87" i="26" s="1"/>
  <c r="U86" i="26"/>
  <c r="W86" i="26" s="1"/>
  <c r="K86" i="26"/>
  <c r="S86" i="26" s="1"/>
  <c r="K85" i="26"/>
  <c r="K84" i="26"/>
  <c r="K83" i="26"/>
  <c r="K82" i="26"/>
  <c r="K81" i="26"/>
  <c r="K80" i="26"/>
  <c r="K79" i="26"/>
  <c r="K78" i="26"/>
  <c r="K77" i="26"/>
  <c r="K76" i="26"/>
  <c r="K75" i="26"/>
  <c r="K74" i="26"/>
  <c r="K73" i="26"/>
  <c r="K55" i="26"/>
  <c r="K54" i="26"/>
  <c r="K53" i="26"/>
  <c r="K52" i="26"/>
  <c r="K51" i="26"/>
  <c r="K50" i="26"/>
  <c r="U46" i="26"/>
  <c r="W46" i="26" s="1"/>
  <c r="X46" i="26" s="1"/>
  <c r="Z46" i="26" s="1"/>
  <c r="AA46" i="26" s="1"/>
  <c r="AD46" i="26" s="1"/>
  <c r="AE46" i="26" s="1"/>
  <c r="AF46" i="26" s="1"/>
  <c r="AG46" i="26" s="1"/>
  <c r="K46" i="26"/>
  <c r="U45" i="26"/>
  <c r="W45" i="26" s="1"/>
  <c r="X45" i="26" s="1"/>
  <c r="Z45" i="26" s="1"/>
  <c r="AA45" i="26" s="1"/>
  <c r="AD45" i="26" s="1"/>
  <c r="AE45" i="26" s="1"/>
  <c r="AF45" i="26" s="1"/>
  <c r="AG45" i="26" s="1"/>
  <c r="K45" i="26"/>
  <c r="K44" i="26"/>
  <c r="K43" i="26"/>
  <c r="K42" i="26"/>
  <c r="K41" i="26"/>
  <c r="K40" i="26"/>
  <c r="K39" i="26"/>
  <c r="U38" i="26"/>
  <c r="W38" i="26" s="1"/>
  <c r="X38" i="26" s="1"/>
  <c r="Z38" i="26" s="1"/>
  <c r="AA38" i="26" s="1"/>
  <c r="AD38" i="26" s="1"/>
  <c r="AE38" i="26" s="1"/>
  <c r="AF38" i="26" s="1"/>
  <c r="AG38" i="26" s="1"/>
  <c r="K38" i="26"/>
  <c r="Z37" i="26"/>
  <c r="AA37" i="26" s="1"/>
  <c r="AD37" i="26" s="1"/>
  <c r="AE37" i="26" s="1"/>
  <c r="AF37" i="26" s="1"/>
  <c r="AG37" i="26" s="1"/>
  <c r="U37" i="26"/>
  <c r="W37" i="26" s="1"/>
  <c r="K37" i="26"/>
  <c r="U36" i="26"/>
  <c r="W36" i="26" s="1"/>
  <c r="X36" i="26" s="1"/>
  <c r="Z36" i="26" s="1"/>
  <c r="AA36" i="26" s="1"/>
  <c r="AD36" i="26" s="1"/>
  <c r="AE36" i="26" s="1"/>
  <c r="AF36" i="26" s="1"/>
  <c r="AG36" i="26" s="1"/>
  <c r="K36" i="26"/>
  <c r="K35" i="26"/>
  <c r="U34" i="26"/>
  <c r="W34" i="26" s="1"/>
  <c r="X34" i="26" s="1"/>
  <c r="Z34" i="26" s="1"/>
  <c r="AA34" i="26" s="1"/>
  <c r="AD34" i="26" s="1"/>
  <c r="AE34" i="26" s="1"/>
  <c r="AF34" i="26" s="1"/>
  <c r="AG34" i="26" s="1"/>
  <c r="K34" i="26"/>
  <c r="U33" i="26"/>
  <c r="W33" i="26" s="1"/>
  <c r="X33" i="26" s="1"/>
  <c r="Z33" i="26" s="1"/>
  <c r="AA33" i="26" s="1"/>
  <c r="AD33" i="26" s="1"/>
  <c r="AE33" i="26" s="1"/>
  <c r="AF33" i="26" s="1"/>
  <c r="AG33" i="26" s="1"/>
  <c r="K33" i="26"/>
  <c r="U32" i="26"/>
  <c r="W32" i="26" s="1"/>
  <c r="S32" i="26"/>
  <c r="U31" i="26"/>
  <c r="W31" i="26" s="1"/>
  <c r="K31" i="26"/>
  <c r="S31" i="26" s="1"/>
  <c r="K30" i="26"/>
  <c r="K29" i="26"/>
  <c r="K28" i="26"/>
  <c r="K27" i="26"/>
  <c r="K26" i="26"/>
  <c r="K25" i="26"/>
  <c r="K24" i="26"/>
  <c r="K23" i="26"/>
  <c r="U22" i="26"/>
  <c r="W22" i="26" s="1"/>
  <c r="K22" i="26"/>
  <c r="S22" i="26" s="1"/>
  <c r="U21" i="26"/>
  <c r="W21" i="26" s="1"/>
  <c r="K21" i="26"/>
  <c r="S21" i="26" s="1"/>
  <c r="U20" i="26"/>
  <c r="W20" i="26" s="1"/>
  <c r="K20" i="26"/>
  <c r="S20" i="26" s="1"/>
  <c r="U19" i="26"/>
  <c r="W19" i="26" s="1"/>
  <c r="K19" i="26"/>
  <c r="S19" i="26" s="1"/>
  <c r="J18" i="26"/>
  <c r="K18" i="26" s="1"/>
  <c r="K17" i="26"/>
  <c r="J16" i="26"/>
  <c r="I16" i="26"/>
  <c r="K15" i="26"/>
  <c r="U14" i="26"/>
  <c r="W14" i="26" s="1"/>
  <c r="K14" i="26"/>
  <c r="S14" i="26" s="1"/>
  <c r="S29" i="25"/>
  <c r="T29" i="25" s="1"/>
  <c r="V29" i="25" s="1"/>
  <c r="W29" i="25" s="1"/>
  <c r="Y29" i="25" s="1"/>
  <c r="Z29" i="25" s="1"/>
  <c r="AC29" i="25" s="1"/>
  <c r="AD29" i="25" s="1"/>
  <c r="AE29" i="25" s="1"/>
  <c r="AF29" i="25" s="1"/>
  <c r="W26" i="25"/>
  <c r="Y26" i="25" s="1"/>
  <c r="Z26" i="25" s="1"/>
  <c r="AC26" i="25" s="1"/>
  <c r="AD26" i="25" s="1"/>
  <c r="AE26" i="25" s="1"/>
  <c r="AF26" i="25" s="1"/>
  <c r="V26" i="25"/>
  <c r="T26" i="25"/>
  <c r="R26" i="25"/>
  <c r="T25" i="25"/>
  <c r="V25" i="25" s="1"/>
  <c r="W25" i="25" s="1"/>
  <c r="Y25" i="25" s="1"/>
  <c r="Z25" i="25" s="1"/>
  <c r="AC25" i="25" s="1"/>
  <c r="AD25" i="25" s="1"/>
  <c r="AE25" i="25" s="1"/>
  <c r="AF25" i="25" s="1"/>
  <c r="R25" i="25"/>
  <c r="T24" i="25"/>
  <c r="V24" i="25" s="1"/>
  <c r="W24" i="25" s="1"/>
  <c r="Y24" i="25" s="1"/>
  <c r="Z24" i="25" s="1"/>
  <c r="AC24" i="25" s="1"/>
  <c r="AD24" i="25" s="1"/>
  <c r="AE24" i="25" s="1"/>
  <c r="AF24" i="25" s="1"/>
  <c r="R24" i="25"/>
  <c r="T23" i="25"/>
  <c r="V23" i="25" s="1"/>
  <c r="W23" i="25" s="1"/>
  <c r="Y23" i="25" s="1"/>
  <c r="Z23" i="25" s="1"/>
  <c r="AC23" i="25" s="1"/>
  <c r="AD23" i="25" s="1"/>
  <c r="AE23" i="25" s="1"/>
  <c r="AF23" i="25" s="1"/>
  <c r="R23" i="25"/>
  <c r="AJ22" i="25"/>
  <c r="AJ29" i="25" s="1"/>
  <c r="Y22" i="25"/>
  <c r="Z22" i="25" s="1"/>
  <c r="AC22" i="25" s="1"/>
  <c r="AD22" i="25" s="1"/>
  <c r="AE22" i="25" s="1"/>
  <c r="AF22" i="25" s="1"/>
  <c r="W22" i="25"/>
  <c r="T22" i="25"/>
  <c r="R22" i="25"/>
  <c r="R29" i="25" s="1"/>
  <c r="T21" i="25"/>
  <c r="V21" i="25" s="1"/>
  <c r="W21" i="25" s="1"/>
  <c r="Y21" i="25" s="1"/>
  <c r="Z21" i="25" s="1"/>
  <c r="AC21" i="25" s="1"/>
  <c r="AD21" i="25" s="1"/>
  <c r="AE21" i="25" s="1"/>
  <c r="AF21" i="25" s="1"/>
  <c r="R21" i="25"/>
  <c r="T20" i="25"/>
  <c r="V20" i="25" s="1"/>
  <c r="W20" i="25" s="1"/>
  <c r="Y20" i="25" s="1"/>
  <c r="Z20" i="25" s="1"/>
  <c r="AC20" i="25" s="1"/>
  <c r="AD20" i="25" s="1"/>
  <c r="AE20" i="25" s="1"/>
  <c r="AF20" i="25" s="1"/>
  <c r="R20" i="25"/>
  <c r="T19" i="25"/>
  <c r="V19" i="25" s="1"/>
  <c r="W19" i="25" s="1"/>
  <c r="Y19" i="25" s="1"/>
  <c r="Z19" i="25" s="1"/>
  <c r="AC19" i="25" s="1"/>
  <c r="AD19" i="25" s="1"/>
  <c r="AE19" i="25" s="1"/>
  <c r="AF19" i="25" s="1"/>
  <c r="R19" i="25"/>
  <c r="AJ18" i="25"/>
  <c r="T18" i="25"/>
  <c r="R18" i="25"/>
  <c r="W18" i="25" s="1"/>
  <c r="Y18" i="25" s="1"/>
  <c r="Z18" i="25" s="1"/>
  <c r="AC18" i="25" s="1"/>
  <c r="AD18" i="25" s="1"/>
  <c r="AE18" i="25" s="1"/>
  <c r="AF18" i="25" s="1"/>
  <c r="I31" i="25"/>
  <c r="H31" i="25"/>
  <c r="G31" i="25"/>
  <c r="F31" i="25"/>
  <c r="T30" i="25"/>
  <c r="V30" i="25" s="1"/>
  <c r="J30" i="25"/>
  <c r="R30" i="25" s="1"/>
  <c r="T17" i="25"/>
  <c r="V17" i="25" s="1"/>
  <c r="J17" i="25"/>
  <c r="R17" i="25" s="1"/>
  <c r="T16" i="25"/>
  <c r="V16" i="25" s="1"/>
  <c r="J16" i="25"/>
  <c r="R16" i="25" s="1"/>
  <c r="T15" i="25"/>
  <c r="V15" i="25" s="1"/>
  <c r="J15" i="25"/>
  <c r="R15" i="25" s="1"/>
  <c r="AJ14" i="25"/>
  <c r="AJ31" i="25" s="1"/>
  <c r="T14" i="25"/>
  <c r="J14" i="25"/>
  <c r="R14" i="25" s="1"/>
  <c r="X295" i="26" l="1"/>
  <c r="Z295" i="26" s="1"/>
  <c r="AA295" i="26" s="1"/>
  <c r="AD295" i="26" s="1"/>
  <c r="AE295" i="26" s="1"/>
  <c r="AF295" i="26" s="1"/>
  <c r="AG295" i="26" s="1"/>
  <c r="K16" i="26"/>
  <c r="S300" i="26"/>
  <c r="X20" i="26"/>
  <c r="Z20" i="26" s="1"/>
  <c r="AA20" i="26" s="1"/>
  <c r="AD20" i="26" s="1"/>
  <c r="AE20" i="26" s="1"/>
  <c r="AF20" i="26" s="1"/>
  <c r="AG20" i="26" s="1"/>
  <c r="X276" i="26"/>
  <c r="Z276" i="26" s="1"/>
  <c r="AA276" i="26" s="1"/>
  <c r="AD276" i="26" s="1"/>
  <c r="AE276" i="26" s="1"/>
  <c r="AF276" i="26" s="1"/>
  <c r="AG276" i="26" s="1"/>
  <c r="X290" i="26"/>
  <c r="Z290" i="26" s="1"/>
  <c r="AA290" i="26" s="1"/>
  <c r="AD290" i="26" s="1"/>
  <c r="AE290" i="26" s="1"/>
  <c r="AF290" i="26" s="1"/>
  <c r="AG290" i="26" s="1"/>
  <c r="X292" i="26"/>
  <c r="Z292" i="26" s="1"/>
  <c r="AA292" i="26" s="1"/>
  <c r="AD292" i="26" s="1"/>
  <c r="AE292" i="26" s="1"/>
  <c r="AF292" i="26" s="1"/>
  <c r="AG292" i="26" s="1"/>
  <c r="X296" i="26"/>
  <c r="Z296" i="26" s="1"/>
  <c r="AA296" i="26" s="1"/>
  <c r="AD296" i="26" s="1"/>
  <c r="AE296" i="26" s="1"/>
  <c r="AF296" i="26" s="1"/>
  <c r="AG296" i="26" s="1"/>
  <c r="X19" i="26"/>
  <c r="Z19" i="26" s="1"/>
  <c r="AA19" i="26" s="1"/>
  <c r="AD19" i="26" s="1"/>
  <c r="AE19" i="26" s="1"/>
  <c r="AF19" i="26" s="1"/>
  <c r="AG19" i="26" s="1"/>
  <c r="X214" i="26"/>
  <c r="Z214" i="26" s="1"/>
  <c r="AA214" i="26" s="1"/>
  <c r="AD214" i="26" s="1"/>
  <c r="AE214" i="26" s="1"/>
  <c r="AF214" i="26" s="1"/>
  <c r="AG214" i="26" s="1"/>
  <c r="X275" i="26"/>
  <c r="Z275" i="26" s="1"/>
  <c r="AA275" i="26" s="1"/>
  <c r="AD275" i="26" s="1"/>
  <c r="AE275" i="26" s="1"/>
  <c r="AF275" i="26" s="1"/>
  <c r="AG275" i="26" s="1"/>
  <c r="X297" i="26"/>
  <c r="Z297" i="26" s="1"/>
  <c r="AA297" i="26" s="1"/>
  <c r="AD297" i="26" s="1"/>
  <c r="AE297" i="26" s="1"/>
  <c r="AF297" i="26" s="1"/>
  <c r="AG297" i="26" s="1"/>
  <c r="X274" i="26"/>
  <c r="Z274" i="26" s="1"/>
  <c r="AA274" i="26" s="1"/>
  <c r="AD274" i="26" s="1"/>
  <c r="AE274" i="26" s="1"/>
  <c r="AF274" i="26" s="1"/>
  <c r="AG274" i="26" s="1"/>
  <c r="X291" i="26"/>
  <c r="Z291" i="26" s="1"/>
  <c r="AA291" i="26" s="1"/>
  <c r="AD291" i="26" s="1"/>
  <c r="AE291" i="26" s="1"/>
  <c r="AF291" i="26" s="1"/>
  <c r="AG291" i="26" s="1"/>
  <c r="X213" i="26"/>
  <c r="Z213" i="26" s="1"/>
  <c r="AA213" i="26" s="1"/>
  <c r="AD213" i="26" s="1"/>
  <c r="AE213" i="26" s="1"/>
  <c r="AF213" i="26" s="1"/>
  <c r="AG213" i="26" s="1"/>
  <c r="X286" i="26"/>
  <c r="Z286" i="26" s="1"/>
  <c r="AA286" i="26" s="1"/>
  <c r="AD286" i="26" s="1"/>
  <c r="AE286" i="26" s="1"/>
  <c r="AF286" i="26" s="1"/>
  <c r="AG286" i="26" s="1"/>
  <c r="X293" i="26"/>
  <c r="Z293" i="26" s="1"/>
  <c r="AA293" i="26" s="1"/>
  <c r="AD293" i="26" s="1"/>
  <c r="AE293" i="26" s="1"/>
  <c r="AF293" i="26" s="1"/>
  <c r="AG293" i="26" s="1"/>
  <c r="X22" i="26"/>
  <c r="Z22" i="26" s="1"/>
  <c r="AA22" i="26" s="1"/>
  <c r="AD22" i="26" s="1"/>
  <c r="AE22" i="26" s="1"/>
  <c r="AF22" i="26" s="1"/>
  <c r="AG22" i="26" s="1"/>
  <c r="X14" i="26"/>
  <c r="Z14" i="26" s="1"/>
  <c r="AA14" i="26" s="1"/>
  <c r="AD14" i="26" s="1"/>
  <c r="AE14" i="26" s="1"/>
  <c r="AF14" i="26" s="1"/>
  <c r="AG14" i="26" s="1"/>
  <c r="X31" i="26"/>
  <c r="Z31" i="26" s="1"/>
  <c r="AA31" i="26" s="1"/>
  <c r="AD31" i="26" s="1"/>
  <c r="AE31" i="26" s="1"/>
  <c r="AF31" i="26" s="1"/>
  <c r="AG31" i="26" s="1"/>
  <c r="X32" i="26"/>
  <c r="Z32" i="26" s="1"/>
  <c r="AA32" i="26" s="1"/>
  <c r="AD32" i="26" s="1"/>
  <c r="AE32" i="26" s="1"/>
  <c r="AF32" i="26" s="1"/>
  <c r="AG32" i="26" s="1"/>
  <c r="X21" i="26"/>
  <c r="Z21" i="26" s="1"/>
  <c r="AA21" i="26" s="1"/>
  <c r="AD21" i="26" s="1"/>
  <c r="AE21" i="26" s="1"/>
  <c r="AF21" i="26" s="1"/>
  <c r="AG21" i="26" s="1"/>
  <c r="X300" i="26"/>
  <c r="Z300" i="26" s="1"/>
  <c r="AA300" i="26" s="1"/>
  <c r="AD300" i="26" s="1"/>
  <c r="AE300" i="26" s="1"/>
  <c r="AF300" i="26" s="1"/>
  <c r="AG300" i="26" s="1"/>
  <c r="X86" i="26"/>
  <c r="Z86" i="26" s="1"/>
  <c r="AA86" i="26" s="1"/>
  <c r="AD86" i="26" s="1"/>
  <c r="AE86" i="26" s="1"/>
  <c r="AF86" i="26" s="1"/>
  <c r="AG86" i="26" s="1"/>
  <c r="X215" i="26"/>
  <c r="Z215" i="26" s="1"/>
  <c r="AA215" i="26" s="1"/>
  <c r="AD215" i="26" s="1"/>
  <c r="AE215" i="26" s="1"/>
  <c r="AF215" i="26" s="1"/>
  <c r="AG215" i="26" s="1"/>
  <c r="X87" i="26"/>
  <c r="Z87" i="26" s="1"/>
  <c r="AA87" i="26" s="1"/>
  <c r="AD87" i="26" s="1"/>
  <c r="AE87" i="26" s="1"/>
  <c r="AF87" i="26" s="1"/>
  <c r="AG87" i="26" s="1"/>
  <c r="X89" i="26"/>
  <c r="Z89" i="26" s="1"/>
  <c r="AA89" i="26" s="1"/>
  <c r="AD89" i="26" s="1"/>
  <c r="AE89" i="26" s="1"/>
  <c r="AF89" i="26" s="1"/>
  <c r="AG89" i="26" s="1"/>
  <c r="X287" i="26"/>
  <c r="Z287" i="26" s="1"/>
  <c r="AA287" i="26" s="1"/>
  <c r="AD287" i="26" s="1"/>
  <c r="AE287" i="26" s="1"/>
  <c r="AF287" i="26" s="1"/>
  <c r="AG287" i="26" s="1"/>
  <c r="X288" i="26"/>
  <c r="Z288" i="26" s="1"/>
  <c r="AA288" i="26" s="1"/>
  <c r="AD288" i="26" s="1"/>
  <c r="AE288" i="26" s="1"/>
  <c r="AF288" i="26" s="1"/>
  <c r="AG288" i="26" s="1"/>
  <c r="S31" i="25"/>
  <c r="T31" i="25" s="1"/>
  <c r="V31" i="25" s="1"/>
  <c r="W30" i="25"/>
  <c r="Y30" i="25" s="1"/>
  <c r="Z30" i="25" s="1"/>
  <c r="AC30" i="25" s="1"/>
  <c r="AD30" i="25" s="1"/>
  <c r="AE30" i="25" s="1"/>
  <c r="AF30" i="25" s="1"/>
  <c r="W16" i="25"/>
  <c r="Y16" i="25" s="1"/>
  <c r="Z16" i="25" s="1"/>
  <c r="AC16" i="25" s="1"/>
  <c r="AD16" i="25" s="1"/>
  <c r="AE16" i="25" s="1"/>
  <c r="AF16" i="25" s="1"/>
  <c r="J31" i="25"/>
  <c r="R31" i="25"/>
  <c r="W14" i="25"/>
  <c r="Y14" i="25" s="1"/>
  <c r="Z14" i="25" s="1"/>
  <c r="AC14" i="25" s="1"/>
  <c r="AD14" i="25" s="1"/>
  <c r="AE14" i="25" s="1"/>
  <c r="AF14" i="25" s="1"/>
  <c r="W15" i="25"/>
  <c r="Y15" i="25" s="1"/>
  <c r="Z15" i="25" s="1"/>
  <c r="AC15" i="25" s="1"/>
  <c r="AD15" i="25" s="1"/>
  <c r="AE15" i="25" s="1"/>
  <c r="AF15" i="25" s="1"/>
  <c r="W17" i="25"/>
  <c r="Y17" i="25" s="1"/>
  <c r="Z17" i="25" s="1"/>
  <c r="AC17" i="25" s="1"/>
  <c r="AD17" i="25" s="1"/>
  <c r="AE17" i="25" s="1"/>
  <c r="AF17" i="25" s="1"/>
  <c r="W31" i="25"/>
  <c r="Y31" i="25" s="1"/>
  <c r="Z31" i="25" s="1"/>
  <c r="AC31" i="25" s="1"/>
  <c r="AD31" i="25" s="1"/>
  <c r="AE31" i="25" s="1"/>
  <c r="AF31" i="25" s="1"/>
  <c r="J39" i="20" l="1"/>
  <c r="J38" i="20"/>
  <c r="J32" i="20"/>
  <c r="J31" i="20"/>
  <c r="J30" i="20"/>
  <c r="J29" i="20"/>
  <c r="J26" i="20"/>
  <c r="J25" i="20"/>
  <c r="J24" i="20"/>
  <c r="J23" i="20"/>
  <c r="J22" i="20"/>
  <c r="J21" i="20"/>
  <c r="J20" i="20"/>
  <c r="J19" i="20"/>
  <c r="J18" i="20"/>
  <c r="J17" i="20"/>
  <c r="AJ19" i="21" l="1"/>
  <c r="S19" i="21"/>
  <c r="T19" i="21" s="1"/>
  <c r="V19" i="21" s="1"/>
  <c r="I19" i="21"/>
  <c r="H19" i="21"/>
  <c r="G19" i="21"/>
  <c r="F19" i="21"/>
  <c r="J19" i="21" s="1"/>
  <c r="V18" i="21"/>
  <c r="W18" i="21" s="1"/>
  <c r="Y18" i="21" s="1"/>
  <c r="Z18" i="21" s="1"/>
  <c r="AC18" i="21" s="1"/>
  <c r="AD18" i="21" s="1"/>
  <c r="AE18" i="21" s="1"/>
  <c r="AF18" i="21" s="1"/>
  <c r="T18" i="21"/>
  <c r="R18" i="21"/>
  <c r="J18" i="21"/>
  <c r="T17" i="21"/>
  <c r="V17" i="21" s="1"/>
  <c r="W17" i="21" s="1"/>
  <c r="Y17" i="21" s="1"/>
  <c r="Z17" i="21" s="1"/>
  <c r="AC17" i="21" s="1"/>
  <c r="AD17" i="21" s="1"/>
  <c r="AE17" i="21" s="1"/>
  <c r="AF17" i="21" s="1"/>
  <c r="J17" i="21"/>
  <c r="R17" i="21" s="1"/>
  <c r="V16" i="21"/>
  <c r="W16" i="21" s="1"/>
  <c r="Y16" i="21" s="1"/>
  <c r="Z16" i="21" s="1"/>
  <c r="AC16" i="21" s="1"/>
  <c r="AD16" i="21" s="1"/>
  <c r="AE16" i="21" s="1"/>
  <c r="AF16" i="21" s="1"/>
  <c r="T16" i="21"/>
  <c r="R16" i="21"/>
  <c r="J16" i="21"/>
  <c r="T15" i="21"/>
  <c r="V15" i="21" s="1"/>
  <c r="J15" i="21"/>
  <c r="R15" i="21" s="1"/>
  <c r="V14" i="21"/>
  <c r="W14" i="21" s="1"/>
  <c r="Y14" i="21" s="1"/>
  <c r="Z14" i="21" s="1"/>
  <c r="AC14" i="21" s="1"/>
  <c r="AD14" i="21" s="1"/>
  <c r="AE14" i="21" s="1"/>
  <c r="AF14" i="21" s="1"/>
  <c r="T14" i="21"/>
  <c r="R14" i="21"/>
  <c r="J14" i="21"/>
  <c r="AH43" i="20"/>
  <c r="S43" i="20"/>
  <c r="T43" i="20" s="1"/>
  <c r="V43" i="20" s="1"/>
  <c r="R43" i="20"/>
  <c r="I43" i="20"/>
  <c r="H43" i="20"/>
  <c r="G43" i="20"/>
  <c r="F43" i="20"/>
  <c r="AJ43" i="19"/>
  <c r="S43" i="19"/>
  <c r="T43" i="19" s="1"/>
  <c r="V43" i="19" s="1"/>
  <c r="I43" i="19"/>
  <c r="H43" i="19"/>
  <c r="G43" i="19"/>
  <c r="F43" i="19"/>
  <c r="J43" i="19" s="1"/>
  <c r="V42" i="19"/>
  <c r="W42" i="19" s="1"/>
  <c r="Y42" i="19" s="1"/>
  <c r="Z42" i="19" s="1"/>
  <c r="AC42" i="19" s="1"/>
  <c r="AD42" i="19" s="1"/>
  <c r="AE42" i="19" s="1"/>
  <c r="AF42" i="19" s="1"/>
  <c r="T42" i="19"/>
  <c r="R42" i="19"/>
  <c r="V26" i="19"/>
  <c r="W26" i="19" s="1"/>
  <c r="Y26" i="19" s="1"/>
  <c r="Z26" i="19" s="1"/>
  <c r="AC26" i="19" s="1"/>
  <c r="AD26" i="19" s="1"/>
  <c r="AE26" i="19" s="1"/>
  <c r="AF26" i="19" s="1"/>
  <c r="T26" i="19"/>
  <c r="T18" i="19"/>
  <c r="V18" i="19" s="1"/>
  <c r="R18" i="19"/>
  <c r="V17" i="19"/>
  <c r="W17" i="19" s="1"/>
  <c r="Y17" i="19" s="1"/>
  <c r="Z17" i="19" s="1"/>
  <c r="AC17" i="19" s="1"/>
  <c r="AD17" i="19" s="1"/>
  <c r="AE17" i="19" s="1"/>
  <c r="AF17" i="19" s="1"/>
  <c r="T17" i="19"/>
  <c r="R17" i="19"/>
  <c r="AJ19" i="18"/>
  <c r="T19" i="18"/>
  <c r="V19" i="18" s="1"/>
  <c r="S19" i="18"/>
  <c r="I19" i="18"/>
  <c r="H19" i="18"/>
  <c r="G19" i="18"/>
  <c r="F19" i="18"/>
  <c r="J19" i="18" s="1"/>
  <c r="T18" i="18"/>
  <c r="V18" i="18" s="1"/>
  <c r="J18" i="18"/>
  <c r="R18" i="18" s="1"/>
  <c r="T17" i="18"/>
  <c r="V17" i="18" s="1"/>
  <c r="W17" i="18" s="1"/>
  <c r="Y17" i="18" s="1"/>
  <c r="Z17" i="18" s="1"/>
  <c r="AC17" i="18" s="1"/>
  <c r="AD17" i="18" s="1"/>
  <c r="AE17" i="18" s="1"/>
  <c r="AF17" i="18" s="1"/>
  <c r="R17" i="18"/>
  <c r="J17" i="18"/>
  <c r="T16" i="18"/>
  <c r="V16" i="18" s="1"/>
  <c r="W16" i="18" s="1"/>
  <c r="Y16" i="18" s="1"/>
  <c r="Z16" i="18" s="1"/>
  <c r="AC16" i="18" s="1"/>
  <c r="AD16" i="18" s="1"/>
  <c r="AE16" i="18" s="1"/>
  <c r="AF16" i="18" s="1"/>
  <c r="R16" i="18"/>
  <c r="T15" i="18"/>
  <c r="V15" i="18" s="1"/>
  <c r="W15" i="18" s="1"/>
  <c r="Y15" i="18" s="1"/>
  <c r="Z15" i="18" s="1"/>
  <c r="AC15" i="18" s="1"/>
  <c r="AD15" i="18" s="1"/>
  <c r="AE15" i="18" s="1"/>
  <c r="AF15" i="18" s="1"/>
  <c r="J15" i="18"/>
  <c r="R15" i="18" s="1"/>
  <c r="T14" i="18"/>
  <c r="V14" i="18" s="1"/>
  <c r="W14" i="18" s="1"/>
  <c r="Y14" i="18" s="1"/>
  <c r="Z14" i="18" s="1"/>
  <c r="AC14" i="18" s="1"/>
  <c r="AD14" i="18" s="1"/>
  <c r="AE14" i="18" s="1"/>
  <c r="AF14" i="18" s="1"/>
  <c r="R14" i="18"/>
  <c r="R19" i="18" s="1"/>
  <c r="J14" i="18"/>
  <c r="J43" i="20" l="1"/>
  <c r="R19" i="21"/>
  <c r="W19" i="21" s="1"/>
  <c r="Y19" i="21" s="1"/>
  <c r="Z19" i="21" s="1"/>
  <c r="AC19" i="21" s="1"/>
  <c r="AD19" i="21" s="1"/>
  <c r="AE19" i="21" s="1"/>
  <c r="AF19" i="21" s="1"/>
  <c r="W15" i="21"/>
  <c r="Y15" i="21" s="1"/>
  <c r="Z15" i="21" s="1"/>
  <c r="AC15" i="21" s="1"/>
  <c r="AD15" i="21" s="1"/>
  <c r="AE15" i="21" s="1"/>
  <c r="AF15" i="21" s="1"/>
  <c r="W43" i="20"/>
  <c r="Y43" i="20" s="1"/>
  <c r="Z43" i="20" s="1"/>
  <c r="AA43" i="20" s="1"/>
  <c r="AB43" i="20" s="1"/>
  <c r="AC43" i="20" s="1"/>
  <c r="AD43" i="20" s="1"/>
  <c r="R43" i="19"/>
  <c r="W18" i="19"/>
  <c r="Y18" i="19" s="1"/>
  <c r="Z18" i="19" s="1"/>
  <c r="AC18" i="19" s="1"/>
  <c r="AD18" i="19" s="1"/>
  <c r="AE18" i="19" s="1"/>
  <c r="AF18" i="19" s="1"/>
  <c r="W43" i="19"/>
  <c r="Y43" i="19" s="1"/>
  <c r="Z43" i="19" s="1"/>
  <c r="AC43" i="19" s="1"/>
  <c r="AD43" i="19" s="1"/>
  <c r="AE43" i="19" s="1"/>
  <c r="AF43" i="19" s="1"/>
  <c r="W19" i="18"/>
  <c r="Y19" i="18" s="1"/>
  <c r="Z19" i="18" s="1"/>
  <c r="AC19" i="18" s="1"/>
  <c r="AD19" i="18" s="1"/>
  <c r="AE19" i="18" s="1"/>
  <c r="AF19" i="18" s="1"/>
  <c r="W18" i="18"/>
  <c r="Y18" i="18" s="1"/>
  <c r="Z18" i="18" s="1"/>
  <c r="AC18" i="18" s="1"/>
  <c r="AD18" i="18" s="1"/>
  <c r="AE18" i="18" s="1"/>
  <c r="AF18" i="18" s="1"/>
  <c r="AJ19" i="16" l="1"/>
  <c r="S19" i="16"/>
  <c r="T19" i="16" s="1"/>
  <c r="V19" i="16" s="1"/>
  <c r="I19" i="16"/>
  <c r="H19" i="16"/>
  <c r="F19" i="16"/>
  <c r="V18" i="16"/>
  <c r="W18" i="16" s="1"/>
  <c r="Y18" i="16" s="1"/>
  <c r="Z18" i="16" s="1"/>
  <c r="AC18" i="16" s="1"/>
  <c r="AD18" i="16" s="1"/>
  <c r="AE18" i="16" s="1"/>
  <c r="AF18" i="16" s="1"/>
  <c r="T18" i="16"/>
  <c r="R18" i="16"/>
  <c r="J18" i="16"/>
  <c r="G19" i="16"/>
  <c r="T14" i="16"/>
  <c r="V14" i="16" s="1"/>
  <c r="J14" i="16"/>
  <c r="R14" i="16" s="1"/>
  <c r="R19" i="16" s="1"/>
  <c r="AJ19" i="15"/>
  <c r="S19" i="15"/>
  <c r="T19" i="15" s="1"/>
  <c r="V19" i="15" s="1"/>
  <c r="I19" i="15"/>
  <c r="H19" i="15"/>
  <c r="G19" i="15"/>
  <c r="F19" i="15"/>
  <c r="J19" i="15" s="1"/>
  <c r="V18" i="15"/>
  <c r="W18" i="15" s="1"/>
  <c r="Y18" i="15" s="1"/>
  <c r="Z18" i="15" s="1"/>
  <c r="AC18" i="15" s="1"/>
  <c r="AD18" i="15" s="1"/>
  <c r="AE18" i="15" s="1"/>
  <c r="AF18" i="15" s="1"/>
  <c r="T18" i="15"/>
  <c r="J18" i="15"/>
  <c r="R18" i="15" s="1"/>
  <c r="T17" i="15"/>
  <c r="V17" i="15" s="1"/>
  <c r="J17" i="15"/>
  <c r="R17" i="15" s="1"/>
  <c r="T16" i="15"/>
  <c r="V16" i="15" s="1"/>
  <c r="W16" i="15" s="1"/>
  <c r="Y16" i="15" s="1"/>
  <c r="Z16" i="15" s="1"/>
  <c r="AC16" i="15" s="1"/>
  <c r="AD16" i="15" s="1"/>
  <c r="AE16" i="15" s="1"/>
  <c r="AF16" i="15" s="1"/>
  <c r="R16" i="15"/>
  <c r="J16" i="15"/>
  <c r="T15" i="15"/>
  <c r="V15" i="15" s="1"/>
  <c r="W15" i="15" s="1"/>
  <c r="Y15" i="15" s="1"/>
  <c r="Z15" i="15" s="1"/>
  <c r="AC15" i="15" s="1"/>
  <c r="AD15" i="15" s="1"/>
  <c r="AE15" i="15" s="1"/>
  <c r="AF15" i="15" s="1"/>
  <c r="J15" i="15"/>
  <c r="R15" i="15" s="1"/>
  <c r="V14" i="15"/>
  <c r="T14" i="15"/>
  <c r="J14" i="15"/>
  <c r="R14" i="15" s="1"/>
  <c r="R19" i="15" s="1"/>
  <c r="J28" i="14"/>
  <c r="J27" i="14"/>
  <c r="J26" i="14"/>
  <c r="J25" i="14"/>
  <c r="J24" i="14"/>
  <c r="J23" i="14"/>
  <c r="J22" i="14"/>
  <c r="J21" i="14"/>
  <c r="J20" i="14"/>
  <c r="J19" i="14"/>
  <c r="J18" i="14"/>
  <c r="J17" i="14"/>
  <c r="J16" i="14"/>
  <c r="J14" i="14"/>
  <c r="J19" i="16" l="1"/>
  <c r="W19" i="16"/>
  <c r="Y19" i="16" s="1"/>
  <c r="Z19" i="16" s="1"/>
  <c r="AC19" i="16" s="1"/>
  <c r="AD19" i="16" s="1"/>
  <c r="AE19" i="16" s="1"/>
  <c r="AF19" i="16" s="1"/>
  <c r="W14" i="16"/>
  <c r="Y14" i="16" s="1"/>
  <c r="Z14" i="16" s="1"/>
  <c r="AC14" i="16" s="1"/>
  <c r="AD14" i="16" s="1"/>
  <c r="AE14" i="16" s="1"/>
  <c r="AF14" i="16" s="1"/>
  <c r="W17" i="15"/>
  <c r="Y17" i="15" s="1"/>
  <c r="Z17" i="15" s="1"/>
  <c r="AC17" i="15" s="1"/>
  <c r="AD17" i="15" s="1"/>
  <c r="AE17" i="15" s="1"/>
  <c r="AF17" i="15" s="1"/>
  <c r="W19" i="15"/>
  <c r="Y19" i="15" s="1"/>
  <c r="Z19" i="15" s="1"/>
  <c r="AC19" i="15" s="1"/>
  <c r="AD19" i="15" s="1"/>
  <c r="AE19" i="15" s="1"/>
  <c r="AF19" i="15" s="1"/>
  <c r="W14" i="15"/>
  <c r="Y14" i="15" s="1"/>
  <c r="Z14" i="15" s="1"/>
  <c r="AC14" i="15" s="1"/>
  <c r="AD14" i="15" s="1"/>
  <c r="AE14" i="15" s="1"/>
  <c r="AF14" i="15" s="1"/>
  <c r="I16" i="12" l="1"/>
  <c r="H16" i="12"/>
  <c r="G16" i="12"/>
  <c r="F16" i="12"/>
  <c r="J16" i="12" s="1"/>
  <c r="J15" i="12"/>
  <c r="J14" i="12"/>
  <c r="J13" i="12"/>
  <c r="AJ19" i="11"/>
  <c r="T19" i="11"/>
  <c r="V19" i="11" s="1"/>
  <c r="S19" i="11"/>
  <c r="I19" i="11"/>
  <c r="H19" i="11"/>
  <c r="G19" i="11"/>
  <c r="F19" i="11"/>
  <c r="J19" i="11" s="1"/>
  <c r="T18" i="11"/>
  <c r="V18" i="11" s="1"/>
  <c r="J18" i="11"/>
  <c r="R18" i="11" s="1"/>
  <c r="V17" i="11"/>
  <c r="W17" i="11" s="1"/>
  <c r="Y17" i="11" s="1"/>
  <c r="Z17" i="11" s="1"/>
  <c r="AC17" i="11" s="1"/>
  <c r="AD17" i="11" s="1"/>
  <c r="AE17" i="11" s="1"/>
  <c r="AF17" i="11" s="1"/>
  <c r="T17" i="11"/>
  <c r="R17" i="11"/>
  <c r="J17" i="11"/>
  <c r="T16" i="11"/>
  <c r="V16" i="11" s="1"/>
  <c r="W16" i="11" s="1"/>
  <c r="Y16" i="11" s="1"/>
  <c r="Z16" i="11" s="1"/>
  <c r="AC16" i="11" s="1"/>
  <c r="AD16" i="11" s="1"/>
  <c r="AE16" i="11" s="1"/>
  <c r="AF16" i="11" s="1"/>
  <c r="J16" i="11"/>
  <c r="R16" i="11" s="1"/>
  <c r="V15" i="11"/>
  <c r="W15" i="11" s="1"/>
  <c r="Y15" i="11" s="1"/>
  <c r="Z15" i="11" s="1"/>
  <c r="AC15" i="11" s="1"/>
  <c r="AD15" i="11" s="1"/>
  <c r="AE15" i="11" s="1"/>
  <c r="AF15" i="11" s="1"/>
  <c r="T15" i="11"/>
  <c r="R15" i="11"/>
  <c r="R19" i="11" s="1"/>
  <c r="J15" i="11"/>
  <c r="J14" i="11"/>
  <c r="AJ21" i="10"/>
  <c r="T21" i="10"/>
  <c r="V21" i="10" s="1"/>
  <c r="S21" i="10"/>
  <c r="I21" i="10"/>
  <c r="H21" i="10"/>
  <c r="G21" i="10"/>
  <c r="F21" i="10"/>
  <c r="T20" i="10"/>
  <c r="V20" i="10" s="1"/>
  <c r="J20" i="10"/>
  <c r="R20" i="10" s="1"/>
  <c r="J17" i="10"/>
  <c r="J16" i="10"/>
  <c r="J15" i="10"/>
  <c r="T14" i="10"/>
  <c r="V14" i="10" s="1"/>
  <c r="W14" i="10" s="1"/>
  <c r="Y14" i="10" s="1"/>
  <c r="Z14" i="10" s="1"/>
  <c r="AC14" i="10" s="1"/>
  <c r="AD14" i="10" s="1"/>
  <c r="AE14" i="10" s="1"/>
  <c r="AF14" i="10" s="1"/>
  <c r="J14" i="10"/>
  <c r="R14" i="10" s="1"/>
  <c r="R21" i="10" s="1"/>
  <c r="J21" i="10" l="1"/>
  <c r="W19" i="11"/>
  <c r="Y19" i="11" s="1"/>
  <c r="Z19" i="11" s="1"/>
  <c r="AC19" i="11" s="1"/>
  <c r="AD19" i="11" s="1"/>
  <c r="AE19" i="11" s="1"/>
  <c r="AF19" i="11" s="1"/>
  <c r="W18" i="11"/>
  <c r="Y18" i="11" s="1"/>
  <c r="Z18" i="11" s="1"/>
  <c r="AC18" i="11" s="1"/>
  <c r="AD18" i="11" s="1"/>
  <c r="AE18" i="11" s="1"/>
  <c r="AF18" i="11" s="1"/>
  <c r="W21" i="10"/>
  <c r="Y21" i="10" s="1"/>
  <c r="Z21" i="10" s="1"/>
  <c r="AC21" i="10" s="1"/>
  <c r="AD21" i="10" s="1"/>
  <c r="AE21" i="10" s="1"/>
  <c r="AF21" i="10" s="1"/>
  <c r="W20" i="10"/>
  <c r="Y20" i="10" s="1"/>
  <c r="Z20" i="10" s="1"/>
  <c r="AC20" i="10" s="1"/>
  <c r="AD20" i="10" s="1"/>
  <c r="AE20" i="10" s="1"/>
  <c r="AF20" i="10" s="1"/>
  <c r="AJ16" i="8" l="1"/>
  <c r="T16" i="8"/>
  <c r="V16" i="8" s="1"/>
  <c r="W16" i="8" s="1"/>
  <c r="Y16" i="8" s="1"/>
  <c r="Z16" i="8" s="1"/>
  <c r="AC16" i="8" s="1"/>
  <c r="AD16" i="8" s="1"/>
  <c r="AE16" i="8" s="1"/>
  <c r="AF16" i="8" s="1"/>
  <c r="S16" i="8"/>
  <c r="R16" i="8"/>
  <c r="I16" i="8"/>
  <c r="H16" i="8"/>
  <c r="G16" i="8"/>
  <c r="F16" i="8"/>
  <c r="J16" i="8" s="1"/>
  <c r="T15" i="8"/>
  <c r="V15" i="8" s="1"/>
  <c r="W15" i="8" s="1"/>
  <c r="Y15" i="8" s="1"/>
  <c r="Z15" i="8" s="1"/>
  <c r="AC15" i="8" s="1"/>
  <c r="AD15" i="8" s="1"/>
  <c r="AE15" i="8" s="1"/>
  <c r="AF15" i="8" s="1"/>
  <c r="J15" i="8"/>
  <c r="T14" i="8"/>
  <c r="V14" i="8" s="1"/>
  <c r="W14" i="8" s="1"/>
  <c r="Y14" i="8" s="1"/>
  <c r="Z14" i="8" s="1"/>
  <c r="AC14" i="8" s="1"/>
  <c r="AD14" i="8" s="1"/>
  <c r="AE14" i="8" s="1"/>
  <c r="AF14" i="8" s="1"/>
  <c r="J14" i="8"/>
  <c r="AJ24" i="7"/>
  <c r="S24" i="7"/>
  <c r="T24" i="7" s="1"/>
  <c r="V24" i="7" s="1"/>
  <c r="I24" i="7"/>
  <c r="H24" i="7"/>
  <c r="G24" i="7"/>
  <c r="F24" i="7"/>
  <c r="J24" i="7" s="1"/>
  <c r="T23" i="7"/>
  <c r="V23" i="7" s="1"/>
  <c r="J23" i="7"/>
  <c r="R23" i="7" s="1"/>
  <c r="J22" i="7"/>
  <c r="J21" i="7"/>
  <c r="J20" i="7"/>
  <c r="J19" i="7"/>
  <c r="J18" i="7"/>
  <c r="J17" i="7"/>
  <c r="T16" i="7"/>
  <c r="V16" i="7" s="1"/>
  <c r="W16" i="7" s="1"/>
  <c r="Y16" i="7" s="1"/>
  <c r="Z16" i="7" s="1"/>
  <c r="AC16" i="7" s="1"/>
  <c r="AD16" i="7" s="1"/>
  <c r="AE16" i="7" s="1"/>
  <c r="AF16" i="7" s="1"/>
  <c r="R16" i="7"/>
  <c r="J16" i="7"/>
  <c r="Y15" i="7"/>
  <c r="Z15" i="7" s="1"/>
  <c r="AC15" i="7" s="1"/>
  <c r="AD15" i="7" s="1"/>
  <c r="AE15" i="7" s="1"/>
  <c r="AF15" i="7" s="1"/>
  <c r="V15" i="7"/>
  <c r="T15" i="7"/>
  <c r="J15" i="7"/>
  <c r="T14" i="7"/>
  <c r="V14" i="7" s="1"/>
  <c r="W14" i="7" s="1"/>
  <c r="Y14" i="7" s="1"/>
  <c r="Z14" i="7" s="1"/>
  <c r="AC14" i="7" s="1"/>
  <c r="AD14" i="7" s="1"/>
  <c r="AE14" i="7" s="1"/>
  <c r="AF14" i="7" s="1"/>
  <c r="R14" i="7"/>
  <c r="J14" i="7"/>
  <c r="J18" i="6"/>
  <c r="I18" i="6"/>
  <c r="H18" i="6"/>
  <c r="V17" i="6"/>
  <c r="W17" i="6" s="1"/>
  <c r="Y17" i="6" s="1"/>
  <c r="Z17" i="6" s="1"/>
  <c r="AC17" i="6" s="1"/>
  <c r="AD17" i="6" s="1"/>
  <c r="AE17" i="6" s="1"/>
  <c r="AF17" i="6" s="1"/>
  <c r="T17" i="6"/>
  <c r="J17" i="6"/>
  <c r="J16" i="6"/>
  <c r="V15" i="6"/>
  <c r="W15" i="6" s="1"/>
  <c r="Y15" i="6" s="1"/>
  <c r="Z15" i="6" s="1"/>
  <c r="AC15" i="6" s="1"/>
  <c r="AD15" i="6" s="1"/>
  <c r="AE15" i="6" s="1"/>
  <c r="AF15" i="6" s="1"/>
  <c r="T15" i="6"/>
  <c r="J15" i="6"/>
  <c r="T14" i="6"/>
  <c r="V14" i="6" s="1"/>
  <c r="W14" i="6" s="1"/>
  <c r="Y14" i="6" s="1"/>
  <c r="Z14" i="6" s="1"/>
  <c r="AC14" i="6" s="1"/>
  <c r="AD14" i="6" s="1"/>
  <c r="AE14" i="6" s="1"/>
  <c r="AF14" i="6" s="1"/>
  <c r="J14" i="6"/>
  <c r="AJ18" i="6"/>
  <c r="S18" i="6"/>
  <c r="T18" i="6" s="1"/>
  <c r="V18" i="6" s="1"/>
  <c r="G18" i="6"/>
  <c r="F18" i="6"/>
  <c r="R18" i="6"/>
  <c r="R24" i="7" l="1"/>
  <c r="W24" i="7" s="1"/>
  <c r="Y24" i="7" s="1"/>
  <c r="Z24" i="7" s="1"/>
  <c r="AC24" i="7" s="1"/>
  <c r="AD24" i="7" s="1"/>
  <c r="AE24" i="7" s="1"/>
  <c r="AF24" i="7" s="1"/>
  <c r="W23" i="7"/>
  <c r="Y23" i="7" s="1"/>
  <c r="Z23" i="7" s="1"/>
  <c r="AC23" i="7" s="1"/>
  <c r="AD23" i="7" s="1"/>
  <c r="AE23" i="7" s="1"/>
  <c r="AF23" i="7" s="1"/>
  <c r="W18" i="6"/>
  <c r="Y18" i="6" s="1"/>
  <c r="Z18" i="6" s="1"/>
  <c r="AC18" i="6" s="1"/>
  <c r="AD18" i="6" s="1"/>
  <c r="AE18" i="6" s="1"/>
  <c r="AF18" i="6" s="1"/>
  <c r="AJ15" i="5"/>
  <c r="T15" i="5"/>
  <c r="V15" i="5" s="1"/>
  <c r="W15" i="5" s="1"/>
  <c r="Y15" i="5" s="1"/>
  <c r="Z15" i="5" s="1"/>
  <c r="AC15" i="5" s="1"/>
  <c r="AD15" i="5" s="1"/>
  <c r="AE15" i="5" s="1"/>
  <c r="AF15" i="5" s="1"/>
  <c r="S15" i="5"/>
  <c r="R15" i="5"/>
  <c r="I15" i="5"/>
  <c r="H15" i="5"/>
  <c r="G15" i="5"/>
  <c r="F15" i="5"/>
  <c r="J15" i="5" s="1"/>
  <c r="T14" i="5"/>
  <c r="V14" i="5" s="1"/>
  <c r="W14" i="5" s="1"/>
  <c r="Y14" i="5" s="1"/>
  <c r="Z14" i="5" s="1"/>
  <c r="AC14" i="5" s="1"/>
  <c r="AD14" i="5" s="1"/>
  <c r="AE14" i="5" s="1"/>
  <c r="AF14" i="5" s="1"/>
  <c r="R14" i="5"/>
  <c r="AJ27" i="4" l="1"/>
  <c r="S27" i="4"/>
  <c r="T27" i="4" s="1"/>
  <c r="V27" i="4" s="1"/>
  <c r="I27" i="4"/>
  <c r="H27" i="4"/>
  <c r="G27" i="4"/>
  <c r="F27" i="4"/>
  <c r="J27" i="4" s="1"/>
  <c r="T26" i="4"/>
  <c r="V26" i="4" s="1"/>
  <c r="J26" i="4"/>
  <c r="R26" i="4" s="1"/>
  <c r="J25" i="4"/>
  <c r="J24" i="4"/>
  <c r="J23" i="4"/>
  <c r="J22" i="4"/>
  <c r="J21" i="4"/>
  <c r="J20" i="4"/>
  <c r="J19" i="4"/>
  <c r="J18" i="4"/>
  <c r="T17" i="4"/>
  <c r="V17" i="4" s="1"/>
  <c r="W17" i="4" s="1"/>
  <c r="Y17" i="4" s="1"/>
  <c r="Z17" i="4" s="1"/>
  <c r="AC17" i="4" s="1"/>
  <c r="AD17" i="4" s="1"/>
  <c r="AE17" i="4" s="1"/>
  <c r="AF17" i="4" s="1"/>
  <c r="R17" i="4"/>
  <c r="J17" i="4"/>
  <c r="V16" i="4"/>
  <c r="T16" i="4"/>
  <c r="J16" i="4"/>
  <c r="R16" i="4" s="1"/>
  <c r="W16" i="4" s="1"/>
  <c r="Y16" i="4" s="1"/>
  <c r="Z16" i="4" s="1"/>
  <c r="AC16" i="4" s="1"/>
  <c r="AD16" i="4" s="1"/>
  <c r="AE16" i="4" s="1"/>
  <c r="AF16" i="4" s="1"/>
  <c r="T15" i="4"/>
  <c r="V15" i="4" s="1"/>
  <c r="J15" i="4"/>
  <c r="R15" i="4" s="1"/>
  <c r="T14" i="4"/>
  <c r="V14" i="4" s="1"/>
  <c r="J14" i="4"/>
  <c r="R14" i="4" s="1"/>
  <c r="R27" i="4" l="1"/>
  <c r="W27" i="4" s="1"/>
  <c r="Y27" i="4" s="1"/>
  <c r="Z27" i="4" s="1"/>
  <c r="AC27" i="4" s="1"/>
  <c r="AD27" i="4" s="1"/>
  <c r="AE27" i="4" s="1"/>
  <c r="AF27" i="4" s="1"/>
  <c r="W15" i="4"/>
  <c r="Y15" i="4" s="1"/>
  <c r="Z15" i="4" s="1"/>
  <c r="AC15" i="4" s="1"/>
  <c r="AD15" i="4" s="1"/>
  <c r="AE15" i="4" s="1"/>
  <c r="AF15" i="4" s="1"/>
  <c r="W26" i="4"/>
  <c r="Y26" i="4" s="1"/>
  <c r="Z26" i="4" s="1"/>
  <c r="AC26" i="4" s="1"/>
  <c r="AD26" i="4" s="1"/>
  <c r="AE26" i="4" s="1"/>
  <c r="AF26" i="4" s="1"/>
  <c r="W14" i="4"/>
  <c r="Y14" i="4" s="1"/>
  <c r="Z14" i="4" s="1"/>
  <c r="AC14" i="4" s="1"/>
  <c r="AD14" i="4" s="1"/>
  <c r="AE14" i="4" s="1"/>
  <c r="AF14" i="4" s="1"/>
  <c r="AJ16" i="3" l="1"/>
  <c r="T16" i="3"/>
  <c r="V16" i="3" s="1"/>
  <c r="S16" i="3"/>
  <c r="I16" i="3"/>
  <c r="H16" i="3"/>
  <c r="G16" i="3"/>
  <c r="F16" i="3"/>
  <c r="J16" i="3" s="1"/>
  <c r="T15" i="3"/>
  <c r="V15" i="3" s="1"/>
  <c r="J15" i="3"/>
  <c r="R15" i="3" s="1"/>
  <c r="V14" i="3"/>
  <c r="T14" i="3"/>
  <c r="R14" i="3"/>
  <c r="W14" i="3" s="1"/>
  <c r="Y14" i="3" s="1"/>
  <c r="Z14" i="3" s="1"/>
  <c r="AC14" i="3" s="1"/>
  <c r="AD14" i="3" s="1"/>
  <c r="AE14" i="3" s="1"/>
  <c r="AF14" i="3" s="1"/>
  <c r="J14" i="3"/>
  <c r="W15" i="3" l="1"/>
  <c r="Y15" i="3" s="1"/>
  <c r="Z15" i="3" s="1"/>
  <c r="AC15" i="3" s="1"/>
  <c r="AD15" i="3" s="1"/>
  <c r="AE15" i="3" s="1"/>
  <c r="AF15" i="3" s="1"/>
  <c r="R16" i="3"/>
  <c r="W16" i="3" s="1"/>
  <c r="Y16" i="3" s="1"/>
  <c r="Z16" i="3" s="1"/>
  <c r="AC16" i="3" s="1"/>
  <c r="AD16" i="3" s="1"/>
  <c r="AE16" i="3" s="1"/>
  <c r="AF16" i="3" s="1"/>
  <c r="AJ19" i="2" l="1"/>
  <c r="S19" i="2"/>
  <c r="T19" i="2" s="1"/>
  <c r="V19" i="2" s="1"/>
  <c r="P19" i="2"/>
  <c r="G19" i="2"/>
  <c r="F19" i="2"/>
  <c r="I18" i="2"/>
  <c r="J18" i="2" s="1"/>
  <c r="J17" i="2"/>
  <c r="I16" i="2"/>
  <c r="H16" i="2"/>
  <c r="J16" i="2" s="1"/>
  <c r="J15" i="2"/>
  <c r="V14" i="2"/>
  <c r="T14" i="2"/>
  <c r="J14" i="2"/>
  <c r="R14" i="2" s="1"/>
  <c r="R19" i="2" s="1"/>
  <c r="I19" i="2" l="1"/>
  <c r="W14" i="2"/>
  <c r="Y14" i="2" s="1"/>
  <c r="Z14" i="2" s="1"/>
  <c r="AC14" i="2" s="1"/>
  <c r="AD14" i="2" s="1"/>
  <c r="AE14" i="2" s="1"/>
  <c r="AF14" i="2" s="1"/>
  <c r="W19" i="2"/>
  <c r="Y19" i="2" s="1"/>
  <c r="Z19" i="2" s="1"/>
  <c r="AC19" i="2" s="1"/>
  <c r="AD19" i="2" s="1"/>
  <c r="AE19" i="2" s="1"/>
  <c r="AF19" i="2" s="1"/>
  <c r="H19" i="2"/>
  <c r="J19" i="2" s="1"/>
</calcChain>
</file>

<file path=xl/comments1.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0.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1.xml><?xml version="1.0" encoding="utf-8"?>
<comments xmlns="http://schemas.openxmlformats.org/spreadsheetml/2006/main">
  <authors>
    <author>Jorge Abel Pedraza Novoa</author>
    <author>Guillermo Rodrigo Huertas Patiño</author>
  </authors>
  <commentList>
    <comment ref="A10"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Jorge Abel Pedraza Novoa:</t>
        </r>
        <r>
          <rPr>
            <sz val="9"/>
            <color indexed="81"/>
            <rFont val="Tahoma"/>
            <family val="2"/>
          </rPr>
          <t xml:space="preserve">
Señale con una Equis (X) la categoria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0"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físicos.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2.xml><?xml version="1.0" encoding="utf-8"?>
<comments xmlns="http://schemas.openxmlformats.org/spreadsheetml/2006/main">
  <authors>
    <author>Autor</author>
  </authors>
  <commentList>
    <comment ref="U11" authorId="0" shapeId="0">
      <text>
        <r>
          <rPr>
            <b/>
            <sz val="9"/>
            <color indexed="81"/>
            <rFont val="Tahoma"/>
            <family val="2"/>
          </rPr>
          <t>Autor:</t>
        </r>
        <r>
          <rPr>
            <sz val="9"/>
            <color indexed="81"/>
            <rFont val="Tahoma"/>
            <family val="2"/>
          </rPr>
          <t xml:space="preserve">
Señale el nombre de las entidades beneficiadas con la asistencia técnica brindada en el trimestre, según corresponda a los registros físicos.</t>
        </r>
      </text>
    </comment>
    <comment ref="AC11" authorId="0" shapeId="0">
      <text>
        <r>
          <rPr>
            <b/>
            <sz val="9"/>
            <color indexed="81"/>
            <rFont val="Tahoma"/>
            <family val="2"/>
          </rPr>
          <t>Autor:</t>
        </r>
        <r>
          <rPr>
            <sz val="9"/>
            <color indexed="81"/>
            <rFont val="Tahoma"/>
            <family val="2"/>
          </rPr>
          <t xml:space="preserve">
Digite 1, cualquiera que sea su respuesta.</t>
        </r>
      </text>
    </comment>
    <comment ref="AE11" authorId="0" shapeId="0">
      <text>
        <r>
          <rPr>
            <b/>
            <sz val="9"/>
            <color indexed="81"/>
            <rFont val="Tahoma"/>
            <family val="2"/>
          </rPr>
          <t>Autor:</t>
        </r>
        <r>
          <rPr>
            <sz val="9"/>
            <color indexed="81"/>
            <rFont val="Tahoma"/>
            <family val="2"/>
          </rPr>
          <t xml:space="preserve">
Digite 1, cualquiera que sea su respuesta. </t>
        </r>
      </text>
    </comment>
    <comment ref="AG11" authorId="0" shapeId="0">
      <text>
        <r>
          <rPr>
            <b/>
            <sz val="9"/>
            <color indexed="81"/>
            <rFont val="Tahoma"/>
            <family val="2"/>
          </rPr>
          <t>Autor:</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Autor:</t>
        </r>
        <r>
          <rPr>
            <sz val="9"/>
            <color indexed="81"/>
            <rFont val="Tahoma"/>
            <family val="2"/>
          </rPr>
          <t xml:space="preserve">
Describa brevemente el resultado obtenido con la asistencia, en términos de beneficios, productos, cambios o mejoras generados. </t>
        </r>
      </text>
    </comment>
    <comment ref="AI11" authorId="0" shapeId="0">
      <text>
        <r>
          <rPr>
            <b/>
            <sz val="6"/>
            <color indexed="81"/>
            <rFont val="Tahoma"/>
            <family val="2"/>
          </rPr>
          <t>Autor:</t>
        </r>
        <r>
          <rPr>
            <sz val="6"/>
            <color indexed="81"/>
            <rFont val="Tahoma"/>
            <family val="2"/>
          </rPr>
          <t xml:space="preserve">
Escriba el resultado en porcentaje  de la tabulación de la totalidad de las encuestas de  asistencia técnica realizadas durante el trimestre</t>
        </r>
      </text>
    </comment>
    <comment ref="AJ11" authorId="0" shapeId="0">
      <text>
        <r>
          <rPr>
            <b/>
            <sz val="9"/>
            <color indexed="81"/>
            <rFont val="Tahoma"/>
            <family val="2"/>
          </rPr>
          <t>Autor:</t>
        </r>
        <r>
          <rPr>
            <sz val="9"/>
            <color indexed="81"/>
            <rFont val="Tahoma"/>
            <family val="2"/>
          </rPr>
          <t xml:space="preserve">
Digite el número de usuarios o funcionarios a quienes se les brindó asistencia técnica en oficina durante el trimestre.</t>
        </r>
      </text>
    </comment>
    <comment ref="AK11" authorId="0" shapeId="0">
      <text>
        <r>
          <rPr>
            <b/>
            <sz val="7"/>
            <color indexed="81"/>
            <rFont val="Tahoma"/>
            <family val="2"/>
          </rPr>
          <t>Autor:</t>
        </r>
        <r>
          <rPr>
            <sz val="7"/>
            <color indexed="81"/>
            <rFont val="Tahoma"/>
            <family val="2"/>
          </rPr>
          <t xml:space="preserve">
Esta casilla solamente la diligencia la Dirección de Seguimiento y Evaluación de la Secretaría de Planeación </t>
        </r>
      </text>
    </comment>
    <comment ref="AL11" authorId="0" shapeId="0">
      <text>
        <r>
          <rPr>
            <b/>
            <sz val="9"/>
            <color indexed="81"/>
            <rFont val="Tahoma"/>
            <family val="2"/>
          </rPr>
          <t>Autor:</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Autor:</t>
        </r>
        <r>
          <rPr>
            <sz val="9"/>
            <color indexed="81"/>
            <rFont val="Tahoma"/>
            <family val="2"/>
          </rPr>
          <t xml:space="preserve">
Indique el numero de horas empleadas en la asistencia realizada</t>
        </r>
      </text>
    </comment>
    <comment ref="Z13" authorId="0" shapeId="0">
      <text>
        <r>
          <rPr>
            <b/>
            <sz val="9"/>
            <color indexed="81"/>
            <rFont val="Tahoma"/>
            <family val="2"/>
          </rPr>
          <t>Autor:</t>
        </r>
        <r>
          <rPr>
            <sz val="9"/>
            <color indexed="81"/>
            <rFont val="Tahoma"/>
            <family val="2"/>
          </rPr>
          <t xml:space="preserve">
Indique el numero de horas empleadas en la asistencia realizada</t>
        </r>
      </text>
    </comment>
  </commentList>
</comments>
</file>

<file path=xl/comments13.xml><?xml version="1.0" encoding="utf-8"?>
<comments xmlns="http://schemas.openxmlformats.org/spreadsheetml/2006/main">
  <authors>
    <author>Autor</author>
  </authors>
  <commentList>
    <comment ref="T11" authorId="0" shapeId="0">
      <text>
        <r>
          <rPr>
            <b/>
            <sz val="9"/>
            <color indexed="81"/>
            <rFont val="Tahoma"/>
            <family val="2"/>
          </rPr>
          <t>Autor:</t>
        </r>
        <r>
          <rPr>
            <sz val="9"/>
            <color indexed="81"/>
            <rFont val="Tahoma"/>
            <family val="2"/>
          </rPr>
          <t xml:space="preserve">
Señale el número de entidades beneficiadas con la asistencia técnica brindada en el trimestre, según corresponda a los registros fisicos. </t>
        </r>
      </text>
    </comment>
    <comment ref="U11" authorId="0" shapeId="0">
      <text>
        <r>
          <rPr>
            <b/>
            <sz val="9"/>
            <color indexed="81"/>
            <rFont val="Tahoma"/>
            <family val="2"/>
          </rPr>
          <t>Autor:</t>
        </r>
        <r>
          <rPr>
            <sz val="9"/>
            <color indexed="81"/>
            <rFont val="Tahoma"/>
            <family val="2"/>
          </rPr>
          <t xml:space="preserve">
Señale el nombre de las entidades beneficiadas con la asistencia técnica brindada en el trimestre, según corresponda a los registros físicos.</t>
        </r>
      </text>
    </comment>
    <comment ref="AC11" authorId="0" shapeId="0">
      <text>
        <r>
          <rPr>
            <b/>
            <sz val="9"/>
            <color indexed="81"/>
            <rFont val="Tahoma"/>
            <family val="2"/>
          </rPr>
          <t>Autor:</t>
        </r>
        <r>
          <rPr>
            <sz val="9"/>
            <color indexed="81"/>
            <rFont val="Tahoma"/>
            <family val="2"/>
          </rPr>
          <t xml:space="preserve">
Digite 1, cualquiera que sea su respuesta.</t>
        </r>
      </text>
    </comment>
    <comment ref="AE11" authorId="0" shapeId="0">
      <text>
        <r>
          <rPr>
            <b/>
            <sz val="9"/>
            <color indexed="81"/>
            <rFont val="Tahoma"/>
            <family val="2"/>
          </rPr>
          <t>Autor:</t>
        </r>
        <r>
          <rPr>
            <sz val="9"/>
            <color indexed="81"/>
            <rFont val="Tahoma"/>
            <family val="2"/>
          </rPr>
          <t xml:space="preserve">
Digite 1, cualquiera que sea su respuesta. </t>
        </r>
      </text>
    </comment>
    <comment ref="AG11" authorId="0" shapeId="0">
      <text>
        <r>
          <rPr>
            <b/>
            <sz val="9"/>
            <color indexed="81"/>
            <rFont val="Tahoma"/>
            <family val="2"/>
          </rPr>
          <t>Autor:</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Autor:</t>
        </r>
        <r>
          <rPr>
            <sz val="9"/>
            <color indexed="81"/>
            <rFont val="Tahoma"/>
            <family val="2"/>
          </rPr>
          <t xml:space="preserve">
Describa brevemente el resultado obtenido con la asistencia, en términos de beneficios, productos, cambios o mejoras generados. </t>
        </r>
      </text>
    </comment>
    <comment ref="AI11" authorId="0" shapeId="0">
      <text>
        <r>
          <rPr>
            <b/>
            <sz val="6"/>
            <color indexed="81"/>
            <rFont val="Tahoma"/>
            <family val="2"/>
          </rPr>
          <t>Autor:</t>
        </r>
        <r>
          <rPr>
            <sz val="6"/>
            <color indexed="81"/>
            <rFont val="Tahoma"/>
            <family val="2"/>
          </rPr>
          <t xml:space="preserve">
Escriba el resultado en porcentaje  de la tabulación de la totalidad de las encuestas de  asistencia técnica realizadas durante el trimestre</t>
        </r>
      </text>
    </comment>
    <comment ref="AJ11" authorId="0" shapeId="0">
      <text>
        <r>
          <rPr>
            <b/>
            <sz val="9"/>
            <color indexed="81"/>
            <rFont val="Tahoma"/>
            <family val="2"/>
          </rPr>
          <t>Autor:</t>
        </r>
        <r>
          <rPr>
            <sz val="9"/>
            <color indexed="81"/>
            <rFont val="Tahoma"/>
            <family val="2"/>
          </rPr>
          <t xml:space="preserve">
Digite el número de usuarios o funcionarios a quienes se les brindó asistencia técnica en oficina durante el trimestre.</t>
        </r>
      </text>
    </comment>
    <comment ref="AK11" authorId="0" shapeId="0">
      <text>
        <r>
          <rPr>
            <b/>
            <sz val="7"/>
            <color indexed="81"/>
            <rFont val="Tahoma"/>
            <family val="2"/>
          </rPr>
          <t>Autor:</t>
        </r>
        <r>
          <rPr>
            <sz val="7"/>
            <color indexed="81"/>
            <rFont val="Tahoma"/>
            <family val="2"/>
          </rPr>
          <t xml:space="preserve">
Esta casilla solamente la diligencia la Dirección de Seguimiento y Evaluación de la Secretaría de Planeación </t>
        </r>
      </text>
    </comment>
    <comment ref="AL11" authorId="0" shapeId="0">
      <text>
        <r>
          <rPr>
            <b/>
            <sz val="9"/>
            <color indexed="81"/>
            <rFont val="Tahoma"/>
            <family val="2"/>
          </rPr>
          <t>Autor:</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Autor:</t>
        </r>
        <r>
          <rPr>
            <sz val="9"/>
            <color indexed="81"/>
            <rFont val="Tahoma"/>
            <family val="2"/>
          </rPr>
          <t xml:space="preserve">
Indique el numero de horas empleadas en la asistencia realizada</t>
        </r>
      </text>
    </comment>
    <comment ref="Z13" authorId="0" shapeId="0">
      <text>
        <r>
          <rPr>
            <b/>
            <sz val="9"/>
            <color indexed="81"/>
            <rFont val="Tahoma"/>
            <family val="2"/>
          </rPr>
          <t>Autor:</t>
        </r>
        <r>
          <rPr>
            <sz val="9"/>
            <color indexed="81"/>
            <rFont val="Tahoma"/>
            <family val="2"/>
          </rPr>
          <t xml:space="preserve">
Indique el numero de horas empleadas en la asistencia realizada</t>
        </r>
      </text>
    </comment>
  </commentList>
</comments>
</file>

<file path=xl/comments14.xml><?xml version="1.0" encoding="utf-8"?>
<comments xmlns="http://schemas.openxmlformats.org/spreadsheetml/2006/main">
  <authors>
    <author>Autor</author>
  </authors>
  <commentList>
    <comment ref="U11" authorId="0" shapeId="0">
      <text>
        <r>
          <rPr>
            <b/>
            <sz val="9"/>
            <color indexed="81"/>
            <rFont val="Tahoma"/>
            <family val="2"/>
          </rPr>
          <t>Autor:</t>
        </r>
        <r>
          <rPr>
            <sz val="9"/>
            <color indexed="81"/>
            <rFont val="Tahoma"/>
            <family val="2"/>
          </rPr>
          <t xml:space="preserve">
Señale el nombre de las entidades beneficiadas con la asistencia técnica brindada en el trimestre, según corresponda a los registros físicos.</t>
        </r>
      </text>
    </comment>
    <comment ref="AC11" authorId="0" shapeId="0">
      <text>
        <r>
          <rPr>
            <b/>
            <sz val="9"/>
            <color indexed="81"/>
            <rFont val="Tahoma"/>
            <family val="2"/>
          </rPr>
          <t>Autor:</t>
        </r>
        <r>
          <rPr>
            <sz val="9"/>
            <color indexed="81"/>
            <rFont val="Tahoma"/>
            <family val="2"/>
          </rPr>
          <t xml:space="preserve">
Digite 1, cualquiera que sea su respuesta.</t>
        </r>
      </text>
    </comment>
    <comment ref="AE11" authorId="0" shapeId="0">
      <text>
        <r>
          <rPr>
            <b/>
            <sz val="9"/>
            <color indexed="81"/>
            <rFont val="Tahoma"/>
            <family val="2"/>
          </rPr>
          <t>Autor:</t>
        </r>
        <r>
          <rPr>
            <sz val="9"/>
            <color indexed="81"/>
            <rFont val="Tahoma"/>
            <family val="2"/>
          </rPr>
          <t xml:space="preserve">
Digite 1, cualquiera que sea su respuesta. </t>
        </r>
      </text>
    </comment>
    <comment ref="AG11" authorId="0" shapeId="0">
      <text>
        <r>
          <rPr>
            <b/>
            <sz val="9"/>
            <color indexed="81"/>
            <rFont val="Tahoma"/>
            <family val="2"/>
          </rPr>
          <t>Autor:</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Autor:</t>
        </r>
        <r>
          <rPr>
            <sz val="9"/>
            <color indexed="81"/>
            <rFont val="Tahoma"/>
            <family val="2"/>
          </rPr>
          <t xml:space="preserve">
Describa brevemente el resultado obtenido con la asistencia, en términos de beneficios, productos, cambios o mejoras generados. </t>
        </r>
      </text>
    </comment>
    <comment ref="AI11" authorId="0" shapeId="0">
      <text>
        <r>
          <rPr>
            <b/>
            <sz val="6"/>
            <color indexed="81"/>
            <rFont val="Tahoma"/>
            <family val="2"/>
          </rPr>
          <t>Autor:</t>
        </r>
        <r>
          <rPr>
            <sz val="6"/>
            <color indexed="81"/>
            <rFont val="Tahoma"/>
            <family val="2"/>
          </rPr>
          <t xml:space="preserve">
Escriba el resultado en porcentaje  de la tabulación de la totalidad de las encuestas de  asistencia técnica realizadas durante el trimestre</t>
        </r>
      </text>
    </comment>
    <comment ref="AJ11" authorId="0" shapeId="0">
      <text>
        <r>
          <rPr>
            <b/>
            <sz val="9"/>
            <color indexed="81"/>
            <rFont val="Tahoma"/>
            <family val="2"/>
          </rPr>
          <t>Autor:</t>
        </r>
        <r>
          <rPr>
            <sz val="9"/>
            <color indexed="81"/>
            <rFont val="Tahoma"/>
            <family val="2"/>
          </rPr>
          <t xml:space="preserve">
Digite el número de usuarios o funcionarios a quienes se les brindó asistencia técnica en oficina durante el trimestre.</t>
        </r>
      </text>
    </comment>
    <comment ref="AK11" authorId="0" shapeId="0">
      <text>
        <r>
          <rPr>
            <b/>
            <sz val="7"/>
            <color indexed="81"/>
            <rFont val="Tahoma"/>
            <family val="2"/>
          </rPr>
          <t>Autor:</t>
        </r>
        <r>
          <rPr>
            <sz val="7"/>
            <color indexed="81"/>
            <rFont val="Tahoma"/>
            <family val="2"/>
          </rPr>
          <t xml:space="preserve">
Esta casilla solamente la diligencia la Dirección de Seguimiento y Evaluación de la Secretaría de Planeación </t>
        </r>
      </text>
    </comment>
    <comment ref="AL11" authorId="0" shapeId="0">
      <text>
        <r>
          <rPr>
            <b/>
            <sz val="9"/>
            <color indexed="81"/>
            <rFont val="Tahoma"/>
            <family val="2"/>
          </rPr>
          <t>Autor:</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Autor:</t>
        </r>
        <r>
          <rPr>
            <sz val="9"/>
            <color indexed="81"/>
            <rFont val="Tahoma"/>
            <family val="2"/>
          </rPr>
          <t xml:space="preserve">
Indique el numero de horas empleadas en la asistencia realizada</t>
        </r>
      </text>
    </comment>
    <comment ref="Z13" authorId="0" shapeId="0">
      <text>
        <r>
          <rPr>
            <b/>
            <sz val="9"/>
            <color indexed="81"/>
            <rFont val="Tahoma"/>
            <family val="2"/>
          </rPr>
          <t>Autor:</t>
        </r>
        <r>
          <rPr>
            <sz val="9"/>
            <color indexed="81"/>
            <rFont val="Tahoma"/>
            <family val="2"/>
          </rPr>
          <t xml:space="preserve">
Indique el numero de horas empleadas en la asistencia realizada</t>
        </r>
      </text>
    </comment>
  </commentList>
</comments>
</file>

<file path=xl/comments15.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6.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K15"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L15"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K16"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L16"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K17"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L17"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List>
</comments>
</file>

<file path=xl/comments17.xml><?xml version="1.0" encoding="utf-8"?>
<comments xmlns="http://schemas.openxmlformats.org/spreadsheetml/2006/main">
  <authors>
    <author>Jorge Abel Pedraza Novoa</author>
    <author>Guillermo Rodrigo Huertas Patiño</author>
    <author>Jennifer Mancera Gonzalez</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K17" authorId="0" shapeId="0">
      <text>
        <r>
          <rPr>
            <b/>
            <sz val="9"/>
            <color indexed="81"/>
            <rFont val="Tahoma"/>
            <charset val="1"/>
          </rPr>
          <t>Jorge Abel Pedraza Novoa:</t>
        </r>
        <r>
          <rPr>
            <sz val="9"/>
            <color indexed="81"/>
            <rFont val="Tahoma"/>
            <charset val="1"/>
          </rPr>
          <t xml:space="preserve">
Debe señalarse el nombre del indicador. Ejemplo: No. de rectores con competencia fortalecidas</t>
        </r>
      </text>
    </comment>
    <comment ref="K18" authorId="0" shapeId="0">
      <text>
        <r>
          <rPr>
            <b/>
            <sz val="9"/>
            <color indexed="81"/>
            <rFont val="Tahoma"/>
            <charset val="1"/>
          </rPr>
          <t>Jorge Abel Pedraza Novoa:</t>
        </r>
        <r>
          <rPr>
            <sz val="9"/>
            <color indexed="81"/>
            <rFont val="Tahoma"/>
            <charset val="1"/>
          </rPr>
          <t xml:space="preserve">
Debe señalarse el nombre del indicador. </t>
        </r>
      </text>
    </comment>
    <comment ref="K19" authorId="0" shapeId="0">
      <text>
        <r>
          <rPr>
            <b/>
            <sz val="9"/>
            <color indexed="81"/>
            <rFont val="Tahoma"/>
            <charset val="1"/>
          </rPr>
          <t>Jorge Abel Pedraza Novoa:</t>
        </r>
        <r>
          <rPr>
            <sz val="9"/>
            <color indexed="81"/>
            <rFont val="Tahoma"/>
            <charset val="1"/>
          </rPr>
          <t xml:space="preserve">
Debe señalarse el nombre del indicador</t>
        </r>
      </text>
    </comment>
    <comment ref="K20" authorId="0" shapeId="0">
      <text>
        <r>
          <rPr>
            <b/>
            <sz val="9"/>
            <color indexed="81"/>
            <rFont val="Tahoma"/>
            <charset val="1"/>
          </rPr>
          <t>Jorge Abel Pedraza Novoa:</t>
        </r>
        <r>
          <rPr>
            <sz val="9"/>
            <color indexed="81"/>
            <rFont val="Tahoma"/>
            <charset val="1"/>
          </rPr>
          <t xml:space="preserve">
Debe señalarse el nombre del indicador</t>
        </r>
      </text>
    </comment>
    <comment ref="K21" authorId="0" shapeId="0">
      <text>
        <r>
          <rPr>
            <b/>
            <sz val="9"/>
            <color indexed="81"/>
            <rFont val="Tahoma"/>
            <charset val="1"/>
          </rPr>
          <t>Jorge Abel Pedraza Novoa:</t>
        </r>
        <r>
          <rPr>
            <sz val="9"/>
            <color indexed="81"/>
            <rFont val="Tahoma"/>
            <charset val="1"/>
          </rPr>
          <t xml:space="preserve">
Debe señalarse el nombre del indicador</t>
        </r>
      </text>
    </comment>
    <comment ref="K22" authorId="0" shapeId="0">
      <text>
        <r>
          <rPr>
            <b/>
            <sz val="9"/>
            <color indexed="81"/>
            <rFont val="Tahoma"/>
            <charset val="1"/>
          </rPr>
          <t>Jorge Abel Pedraza Novoa:</t>
        </r>
        <r>
          <rPr>
            <sz val="9"/>
            <color indexed="81"/>
            <rFont val="Tahoma"/>
            <charset val="1"/>
          </rPr>
          <t xml:space="preserve">
Debe señalarse el nombre del indicador</t>
        </r>
      </text>
    </comment>
    <comment ref="K23" authorId="0" shapeId="0">
      <text>
        <r>
          <rPr>
            <b/>
            <sz val="9"/>
            <color indexed="81"/>
            <rFont val="Tahoma"/>
            <charset val="1"/>
          </rPr>
          <t>Jorge Abel Pedraza Novoa:</t>
        </r>
        <r>
          <rPr>
            <sz val="9"/>
            <color indexed="81"/>
            <rFont val="Tahoma"/>
            <charset val="1"/>
          </rPr>
          <t xml:space="preserve">
Debe señalarse el nombre del indicadoe</t>
        </r>
      </text>
    </comment>
    <comment ref="K24" authorId="0" shapeId="0">
      <text>
        <r>
          <rPr>
            <b/>
            <sz val="9"/>
            <color indexed="81"/>
            <rFont val="Tahoma"/>
            <charset val="1"/>
          </rPr>
          <t>Jorge Abel Pedraza Novoa:</t>
        </r>
        <r>
          <rPr>
            <sz val="9"/>
            <color indexed="81"/>
            <rFont val="Tahoma"/>
            <charset val="1"/>
          </rPr>
          <t xml:space="preserve">
Debe señalarse el nombre del indicador</t>
        </r>
      </text>
    </comment>
    <comment ref="K25" authorId="2" shapeId="0">
      <text>
        <r>
          <rPr>
            <b/>
            <sz val="9"/>
            <color indexed="81"/>
            <rFont val="Tahoma"/>
            <charset val="1"/>
          </rPr>
          <t>Jennifer Mancera Gonzalez:</t>
        </r>
        <r>
          <rPr>
            <sz val="9"/>
            <color indexed="81"/>
            <rFont val="Tahoma"/>
            <charset val="1"/>
          </rPr>
          <t xml:space="preserve">
ejemplo, se debe elegir el indicar que corresponda
</t>
        </r>
      </text>
    </comment>
    <comment ref="E26" authorId="0" shapeId="0">
      <text>
        <r>
          <rPr>
            <b/>
            <sz val="9"/>
            <color indexed="81"/>
            <rFont val="Tahoma"/>
            <charset val="1"/>
          </rPr>
          <t>Jorge Abel Pedraza Novoa:</t>
        </r>
        <r>
          <rPr>
            <sz val="9"/>
            <color indexed="81"/>
            <rFont val="Tahoma"/>
            <charset val="1"/>
          </rPr>
          <t xml:space="preserve">
El objetivo empieza con un verbo en infinitivo</t>
        </r>
      </text>
    </comment>
    <comment ref="K26" authorId="0" shapeId="0">
      <text>
        <r>
          <rPr>
            <b/>
            <sz val="9"/>
            <color indexed="81"/>
            <rFont val="Tahoma"/>
            <charset val="1"/>
          </rPr>
          <t>Jorge Abel Pedraza Novoa:</t>
        </r>
        <r>
          <rPr>
            <sz val="9"/>
            <color indexed="81"/>
            <rFont val="Tahoma"/>
            <charset val="1"/>
          </rPr>
          <t xml:space="preserve">
El indicador es: No. de IED con informes sustentados</t>
        </r>
      </text>
    </comment>
    <comment ref="L26" authorId="0" shapeId="0">
      <text>
        <r>
          <rPr>
            <b/>
            <sz val="9"/>
            <color indexed="81"/>
            <rFont val="Tahoma"/>
            <charset val="1"/>
          </rPr>
          <t>Jorge Abel Pedraza Novoa:</t>
        </r>
        <r>
          <rPr>
            <sz val="9"/>
            <color indexed="81"/>
            <rFont val="Tahoma"/>
            <charset val="1"/>
          </rPr>
          <t xml:space="preserve">
Esto no es una unidad de medida</t>
        </r>
      </text>
    </comment>
    <comment ref="E27" authorId="0" shapeId="0">
      <text>
        <r>
          <rPr>
            <b/>
            <sz val="9"/>
            <color indexed="81"/>
            <rFont val="Tahoma"/>
            <charset val="1"/>
          </rPr>
          <t>Jorge Abel Pedraza Novoa:</t>
        </r>
        <r>
          <rPr>
            <sz val="9"/>
            <color indexed="81"/>
            <rFont val="Tahoma"/>
            <charset val="1"/>
          </rPr>
          <t xml:space="preserve">
El obejtivo empieza con un bervo en infinitivo</t>
        </r>
      </text>
    </comment>
    <comment ref="K28" authorId="0" shapeId="0">
      <text>
        <r>
          <rPr>
            <b/>
            <sz val="9"/>
            <color indexed="81"/>
            <rFont val="Tahoma"/>
            <charset val="1"/>
          </rPr>
          <t>Jorge Abel Pedraza Novoa:</t>
        </r>
        <r>
          <rPr>
            <sz val="9"/>
            <color indexed="81"/>
            <rFont val="Tahoma"/>
            <charset val="1"/>
          </rPr>
          <t xml:space="preserve">
Ajustar: No. de Directores de nucleo capacitados</t>
        </r>
      </text>
    </comment>
    <comment ref="L28" authorId="0" shapeId="0">
      <text>
        <r>
          <rPr>
            <b/>
            <sz val="9"/>
            <color indexed="81"/>
            <rFont val="Tahoma"/>
            <charset val="1"/>
          </rPr>
          <t>Jorge Abel Pedraza Novoa:</t>
        </r>
        <r>
          <rPr>
            <sz val="9"/>
            <color indexed="81"/>
            <rFont val="Tahoma"/>
            <charset val="1"/>
          </rPr>
          <t xml:space="preserve">
Ajustar: Directores de Núcleo</t>
        </r>
      </text>
    </comment>
    <comment ref="K29" authorId="0" shapeId="0">
      <text>
        <r>
          <rPr>
            <b/>
            <sz val="9"/>
            <color indexed="81"/>
            <rFont val="Tahoma"/>
            <charset val="1"/>
          </rPr>
          <t>Jorge Abel Pedraza Novoa:</t>
        </r>
        <r>
          <rPr>
            <sz val="9"/>
            <color indexed="81"/>
            <rFont val="Tahoma"/>
            <charset val="1"/>
          </rPr>
          <t xml:space="preserve">
El programa va dirigido a estudiantes? O a profesores o a padres de familia</t>
        </r>
      </text>
    </comment>
    <comment ref="O29" authorId="0" shapeId="0">
      <text>
        <r>
          <rPr>
            <b/>
            <sz val="9"/>
            <color indexed="81"/>
            <rFont val="Tahoma"/>
            <charset val="1"/>
          </rPr>
          <t>Jorge Abel Pedraza Novoa:</t>
        </r>
        <r>
          <rPr>
            <sz val="9"/>
            <color indexed="81"/>
            <rFont val="Tahoma"/>
            <charset val="1"/>
          </rPr>
          <t xml:space="preserve">
El programa va dirigiso a estudiantas? Profesores? Padres de familai?</t>
        </r>
      </text>
    </comment>
    <comment ref="K31" authorId="2" shapeId="0">
      <text>
        <r>
          <rPr>
            <b/>
            <sz val="9"/>
            <color indexed="81"/>
            <rFont val="Tahoma"/>
            <charset val="1"/>
          </rPr>
          <t>Jennifer Mancera Gonzalez:</t>
        </r>
        <r>
          <rPr>
            <sz val="9"/>
            <color indexed="81"/>
            <rFont val="Tahoma"/>
            <charset val="1"/>
          </rPr>
          <t xml:space="preserve">
ejemplo, se debe elegir el indicar que corresponda
</t>
        </r>
      </text>
    </comment>
    <comment ref="P36" authorId="0" shapeId="0">
      <text>
        <r>
          <rPr>
            <b/>
            <sz val="9"/>
            <color indexed="81"/>
            <rFont val="Tahoma"/>
            <charset val="1"/>
          </rPr>
          <t>Jorge Abel Pedraza Novoa:</t>
        </r>
        <r>
          <rPr>
            <sz val="9"/>
            <color indexed="81"/>
            <rFont val="Tahoma"/>
            <charset val="1"/>
          </rPr>
          <t xml:space="preserve">
Verificar este número: millones?</t>
        </r>
      </text>
    </comment>
    <comment ref="P37" authorId="0" shapeId="0">
      <text>
        <r>
          <rPr>
            <b/>
            <sz val="9"/>
            <color indexed="81"/>
            <rFont val="Tahoma"/>
            <charset val="1"/>
          </rPr>
          <t>Jorge Abel Pedraza Novoa:</t>
        </r>
        <r>
          <rPr>
            <sz val="9"/>
            <color indexed="81"/>
            <rFont val="Tahoma"/>
            <charset val="1"/>
          </rPr>
          <t xml:space="preserve">
Verificar este número: millones?</t>
        </r>
      </text>
    </comment>
    <comment ref="F38" authorId="0" shapeId="0">
      <text>
        <r>
          <rPr>
            <b/>
            <sz val="9"/>
            <color indexed="81"/>
            <rFont val="Tahoma"/>
            <charset val="1"/>
          </rPr>
          <t>Jorge Abel Pedraza Novoa:</t>
        </r>
        <r>
          <rPr>
            <sz val="9"/>
            <color indexed="81"/>
            <rFont val="Tahoma"/>
            <charset val="1"/>
          </rPr>
          <t xml:space="preserve">
Verificar la coherencia con el nombre del indicador y la cantidad. Se capacitan a admones mples , rectores o estudiantes?</t>
        </r>
      </text>
    </comment>
    <comment ref="K38" authorId="2" shapeId="0">
      <text>
        <r>
          <rPr>
            <b/>
            <sz val="9"/>
            <color indexed="81"/>
            <rFont val="Tahoma"/>
            <family val="2"/>
          </rPr>
          <t>Jennifer Mancera Gonzalez:</t>
        </r>
        <r>
          <rPr>
            <sz val="9"/>
            <color indexed="81"/>
            <rFont val="Tahoma"/>
            <family val="2"/>
          </rPr>
          <t xml:space="preserve">
ejemplo, se debe elegir el indicar que corresponda
</t>
        </r>
      </text>
    </comment>
    <comment ref="K39" authorId="2" shapeId="0">
      <text>
        <r>
          <rPr>
            <b/>
            <sz val="9"/>
            <color indexed="81"/>
            <rFont val="Tahoma"/>
            <family val="2"/>
          </rPr>
          <t>Jennifer Mancera Gonzalez:</t>
        </r>
        <r>
          <rPr>
            <sz val="9"/>
            <color indexed="81"/>
            <rFont val="Tahoma"/>
            <family val="2"/>
          </rPr>
          <t xml:space="preserve">
ejemplo, se debe elegir el indicar que corresponda
</t>
        </r>
      </text>
    </comment>
    <comment ref="K40" authorId="2" shapeId="0">
      <text>
        <r>
          <rPr>
            <b/>
            <sz val="9"/>
            <color indexed="81"/>
            <rFont val="Tahoma"/>
            <family val="2"/>
          </rPr>
          <t>Jennifer Mancera Gonzalez:</t>
        </r>
        <r>
          <rPr>
            <sz val="9"/>
            <color indexed="81"/>
            <rFont val="Tahoma"/>
            <family val="2"/>
          </rPr>
          <t xml:space="preserve">
ejemplo, se debe elegir el indicar que corresponda
</t>
        </r>
      </text>
    </comment>
    <comment ref="K41" authorId="2" shapeId="0">
      <text>
        <r>
          <rPr>
            <b/>
            <sz val="9"/>
            <color indexed="81"/>
            <rFont val="Tahoma"/>
            <family val="2"/>
          </rPr>
          <t>Jennifer Mancera Gonzalez:</t>
        </r>
        <r>
          <rPr>
            <sz val="9"/>
            <color indexed="81"/>
            <rFont val="Tahoma"/>
            <family val="2"/>
          </rPr>
          <t xml:space="preserve">
ejemplo, se debe elegir el indicar que corresponda
</t>
        </r>
      </text>
    </comment>
    <comment ref="K42" authorId="2" shapeId="0">
      <text>
        <r>
          <rPr>
            <b/>
            <sz val="9"/>
            <color indexed="81"/>
            <rFont val="Tahoma"/>
            <family val="2"/>
          </rPr>
          <t>Jennifer Mancera Gonzalez:</t>
        </r>
        <r>
          <rPr>
            <sz val="9"/>
            <color indexed="81"/>
            <rFont val="Tahoma"/>
            <family val="2"/>
          </rPr>
          <t xml:space="preserve">
ejemplo, se debe elegir el indicar que corresponda
</t>
        </r>
      </text>
    </comment>
    <comment ref="L42" authorId="0" shapeId="0">
      <text>
        <r>
          <rPr>
            <b/>
            <sz val="9"/>
            <color indexed="81"/>
            <rFont val="Tahoma"/>
            <charset val="1"/>
          </rPr>
          <t>Jorge Abel Pedraza Novoa:</t>
        </r>
        <r>
          <rPr>
            <sz val="9"/>
            <color indexed="81"/>
            <rFont val="Tahoma"/>
            <charset val="1"/>
          </rPr>
          <t xml:space="preserve">
Señalar nombre del indicador y unidad de medida</t>
        </r>
      </text>
    </comment>
  </commentList>
</comments>
</file>

<file path=xl/comments18.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9.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0.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1.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2.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3.xml><?xml version="1.0" encoding="utf-8"?>
<comments xmlns="http://schemas.openxmlformats.org/spreadsheetml/2006/main">
  <authors>
    <author>Jorge Abel Pedraza Novoa</author>
    <author>Guillermo Rodrigo Huertas Patiño</author>
    <author>Jennifer Mancera Gonzalez</author>
  </authors>
  <commentList>
    <comment ref="B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C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F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G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L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N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O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P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Q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R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S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T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V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D11" authorId="0" shapeId="0">
      <text>
        <r>
          <rPr>
            <b/>
            <sz val="9"/>
            <color indexed="81"/>
            <rFont val="Tahoma"/>
            <family val="2"/>
          </rPr>
          <t>Jorge Abel Pedraza Novoa:</t>
        </r>
        <r>
          <rPr>
            <sz val="9"/>
            <color indexed="81"/>
            <rFont val="Tahoma"/>
            <family val="2"/>
          </rPr>
          <t xml:space="preserve">
Digite 1, cualquiera que sea su respuesta.</t>
        </r>
      </text>
    </comment>
    <comment ref="AF11" authorId="0" shapeId="0">
      <text>
        <r>
          <rPr>
            <b/>
            <sz val="9"/>
            <color indexed="81"/>
            <rFont val="Tahoma"/>
            <family val="2"/>
          </rPr>
          <t>Jorge Abel Pedraza Novoa:</t>
        </r>
        <r>
          <rPr>
            <sz val="9"/>
            <color indexed="81"/>
            <rFont val="Tahoma"/>
            <family val="2"/>
          </rPr>
          <t xml:space="preserve">
Digite 1, cualquiera que sea su respuesta. </t>
        </r>
      </text>
    </comment>
    <comment ref="AH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I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J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K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L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M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X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AA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L213"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M213"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L214"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M214"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L215" authorId="0" shapeId="0">
      <text>
        <r>
          <rPr>
            <b/>
            <sz val="9"/>
            <color indexed="81"/>
            <rFont val="Tahoma"/>
            <family val="2"/>
          </rPr>
          <t>Jorge Abel Pedraza Novoa:</t>
        </r>
        <r>
          <rPr>
            <sz val="9"/>
            <color indexed="81"/>
            <rFont val="Tahoma"/>
            <family val="2"/>
          </rPr>
          <t xml:space="preserve">
Debe señalarse el nombre del indicador para cada una de las actividades programadas</t>
        </r>
      </text>
    </comment>
    <comment ref="M215" authorId="0" shapeId="0">
      <text>
        <r>
          <rPr>
            <b/>
            <sz val="9"/>
            <color indexed="81"/>
            <rFont val="Tahoma"/>
            <family val="2"/>
          </rPr>
          <t>Jorge Abel Pedraza Novoa:</t>
        </r>
        <r>
          <rPr>
            <sz val="9"/>
            <color indexed="81"/>
            <rFont val="Tahoma"/>
            <family val="2"/>
          </rPr>
          <t xml:space="preserve">
Debe señalarse la unidad de medida para cada una de las actividades programadas</t>
        </r>
      </text>
    </comment>
    <comment ref="L219" authorId="0" shapeId="0">
      <text>
        <r>
          <rPr>
            <b/>
            <sz val="9"/>
            <color indexed="81"/>
            <rFont val="Tahoma"/>
            <charset val="1"/>
          </rPr>
          <t>Jorge Abel Pedraza Novoa:</t>
        </r>
        <r>
          <rPr>
            <sz val="9"/>
            <color indexed="81"/>
            <rFont val="Tahoma"/>
            <charset val="1"/>
          </rPr>
          <t xml:space="preserve">
Debe señalarse el nombre del indicador. Ejemplo: No. de rectores con competencia fortalecidas</t>
        </r>
      </text>
    </comment>
    <comment ref="L220" authorId="0" shapeId="0">
      <text>
        <r>
          <rPr>
            <b/>
            <sz val="9"/>
            <color indexed="81"/>
            <rFont val="Tahoma"/>
            <charset val="1"/>
          </rPr>
          <t>Jorge Abel Pedraza Novoa:</t>
        </r>
        <r>
          <rPr>
            <sz val="9"/>
            <color indexed="81"/>
            <rFont val="Tahoma"/>
            <charset val="1"/>
          </rPr>
          <t xml:space="preserve">
Debe señalarse el nombre del indicador. </t>
        </r>
      </text>
    </comment>
    <comment ref="L221" authorId="0" shapeId="0">
      <text>
        <r>
          <rPr>
            <b/>
            <sz val="9"/>
            <color indexed="81"/>
            <rFont val="Tahoma"/>
            <charset val="1"/>
          </rPr>
          <t>Jorge Abel Pedraza Novoa:</t>
        </r>
        <r>
          <rPr>
            <sz val="9"/>
            <color indexed="81"/>
            <rFont val="Tahoma"/>
            <charset val="1"/>
          </rPr>
          <t xml:space="preserve">
Debe señalarse el nombre del indicador</t>
        </r>
      </text>
    </comment>
    <comment ref="L222" authorId="0" shapeId="0">
      <text>
        <r>
          <rPr>
            <b/>
            <sz val="9"/>
            <color indexed="81"/>
            <rFont val="Tahoma"/>
            <charset val="1"/>
          </rPr>
          <t>Jorge Abel Pedraza Novoa:</t>
        </r>
        <r>
          <rPr>
            <sz val="9"/>
            <color indexed="81"/>
            <rFont val="Tahoma"/>
            <charset val="1"/>
          </rPr>
          <t xml:space="preserve">
Debe señalarse el nombre del indicador</t>
        </r>
      </text>
    </comment>
    <comment ref="L223" authorId="0" shapeId="0">
      <text>
        <r>
          <rPr>
            <b/>
            <sz val="9"/>
            <color indexed="81"/>
            <rFont val="Tahoma"/>
            <charset val="1"/>
          </rPr>
          <t>Jorge Abel Pedraza Novoa:</t>
        </r>
        <r>
          <rPr>
            <sz val="9"/>
            <color indexed="81"/>
            <rFont val="Tahoma"/>
            <charset val="1"/>
          </rPr>
          <t xml:space="preserve">
Debe señalarse el nombre del indicador</t>
        </r>
      </text>
    </comment>
    <comment ref="L224" authorId="0" shapeId="0">
      <text>
        <r>
          <rPr>
            <b/>
            <sz val="9"/>
            <color indexed="81"/>
            <rFont val="Tahoma"/>
            <charset val="1"/>
          </rPr>
          <t>Jorge Abel Pedraza Novoa:</t>
        </r>
        <r>
          <rPr>
            <sz val="9"/>
            <color indexed="81"/>
            <rFont val="Tahoma"/>
            <charset val="1"/>
          </rPr>
          <t xml:space="preserve">
Debe señalarse el nombre del indicador</t>
        </r>
      </text>
    </comment>
    <comment ref="L225" authorId="0" shapeId="0">
      <text>
        <r>
          <rPr>
            <b/>
            <sz val="9"/>
            <color indexed="81"/>
            <rFont val="Tahoma"/>
            <charset val="1"/>
          </rPr>
          <t>Jorge Abel Pedraza Novoa:</t>
        </r>
        <r>
          <rPr>
            <sz val="9"/>
            <color indexed="81"/>
            <rFont val="Tahoma"/>
            <charset val="1"/>
          </rPr>
          <t xml:space="preserve">
Debe señalarse el nombre del indicadoe</t>
        </r>
      </text>
    </comment>
    <comment ref="L226" authorId="0" shapeId="0">
      <text>
        <r>
          <rPr>
            <b/>
            <sz val="9"/>
            <color indexed="81"/>
            <rFont val="Tahoma"/>
            <charset val="1"/>
          </rPr>
          <t>Jorge Abel Pedraza Novoa:</t>
        </r>
        <r>
          <rPr>
            <sz val="9"/>
            <color indexed="81"/>
            <rFont val="Tahoma"/>
            <charset val="1"/>
          </rPr>
          <t xml:space="preserve">
Debe señalarse el nombre del indicador</t>
        </r>
      </text>
    </comment>
    <comment ref="L227" authorId="2" shapeId="0">
      <text>
        <r>
          <rPr>
            <b/>
            <sz val="9"/>
            <color indexed="81"/>
            <rFont val="Tahoma"/>
            <charset val="1"/>
          </rPr>
          <t>Jennifer Mancera Gonzalez:</t>
        </r>
        <r>
          <rPr>
            <sz val="9"/>
            <color indexed="81"/>
            <rFont val="Tahoma"/>
            <charset val="1"/>
          </rPr>
          <t xml:space="preserve">
ejemplo, se debe elegir el indicar que corresponda
</t>
        </r>
      </text>
    </comment>
    <comment ref="F228" authorId="0" shapeId="0">
      <text>
        <r>
          <rPr>
            <b/>
            <sz val="9"/>
            <color indexed="81"/>
            <rFont val="Tahoma"/>
            <charset val="1"/>
          </rPr>
          <t>Jorge Abel Pedraza Novoa:</t>
        </r>
        <r>
          <rPr>
            <sz val="9"/>
            <color indexed="81"/>
            <rFont val="Tahoma"/>
            <charset val="1"/>
          </rPr>
          <t xml:space="preserve">
El objetivo empieza con un verbo en infinitivo</t>
        </r>
      </text>
    </comment>
    <comment ref="L228" authorId="0" shapeId="0">
      <text>
        <r>
          <rPr>
            <b/>
            <sz val="9"/>
            <color indexed="81"/>
            <rFont val="Tahoma"/>
            <charset val="1"/>
          </rPr>
          <t>Jorge Abel Pedraza Novoa:</t>
        </r>
        <r>
          <rPr>
            <sz val="9"/>
            <color indexed="81"/>
            <rFont val="Tahoma"/>
            <charset val="1"/>
          </rPr>
          <t xml:space="preserve">
El indicador es: No. de IED con informes sustentados</t>
        </r>
      </text>
    </comment>
    <comment ref="M228" authorId="0" shapeId="0">
      <text>
        <r>
          <rPr>
            <b/>
            <sz val="9"/>
            <color indexed="81"/>
            <rFont val="Tahoma"/>
            <charset val="1"/>
          </rPr>
          <t>Jorge Abel Pedraza Novoa:</t>
        </r>
        <r>
          <rPr>
            <sz val="9"/>
            <color indexed="81"/>
            <rFont val="Tahoma"/>
            <charset val="1"/>
          </rPr>
          <t xml:space="preserve">
Esto no es una unidad de medida</t>
        </r>
      </text>
    </comment>
    <comment ref="F229" authorId="0" shapeId="0">
      <text>
        <r>
          <rPr>
            <b/>
            <sz val="9"/>
            <color indexed="81"/>
            <rFont val="Tahoma"/>
            <charset val="1"/>
          </rPr>
          <t>Jorge Abel Pedraza Novoa:</t>
        </r>
        <r>
          <rPr>
            <sz val="9"/>
            <color indexed="81"/>
            <rFont val="Tahoma"/>
            <charset val="1"/>
          </rPr>
          <t xml:space="preserve">
El obejtivo empieza con un bervo en infinitivo</t>
        </r>
      </text>
    </comment>
    <comment ref="L230" authorId="0" shapeId="0">
      <text>
        <r>
          <rPr>
            <b/>
            <sz val="9"/>
            <color indexed="81"/>
            <rFont val="Tahoma"/>
            <charset val="1"/>
          </rPr>
          <t>Jorge Abel Pedraza Novoa:</t>
        </r>
        <r>
          <rPr>
            <sz val="9"/>
            <color indexed="81"/>
            <rFont val="Tahoma"/>
            <charset val="1"/>
          </rPr>
          <t xml:space="preserve">
Ajustar: No. de Directores de nucleo capacitados</t>
        </r>
      </text>
    </comment>
    <comment ref="M230" authorId="0" shapeId="0">
      <text>
        <r>
          <rPr>
            <b/>
            <sz val="9"/>
            <color indexed="81"/>
            <rFont val="Tahoma"/>
            <charset val="1"/>
          </rPr>
          <t>Jorge Abel Pedraza Novoa:</t>
        </r>
        <r>
          <rPr>
            <sz val="9"/>
            <color indexed="81"/>
            <rFont val="Tahoma"/>
            <charset val="1"/>
          </rPr>
          <t xml:space="preserve">
Ajustar: Directores de Núcleo</t>
        </r>
      </text>
    </comment>
    <comment ref="L231" authorId="0" shapeId="0">
      <text>
        <r>
          <rPr>
            <b/>
            <sz val="9"/>
            <color indexed="81"/>
            <rFont val="Tahoma"/>
            <charset val="1"/>
          </rPr>
          <t>Jorge Abel Pedraza Novoa:</t>
        </r>
        <r>
          <rPr>
            <sz val="9"/>
            <color indexed="81"/>
            <rFont val="Tahoma"/>
            <charset val="1"/>
          </rPr>
          <t xml:space="preserve">
El programa va dirigido a estudiantes? O a profesores o a padres de familia</t>
        </r>
      </text>
    </comment>
    <comment ref="P231" authorId="0" shapeId="0">
      <text>
        <r>
          <rPr>
            <b/>
            <sz val="9"/>
            <color indexed="81"/>
            <rFont val="Tahoma"/>
            <charset val="1"/>
          </rPr>
          <t>Jorge Abel Pedraza Novoa:</t>
        </r>
        <r>
          <rPr>
            <sz val="9"/>
            <color indexed="81"/>
            <rFont val="Tahoma"/>
            <charset val="1"/>
          </rPr>
          <t xml:space="preserve">
El programa va dirigiso a estudiantas? Profesores? Padres de familai?</t>
        </r>
      </text>
    </comment>
    <comment ref="L233" authorId="2" shapeId="0">
      <text>
        <r>
          <rPr>
            <b/>
            <sz val="9"/>
            <color indexed="81"/>
            <rFont val="Tahoma"/>
            <charset val="1"/>
          </rPr>
          <t>Jennifer Mancera Gonzalez:</t>
        </r>
        <r>
          <rPr>
            <sz val="9"/>
            <color indexed="81"/>
            <rFont val="Tahoma"/>
            <charset val="1"/>
          </rPr>
          <t xml:space="preserve">
ejemplo, se debe elegir el indicar que corresponda
</t>
        </r>
      </text>
    </comment>
    <comment ref="Q238" authorId="0" shapeId="0">
      <text>
        <r>
          <rPr>
            <b/>
            <sz val="9"/>
            <color indexed="81"/>
            <rFont val="Tahoma"/>
            <charset val="1"/>
          </rPr>
          <t>Jorge Abel Pedraza Novoa:</t>
        </r>
        <r>
          <rPr>
            <sz val="9"/>
            <color indexed="81"/>
            <rFont val="Tahoma"/>
            <charset val="1"/>
          </rPr>
          <t xml:space="preserve">
Verificar este número: millones?</t>
        </r>
      </text>
    </comment>
    <comment ref="Q239" authorId="0" shapeId="0">
      <text>
        <r>
          <rPr>
            <b/>
            <sz val="9"/>
            <color indexed="81"/>
            <rFont val="Tahoma"/>
            <charset val="1"/>
          </rPr>
          <t>Jorge Abel Pedraza Novoa:</t>
        </r>
        <r>
          <rPr>
            <sz val="9"/>
            <color indexed="81"/>
            <rFont val="Tahoma"/>
            <charset val="1"/>
          </rPr>
          <t xml:space="preserve">
Verificar este número: millones?</t>
        </r>
      </text>
    </comment>
    <comment ref="G240" authorId="0" shapeId="0">
      <text>
        <r>
          <rPr>
            <b/>
            <sz val="9"/>
            <color indexed="81"/>
            <rFont val="Tahoma"/>
            <charset val="1"/>
          </rPr>
          <t>Jorge Abel Pedraza Novoa:</t>
        </r>
        <r>
          <rPr>
            <sz val="9"/>
            <color indexed="81"/>
            <rFont val="Tahoma"/>
            <charset val="1"/>
          </rPr>
          <t xml:space="preserve">
Verificar la coherencia con el nombre del indicador y la cantidad. Se capacitan a admones mples , rectores o estudiantes?</t>
        </r>
      </text>
    </comment>
    <comment ref="L240" authorId="2" shapeId="0">
      <text>
        <r>
          <rPr>
            <b/>
            <sz val="9"/>
            <color indexed="81"/>
            <rFont val="Tahoma"/>
            <family val="2"/>
          </rPr>
          <t>Jennifer Mancera Gonzalez:</t>
        </r>
        <r>
          <rPr>
            <sz val="9"/>
            <color indexed="81"/>
            <rFont val="Tahoma"/>
            <family val="2"/>
          </rPr>
          <t xml:space="preserve">
ejemplo, se debe elegir el indicar que corresponda
</t>
        </r>
      </text>
    </comment>
    <comment ref="L241" authorId="2" shapeId="0">
      <text>
        <r>
          <rPr>
            <b/>
            <sz val="9"/>
            <color indexed="81"/>
            <rFont val="Tahoma"/>
            <family val="2"/>
          </rPr>
          <t>Jennifer Mancera Gonzalez:</t>
        </r>
        <r>
          <rPr>
            <sz val="9"/>
            <color indexed="81"/>
            <rFont val="Tahoma"/>
            <family val="2"/>
          </rPr>
          <t xml:space="preserve">
ejemplo, se debe elegir el indicar que corresponda
</t>
        </r>
      </text>
    </comment>
    <comment ref="L242" authorId="2" shapeId="0">
      <text>
        <r>
          <rPr>
            <b/>
            <sz val="9"/>
            <color indexed="81"/>
            <rFont val="Tahoma"/>
            <family val="2"/>
          </rPr>
          <t>Jennifer Mancera Gonzalez:</t>
        </r>
        <r>
          <rPr>
            <sz val="9"/>
            <color indexed="81"/>
            <rFont val="Tahoma"/>
            <family val="2"/>
          </rPr>
          <t xml:space="preserve">
ejemplo, se debe elegir el indicar que corresponda
</t>
        </r>
      </text>
    </comment>
    <comment ref="L243" authorId="2" shapeId="0">
      <text>
        <r>
          <rPr>
            <b/>
            <sz val="9"/>
            <color indexed="81"/>
            <rFont val="Tahoma"/>
            <family val="2"/>
          </rPr>
          <t>Jennifer Mancera Gonzalez:</t>
        </r>
        <r>
          <rPr>
            <sz val="9"/>
            <color indexed="81"/>
            <rFont val="Tahoma"/>
            <family val="2"/>
          </rPr>
          <t xml:space="preserve">
ejemplo, se debe elegir el indicar que corresponda
</t>
        </r>
      </text>
    </comment>
    <comment ref="L244" authorId="2" shapeId="0">
      <text>
        <r>
          <rPr>
            <b/>
            <sz val="9"/>
            <color indexed="81"/>
            <rFont val="Tahoma"/>
            <family val="2"/>
          </rPr>
          <t>Jennifer Mancera Gonzalez:</t>
        </r>
        <r>
          <rPr>
            <sz val="9"/>
            <color indexed="81"/>
            <rFont val="Tahoma"/>
            <family val="2"/>
          </rPr>
          <t xml:space="preserve">
ejemplo, se debe elegir el indicar que corresponda
</t>
        </r>
      </text>
    </comment>
    <comment ref="M244" authorId="0" shapeId="0">
      <text>
        <r>
          <rPr>
            <b/>
            <sz val="9"/>
            <color indexed="81"/>
            <rFont val="Tahoma"/>
            <charset val="1"/>
          </rPr>
          <t>Jorge Abel Pedraza Novoa:</t>
        </r>
        <r>
          <rPr>
            <sz val="9"/>
            <color indexed="81"/>
            <rFont val="Tahoma"/>
            <charset val="1"/>
          </rPr>
          <t xml:space="preserve">
Señalar nombre del indicador y unidad de medida</t>
        </r>
      </text>
    </comment>
    <comment ref="E301" authorId="0" shapeId="0">
      <text>
        <r>
          <rPr>
            <b/>
            <sz val="9"/>
            <color indexed="81"/>
            <rFont val="Tahoma"/>
            <family val="2"/>
          </rPr>
          <t>Jorge Abel Pedraza Novoa:</t>
        </r>
        <r>
          <rPr>
            <sz val="9"/>
            <color indexed="81"/>
            <rFont val="Tahoma"/>
            <family val="2"/>
          </rPr>
          <t xml:space="preserve">
ESTAS ACTIVIDADES SON CAPACITACIÓN. SEÑALAR  EQUIS EN </t>
        </r>
        <r>
          <rPr>
            <b/>
            <sz val="9"/>
            <color indexed="81"/>
            <rFont val="Tahoma"/>
            <family val="2"/>
          </rPr>
          <t>C</t>
        </r>
      </text>
    </comment>
    <comment ref="L301" authorId="0" shapeId="0">
      <text>
        <r>
          <rPr>
            <b/>
            <sz val="9"/>
            <color indexed="81"/>
            <rFont val="Tahoma"/>
            <family val="2"/>
          </rPr>
          <t>Jorge Abel Pedraza Novoa:</t>
        </r>
        <r>
          <rPr>
            <sz val="9"/>
            <color indexed="81"/>
            <rFont val="Tahoma"/>
            <family val="2"/>
          </rPr>
          <t xml:space="preserve">
SI ESTAS ACTIVIDADES SON CAPCITACIÓN, ENTONCES DEBE SEÑALARSE </t>
        </r>
        <r>
          <rPr>
            <b/>
            <sz val="9"/>
            <color indexed="81"/>
            <rFont val="Tahoma"/>
            <family val="2"/>
          </rPr>
          <t xml:space="preserve">C </t>
        </r>
        <r>
          <rPr>
            <sz val="9"/>
            <color indexed="81"/>
            <rFont val="Tahoma"/>
            <family val="2"/>
          </rPr>
          <t>COMO CATEGORIA DE ASISTENCIA EN LA SEGUNDA COLUMNA</t>
        </r>
      </text>
    </comment>
    <comment ref="F312" authorId="0" shapeId="0">
      <text>
        <r>
          <rPr>
            <b/>
            <sz val="9"/>
            <color indexed="81"/>
            <rFont val="Tahoma"/>
            <family val="2"/>
          </rPr>
          <t>Jorge Abel Pedraza Novoa:</t>
        </r>
        <r>
          <rPr>
            <sz val="9"/>
            <color indexed="81"/>
            <rFont val="Tahoma"/>
            <family val="2"/>
          </rPr>
          <t xml:space="preserve">
FALTA ESCRIBIR EL OBJETIVO</t>
        </r>
      </text>
    </comment>
    <comment ref="L315" authorId="0" shapeId="0">
      <text>
        <r>
          <rPr>
            <b/>
            <sz val="9"/>
            <color indexed="81"/>
            <rFont val="Tahoma"/>
            <family val="2"/>
          </rPr>
          <t>Jorge Abel Pedraza Novoa:</t>
        </r>
        <r>
          <rPr>
            <sz val="9"/>
            <color indexed="81"/>
            <rFont val="Tahoma"/>
            <family val="2"/>
          </rPr>
          <t xml:space="preserve">
AJUSTAR ESTA COLUMNA. ERAN OS EJEMPLOS QUE TENIA LA MATRIZ CUANDO SE ENVIO A LAS ENTIDADES</t>
        </r>
      </text>
    </comment>
    <comment ref="M315" authorId="0" shapeId="0">
      <text>
        <r>
          <rPr>
            <b/>
            <sz val="9"/>
            <color indexed="81"/>
            <rFont val="Tahoma"/>
            <family val="2"/>
          </rPr>
          <t>Jorge Abel Pedraza Novoa:</t>
        </r>
        <r>
          <rPr>
            <sz val="9"/>
            <color indexed="81"/>
            <rFont val="Tahoma"/>
            <family val="2"/>
          </rPr>
          <t xml:space="preserve">
AJSUTAR ESTA COLUMNA. ERAN LOS EJEMPLOS QUE TENIA LA MATRIZ CUANDO SE ENVIO A LAS ENTIDADES</t>
        </r>
      </text>
    </comment>
  </commentList>
</comments>
</file>

<file path=xl/comments3.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4.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5.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6.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7.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8.xml><?xml version="1.0" encoding="utf-8"?>
<comments xmlns="http://schemas.openxmlformats.org/spreadsheetml/2006/main">
  <authors>
    <author>Angy Estefany Vega Malagon</author>
  </authors>
  <commentList>
    <comment ref="K15" authorId="0" shapeId="0">
      <text>
        <r>
          <rPr>
            <b/>
            <sz val="9"/>
            <color indexed="81"/>
            <rFont val="Tahoma"/>
            <family val="2"/>
          </rPr>
          <t>Angy Estefany Vega Malagon:</t>
        </r>
        <r>
          <rPr>
            <sz val="9"/>
            <color indexed="81"/>
            <rFont val="Tahoma"/>
            <family val="2"/>
          </rPr>
          <t xml:space="preserve">
Que asistencia tecnica? Especifica acompañamiento, asesoria o capacitación </t>
        </r>
      </text>
    </comment>
    <comment ref="L15" authorId="0" shapeId="0">
      <text>
        <r>
          <rPr>
            <b/>
            <sz val="9"/>
            <color indexed="81"/>
            <rFont val="Tahoma"/>
            <family val="2"/>
          </rPr>
          <t>Angy Estefany Vega Malagon:</t>
        </r>
        <r>
          <rPr>
            <sz val="9"/>
            <color indexed="81"/>
            <rFont val="Tahoma"/>
            <family val="2"/>
          </rPr>
          <t xml:space="preserve">
Verificar es porcentaje o numero?</t>
        </r>
      </text>
    </comment>
    <comment ref="R15" authorId="0" shapeId="0">
      <text>
        <r>
          <rPr>
            <b/>
            <sz val="9"/>
            <color indexed="81"/>
            <rFont val="Tahoma"/>
            <family val="2"/>
          </rPr>
          <t>Angy Estefany Vega Malagon:</t>
        </r>
        <r>
          <rPr>
            <sz val="9"/>
            <color indexed="81"/>
            <rFont val="Tahoma"/>
            <family val="2"/>
          </rPr>
          <t xml:space="preserve">
el espacio de seguimiento aun debe estar en blanco, se diligencia unicamente la parte en verde.</t>
        </r>
      </text>
    </comment>
    <comment ref="G16" authorId="0" shapeId="0">
      <text>
        <r>
          <rPr>
            <b/>
            <sz val="9"/>
            <color indexed="81"/>
            <rFont val="Tahoma"/>
            <family val="2"/>
          </rPr>
          <t>Angy Estefany Vega Malagon:</t>
        </r>
        <r>
          <rPr>
            <sz val="9"/>
            <color indexed="81"/>
            <rFont val="Tahoma"/>
            <family val="2"/>
          </rPr>
          <t xml:space="preserve">
No debe estar programado. Debe estar en 0</t>
        </r>
      </text>
    </comment>
  </commentList>
</comments>
</file>

<file path=xl/comments9.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sharedStrings.xml><?xml version="1.0" encoding="utf-8"?>
<sst xmlns="http://schemas.openxmlformats.org/spreadsheetml/2006/main" count="7278" uniqueCount="1256">
  <si>
    <t>ASISTENCIA TÉCNICA</t>
  </si>
  <si>
    <t>Código: M-AT-FR-001</t>
  </si>
  <si>
    <t>Versión: 02</t>
  </si>
  <si>
    <t>FORMATO ÚNICO DE PLAN DE ASISTENCIA TÉCNICA DEPARTAMENTAL</t>
  </si>
  <si>
    <t>Fecha Aprobación: 29/06/2017</t>
  </si>
  <si>
    <t xml:space="preserve"> </t>
  </si>
  <si>
    <t>AÑO ___2017______     TRIMESTRE No. ____________</t>
  </si>
  <si>
    <t>PROGRAMACION  ANUAL DE LA ASISTENCIA TECNICA</t>
  </si>
  <si>
    <t>AVANCE TRIMESTRAL DE LA ASISTENCIA TECNICA REALIZADA</t>
  </si>
  <si>
    <t>TEMA</t>
  </si>
  <si>
    <t xml:space="preserve">CATEGORIA                                  DE ASISTENCIA </t>
  </si>
  <si>
    <t>OBJETIVO DE LA ASISTENCIA TÉCNICA</t>
  </si>
  <si>
    <t xml:space="preserve">VALOR FÍSICO A PROGRAMAR </t>
  </si>
  <si>
    <t>NOMBRE INDICADOR</t>
  </si>
  <si>
    <t>UNIDAD DE MEDIDA</t>
  </si>
  <si>
    <t>NUMERO DELA META DEL PDD ASOCIADA CON EL TEMA PROGRAMADO</t>
  </si>
  <si>
    <t>ENTIDADES COOPERANTES</t>
  </si>
  <si>
    <t>DIRIGIDO A</t>
  </si>
  <si>
    <t>POBLACIÓN OBJETIVO                                 ( Número  )</t>
  </si>
  <si>
    <t>DIRECCIÓN  RESPONSABLE</t>
  </si>
  <si>
    <t xml:space="preserve">NÚMERO DE ASISTENCIAS REALIZADAS                                                     </t>
  </si>
  <si>
    <t xml:space="preserve">NÚMERO DE FUNCIONARIOS O PERSONAS ASISTIDAS </t>
  </si>
  <si>
    <t xml:space="preserve">NÚMERO DE ENTIDADES ASISTIDAS                                                 </t>
  </si>
  <si>
    <r>
      <t>NOMBRE</t>
    </r>
    <r>
      <rPr>
        <b/>
        <sz val="8"/>
        <color theme="1"/>
        <rFont val="Calibri"/>
        <family val="2"/>
        <scheme val="minor"/>
      </rPr>
      <t xml:space="preserve"> </t>
    </r>
    <r>
      <rPr>
        <sz val="8"/>
        <color theme="1"/>
        <rFont val="Calibri"/>
        <family val="2"/>
        <scheme val="minor"/>
      </rPr>
      <t xml:space="preserve">DE ENTIDADES ASISTIDAS                                                                   </t>
    </r>
  </si>
  <si>
    <t>TIPO DE  ASISTENCIA BRINDADA</t>
  </si>
  <si>
    <t>MUNICIPIO DONDE SE REALIZÓ LA ASISTENCIA</t>
  </si>
  <si>
    <t>Fecha de ejecución</t>
  </si>
  <si>
    <t>¿Utilizó vehículo oficial para el desplazamiento?</t>
  </si>
  <si>
    <t>¿Pernoctó durante la asistencia técnica brindada?</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</si>
  <si>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</si>
  <si>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</si>
  <si>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</si>
  <si>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</si>
  <si>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</si>
  <si>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OBSERVACIONES</t>
  </si>
  <si>
    <t>DIRECTA</t>
  </si>
  <si>
    <t>INDIRECTA</t>
  </si>
  <si>
    <t>C</t>
  </si>
  <si>
    <t>AS</t>
  </si>
  <si>
    <t>AC</t>
  </si>
  <si>
    <t>1er Trim</t>
  </si>
  <si>
    <t>2o.  Trim</t>
  </si>
  <si>
    <t>3er Trim</t>
  </si>
  <si>
    <t>4o. Trim</t>
  </si>
  <si>
    <t>TOTAL</t>
  </si>
  <si>
    <t>No. de funcionarios que brindaron la asistencia</t>
  </si>
  <si>
    <t>Tiempo empleado en la asistencia</t>
  </si>
  <si>
    <t>Nombre de la entidad contratada  que realizó la asistencia</t>
  </si>
  <si>
    <t>No. de personas que brindaron la asistencia</t>
  </si>
  <si>
    <t>SI                          (1)</t>
  </si>
  <si>
    <t xml:space="preserve">NO                    (1) </t>
  </si>
  <si>
    <t>SI                       (1)</t>
  </si>
  <si>
    <t>NO                  (1)</t>
  </si>
  <si>
    <t>Fomentar el emprendimiento y empleabilidad a población víctima del conflicto armado, población con enfoque diferencial, personas en condición de discapacidad, cuidadores y sus asociaciones entre otras.</t>
  </si>
  <si>
    <t>X</t>
  </si>
  <si>
    <t xml:space="preserve">Asesorar y acompañar a  las organizaciones integradas por Población Víctima del conflicto armado PVCA con enfoque diferencial, personas en condición de discapacidad, cuidadores y sus asociaciones entre otras, para la formulación, viabilización e implementación de proyectos productivos. </t>
  </si>
  <si>
    <t>N/A</t>
  </si>
  <si>
    <t xml:space="preserve">Capacitaciones a unidades productivas de victimas de conflicto armado  </t>
  </si>
  <si>
    <t>PROPAIS, ALCALDIAS MUNICIPALES, SENA, SECRETARÍA DE AGRICULTURA Y DPS, SECRETARIA DE COOPERACIÓN, SECRETARIA DE GOBIERNO</t>
  </si>
  <si>
    <t>Organizaciones y unidades productivas conformados por población víctima del conflicto armado PVCA, del sector de artesanías, industria, comercio, servicios, agroindustrial.</t>
  </si>
  <si>
    <t>DIRECCIÓN DE
DESARROLLO
EMPRESARIAL</t>
  </si>
  <si>
    <t>Atención directa en los Centros de Integración y Productividad Unidos por el Desarrollo CIPUEDO y en la SCDE</t>
  </si>
  <si>
    <t>Acompañar, capacitar y asesorar a emprendedores y  Mipymes  del Departamento fomentando los diferentes sectores productivos de Cundinamarca a partir del fortalecimiento empresarial, consecución de productos, encadenamiento e internacionalización,</t>
  </si>
  <si>
    <t>ALCALDIAS MUNICIPALES, SECRETARIAS DEL SECTOR CENTRAL, SENA, UNIVERSIDADES</t>
  </si>
  <si>
    <t>Emprendedores, empresarios del sector de artesanías, industria, comercio, servicios, agroindustrial.</t>
  </si>
  <si>
    <t>Promocionar 4 productos transformados bajo la marca territorial durante el periodo de gobierno.</t>
  </si>
  <si>
    <t>Acompañar y asesorar a  Mipymes del Departamento con productos transformados con potencial de ser promocionados bajo la marca territorial</t>
  </si>
  <si>
    <t>Fondecun</t>
  </si>
  <si>
    <t>Mypimes de productos transformados</t>
  </si>
  <si>
    <t>DIRECCIÓN DE COMPETITIVIDAD</t>
  </si>
  <si>
    <t>Fortalecer 1000 Mipymes de Cundinamarca de los sectores económicos priorizados del departamento desde distintas líneas de apoyo. (incluye aquellas con enfoque diferencial) </t>
  </si>
  <si>
    <t>Acompañar y asesorar a  Mipymes del Departamento enfocando a los microempresarios para obtener resultados a corto, mediano y largo plazo, fortaleciendo sus áreas de procesos, personas, clientes y rentabilidad</t>
  </si>
  <si>
    <t>Capacitaciones y Asesorias a Mipymes de Cundinamarca</t>
  </si>
  <si>
    <t>ALCALDIAS MUNICIPALES, CAR, SECRETARIA DE AMBIENTE, INVIMA</t>
  </si>
  <si>
    <t>Mypimes de Cundinamarca</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</si>
  <si>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assitencia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</si>
  <si>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___________________________________________</t>
  </si>
  <si>
    <t>NOMBRE  DEL SECRETARIO, GERENTE O DIRECTOR</t>
  </si>
  <si>
    <t>FIRMA DEL SECRETARIO, GERENTE O DIRECTOR</t>
  </si>
  <si>
    <t>PROGRAMACION  ANUAL DE LA ASISTENCIA TÉCNICA</t>
  </si>
  <si>
    <t>SECRETARÍA O ENTIDAD:  Instituto Departamental de Acción Comunal de Cundinamarca</t>
  </si>
  <si>
    <t xml:space="preserve">FORMAR A DIGNATARIOS DE ORGANISMOS COMUNALES EN LAS RESPONSABILIDADES Y DEBERES DE LOS DIFERENTES CARGOS DE ELECCION EN LAS JUNTAS COMUNALES. </t>
  </si>
  <si>
    <r>
      <t>No. de</t>
    </r>
    <r>
      <rPr>
        <b/>
        <sz val="8"/>
        <color theme="1"/>
        <rFont val="Calibri"/>
        <family val="2"/>
        <scheme val="minor"/>
      </rPr>
      <t xml:space="preserve"> capacitaciones realizadas.-   </t>
    </r>
    <r>
      <rPr>
        <sz val="8"/>
        <color theme="1"/>
        <rFont val="Calibri"/>
        <family val="2"/>
        <scheme val="minor"/>
      </rPr>
      <t xml:space="preserve">                                                       </t>
    </r>
  </si>
  <si>
    <t>Capacitaciones</t>
  </si>
  <si>
    <t>ALCALDIAS MUNICIPALES, PERSONERIAS MUNICIPALES, ASOCIACIONES DE JUNTAS COMUNALES.</t>
  </si>
  <si>
    <t>JUNTAS DE ACCION COMUNAL, JUNTAS DE VIVIENDA COMUNITARIA, ASOCIACIONES DE JUNTAS COMUNALES</t>
  </si>
  <si>
    <t>ASESOR DE GERENCIA</t>
  </si>
  <si>
    <t>A, B, C, …</t>
  </si>
  <si>
    <t>XXX</t>
  </si>
  <si>
    <t>XXXXXX</t>
  </si>
  <si>
    <t>%</t>
  </si>
  <si>
    <t>NOMBRE  GERENTE:  Ing. Julio Roberto Salazar Perdomo</t>
  </si>
  <si>
    <t>FIRMA GERENTE IDACO</t>
  </si>
  <si>
    <t>SECRETARÍA O ENTIDAD __SECRETARÍA DE AGRICULTURA Y DESARROLLO RURAL__________________________________________________________</t>
  </si>
  <si>
    <t>AÑO __2017____________     TRIMESTRE No. ___3er y 4to_________</t>
  </si>
  <si>
    <t>Distritos</t>
  </si>
  <si>
    <t>x</t>
  </si>
  <si>
    <t xml:space="preserve">Asesorar asociaciones de distrito de riego, asesorar productores para manejo adecuado de cosechamiento y almacenamiento de agua </t>
  </si>
  <si>
    <t xml:space="preserve">No. de capacitaciones realizadas. No. de asesorías realizadas. No. de acompañamientos realizados.        </t>
  </si>
  <si>
    <t>Alcaldía- Asociaciones</t>
  </si>
  <si>
    <t xml:space="preserve">Asociaciones de usuarios de distrito de riego - Alcaldia  </t>
  </si>
  <si>
    <t>DIRECCIÓN  DE DESARROLLO RURAL Y ORDENAMIENTO PRODUCTIVO</t>
  </si>
  <si>
    <t xml:space="preserve">Gobernación a la Finca </t>
  </si>
  <si>
    <t xml:space="preserve">Asesoramiento de  entornos rurales </t>
  </si>
  <si>
    <t xml:space="preserve">Gobernación de Cundinamarca y entidades del Departamento </t>
  </si>
  <si>
    <t xml:space="preserve">Población objetivo pequeños productores del Departamento </t>
  </si>
  <si>
    <t>Formalización de la propiedad</t>
  </si>
  <si>
    <t xml:space="preserve">Asesoramiento jurídico y técnico  </t>
  </si>
  <si>
    <t xml:space="preserve">No. de visitas. No asesorías </t>
  </si>
  <si>
    <t>Alcaldía</t>
  </si>
  <si>
    <t>EPSAS</t>
  </si>
  <si>
    <t>OFICINA DE INNOVACIÓN  Y TRANSFERENCIA DE TECNOLOGÍA</t>
  </si>
  <si>
    <t>Seguimiento y evaluación a las 116 EPSAS</t>
  </si>
  <si>
    <t xml:space="preserve">Verificar directamente con las EPSAS y los pequeños productores que se esté desarrollando el plan general de asistencia técnica, mejorando de esta manera la productividad de cada Municipio </t>
  </si>
  <si>
    <t>Fedepapa, comité Departamental de la papa, Consejo Nacional de la Papa</t>
  </si>
  <si>
    <t xml:space="preserve">Productores  Agrícolas </t>
  </si>
  <si>
    <t>DIRECCIÓN DE PRODUCCIÓN Y COMPETITIVIDAD RURAL</t>
  </si>
  <si>
    <t xml:space="preserve">Sector Agrícola </t>
  </si>
  <si>
    <t>Fortalecimiento de la cadena de la papa</t>
  </si>
  <si>
    <t>Fortalecimiento de las actividades de la cadena del café</t>
  </si>
  <si>
    <t>No de capacitaciones realizadas. No de asesorías realizadas. No de acompañamientos realizados</t>
  </si>
  <si>
    <t>Secretaría técnica de la cadena del café - comité de cafeteros de Cundinamarca</t>
  </si>
  <si>
    <t xml:space="preserve">Productores y/o asociaciones de productores de café </t>
  </si>
  <si>
    <t xml:space="preserve">Sector Pecuario </t>
  </si>
  <si>
    <t>Sistema productivo piscícola fortalecido integralmente</t>
  </si>
  <si>
    <t>4 Asociaciones y 5 Municipios</t>
  </si>
  <si>
    <t>Asociación Porkcolombia</t>
  </si>
  <si>
    <t>Productores Piscícolas</t>
  </si>
  <si>
    <t>Fortalecimiento y mejoramiento de la cadena piscícola en el Departamento</t>
  </si>
  <si>
    <t>Bienestar y Protección Animal</t>
  </si>
  <si>
    <t xml:space="preserve">Asesorar, acompañar a los Municipios en la conformación, funcionamiento de las Juntas Defensoras de Animales y apoyo a través de eventos y jornadas de bienestar animal </t>
  </si>
  <si>
    <t>No. de acompañamiento. No asesorías</t>
  </si>
  <si>
    <t xml:space="preserve">407 y las estrategias X,Y del Artículo 48 del programa Desarrollo Agropecuario con transformación. Es una actividad misional de acuerdo a lo establece la Ley 5 de 1972  </t>
  </si>
  <si>
    <t>Autoridades municipales, iglesia, fundaciones, asociaciones</t>
  </si>
  <si>
    <t xml:space="preserve">Comunidad,  productores pecuarios, asociaciones, Municipios </t>
  </si>
  <si>
    <t>Capacitar en temas relacionados con la cadena cárnica y láctea del Departamento</t>
  </si>
  <si>
    <r>
      <t>No. de</t>
    </r>
    <r>
      <rPr>
        <sz val="8"/>
        <color rgb="FF000000"/>
        <rFont val="Calibri"/>
        <family val="2"/>
        <scheme val="minor"/>
      </rPr>
      <t xml:space="preserve"> capacitaciones realizadas.-                                                       No. de alcaldías/ entidades dptales/ funcionarios mpales.</t>
    </r>
  </si>
  <si>
    <t>De acuerdo al tipo de capacitación se solicitara la cooperación necesaria que se requiera a entidades del sector  como Ica, Ministerio de Agricultura, Invima entre otros</t>
  </si>
  <si>
    <t xml:space="preserve">Productores pecuarios, alcaldías y demás entidades que lo requieran por solicitud </t>
  </si>
  <si>
    <t>116 Municipios del Departamento</t>
  </si>
  <si>
    <t>Asesorar a las diferentes entidades, alcaldías y usuarios que lo requieran en temas  relacionados  con la cadena láctea  del Departamento.</t>
  </si>
  <si>
    <r>
      <t>No. de asesorías realizadas.</t>
    </r>
    <r>
      <rPr>
        <sz val="10"/>
        <color rgb="FF000000"/>
        <rFont val="Arial"/>
        <family val="2"/>
      </rPr>
      <t xml:space="preserve">                           </t>
    </r>
    <r>
      <rPr>
        <sz val="8"/>
        <color rgb="FF000000"/>
        <rFont val="Calibri"/>
        <family val="2"/>
        <scheme val="minor"/>
      </rPr>
      <t xml:space="preserve">No. de alcaldías/ funcionarios.      </t>
    </r>
    <r>
      <rPr>
        <sz val="8"/>
        <color rgb="FF000000"/>
        <rFont val="Arial"/>
        <family val="2"/>
      </rPr>
      <t xml:space="preserve">                </t>
    </r>
  </si>
  <si>
    <t>De acuerdo al tipo de asesoría se solicitara la cooperación necesaria que se requiera a entidades del sector  como Ica, ministerio de agricultura, invima entre otros</t>
  </si>
  <si>
    <t>116 Municipios de Departamento</t>
  </si>
  <si>
    <t xml:space="preserve">Evaluaciones Agropecuarias Municipales </t>
  </si>
  <si>
    <t>Acompañamiento en el proceso de inducción, capacitación, recolección y revisión de información de las evaluaciones agropecuarias municipales</t>
  </si>
  <si>
    <r>
      <t xml:space="preserve">No. de </t>
    </r>
    <r>
      <rPr>
        <sz val="8"/>
        <color rgb="FF000000"/>
        <rFont val="Calibri"/>
        <family val="2"/>
        <scheme val="minor"/>
      </rPr>
      <t xml:space="preserve">asesorías realizadas.                           No. de alcaldías/ funcionarios. </t>
    </r>
    <r>
      <rPr>
        <sz val="10"/>
        <color rgb="FF000000"/>
        <rFont val="Arial"/>
        <family val="2"/>
      </rPr>
      <t xml:space="preserve">                  </t>
    </r>
  </si>
  <si>
    <t xml:space="preserve">Ministerio de Agricultura y Desarrollo Rural y el operador que se elija </t>
  </si>
  <si>
    <t>Poblacion cundinamarquesa</t>
  </si>
  <si>
    <t>Umatas- Alcaldía</t>
  </si>
  <si>
    <t>OFICINA ASESORA DE PLANEACIÓN AGROPECUARIA</t>
  </si>
  <si>
    <t xml:space="preserve">Emergencias Agropecuarias </t>
  </si>
  <si>
    <t xml:space="preserve">Acompañamiento y visita a campo   </t>
  </si>
  <si>
    <t xml:space="preserve">Gobernacion de Cundinamarca y Entidades del Departamento </t>
  </si>
  <si>
    <t>ERIKA ELIZABETH SABOGAL CASTRO</t>
  </si>
  <si>
    <t xml:space="preserve">Número </t>
  </si>
  <si>
    <t>Número de emprendedores cundinamarqueses capacitados, asesorados y con  acompañamientos</t>
  </si>
  <si>
    <t xml:space="preserve">Acompañamientos de productos transformados </t>
  </si>
  <si>
    <t>Número</t>
  </si>
  <si>
    <t xml:space="preserve">FORMACIÓN COMUNAL </t>
  </si>
  <si>
    <t>SECRETARÍA O ENTIDAD:  Instituto de Infraestructura y Concesiones de Cundinamarca - ICCU</t>
  </si>
  <si>
    <t>Brindar orientación Técnica para la estructuración de los proyectos en referencia a: al Diagnóstico, estudios, diseños, presupuesto de obra y elaboración de la metodología general ajustada MGA, y la ejecucion de los proyecto mediante el cumplimiento de especificaciones tecnicas legalmente establecidas</t>
  </si>
  <si>
    <t>No. de Asesorias realizadas a los Municipios.</t>
  </si>
  <si>
    <t>Asesorìas.</t>
  </si>
  <si>
    <t>354, 355, 356, 357, 358, 359, 360, 361, 362, 363, 364, 438, 439, 471</t>
  </si>
  <si>
    <t>ICCU</t>
  </si>
  <si>
    <t>Municipios de Cundinamarca</t>
  </si>
  <si>
    <t>116 municipios.</t>
  </si>
  <si>
    <t>Gerencia General, Subgerencia de: 
Concesiones
Infraestructura
Construcciones
Oficina Asesora Juridica</t>
  </si>
  <si>
    <t xml:space="preserve">NANCY VALBUENA RAMOS </t>
  </si>
  <si>
    <t>Asistencia Técnica  Previa a la Viabilizacion de Proyectos y durante la ejecucion, supervisión y liquidación de Poryectos de Infraestructura fisica horizontal y vertical en los Municipios del Departamento de Cundinamarca.</t>
  </si>
  <si>
    <t>SECRETARÍA O ENTIDAD ____________________________________________________________</t>
  </si>
  <si>
    <t>Buenas prácticas sanitarias en procesos de tratamiento de agua potable</t>
  </si>
  <si>
    <t>Garantizar la calidad del agua suministrada a la población urbana.</t>
  </si>
  <si>
    <r>
      <t>No. de</t>
    </r>
    <r>
      <rPr>
        <b/>
        <sz val="8"/>
        <color theme="1"/>
        <rFont val="Calibri"/>
        <family val="2"/>
        <scheme val="minor"/>
      </rPr>
      <t xml:space="preserve"> capacitaciones realizadas.//    </t>
    </r>
    <r>
      <rPr>
        <sz val="8"/>
        <color theme="1"/>
        <rFont val="Calibri"/>
        <family val="2"/>
        <scheme val="minor"/>
      </rPr>
      <t xml:space="preserve">                                                       No. de capacitaciomes programadas/ </t>
    </r>
  </si>
  <si>
    <r>
      <rPr>
        <b/>
        <sz val="8"/>
        <color theme="1"/>
        <rFont val="Calibri"/>
        <family val="2"/>
        <scheme val="minor"/>
      </rPr>
      <t xml:space="preserve">No. Capacitaciones </t>
    </r>
    <r>
      <rPr>
        <sz val="8"/>
        <color theme="1"/>
        <rFont val="Calibri"/>
        <family val="2"/>
        <scheme val="minor"/>
      </rPr>
      <t xml:space="preserve">realizadas a operadores de servicios públicos. </t>
    </r>
  </si>
  <si>
    <t>N.A.</t>
  </si>
  <si>
    <t>Operadores de  PTAP</t>
  </si>
  <si>
    <t>ASEGURAMIENTO</t>
  </si>
  <si>
    <t>Asistencia operacional en redes de acueducto y alcantarillado</t>
  </si>
  <si>
    <t>Mejorar la calidad del servicio de acueducto y alcantarillado</t>
  </si>
  <si>
    <r>
      <t xml:space="preserve">No. de </t>
    </r>
    <r>
      <rPr>
        <b/>
        <sz val="8"/>
        <color theme="1"/>
        <rFont val="Calibri"/>
        <family val="2"/>
        <scheme val="minor"/>
      </rPr>
      <t xml:space="preserve">asesorías realizadas //  </t>
    </r>
    <r>
      <rPr>
        <sz val="8"/>
        <color theme="1"/>
        <rFont val="Calibri"/>
        <family val="2"/>
        <scheme val="minor"/>
      </rPr>
      <t xml:space="preserve">                          No. de  A</t>
    </r>
    <r>
      <rPr>
        <b/>
        <sz val="8"/>
        <color theme="1"/>
        <rFont val="Calibri"/>
        <family val="2"/>
        <scheme val="minor"/>
      </rPr>
      <t xml:space="preserve">sesorias programadas.      </t>
    </r>
    <r>
      <rPr>
        <sz val="8"/>
        <color theme="1"/>
        <rFont val="Calibri"/>
        <family val="2"/>
        <scheme val="minor"/>
      </rPr>
      <t xml:space="preserve">                     </t>
    </r>
  </si>
  <si>
    <r>
      <rPr>
        <b/>
        <sz val="8"/>
        <color theme="1"/>
        <rFont val="Calibri"/>
        <family val="2"/>
        <scheme val="minor"/>
      </rPr>
      <t xml:space="preserve">No. Asesorías </t>
    </r>
    <r>
      <rPr>
        <sz val="8"/>
        <color theme="1"/>
        <rFont val="Calibri"/>
        <family val="2"/>
        <scheme val="minor"/>
      </rPr>
      <t xml:space="preserve">realizadas a operadores de servicios públicos. </t>
    </r>
  </si>
  <si>
    <t>Gerentes, Directores / funcionarios / Operadores de  redes de acueducto y alcantarillado.</t>
  </si>
  <si>
    <t>D, E, F, …</t>
  </si>
  <si>
    <t>Fortalecer institucionalmente 300 comunidades organizadas de acueducto en la zona rural dentro del programa "agua a la vereda"</t>
  </si>
  <si>
    <t>Mejorar la calidad del servicio de acueducto y garantizar la sostenibilidad de la prestación de los operadores rurales.</t>
  </si>
  <si>
    <t>Gerentes / Directores, /  funcionarios de los prestadores servicios público de acueducto en el área rural</t>
  </si>
  <si>
    <t>Acciones de fortalecimiento institucional operadores urbanos de servicios públicos</t>
  </si>
  <si>
    <t>Garantizar la sostenibilidad de la prestación de los servicios públicos de acueducto, alcantarillado y aseo.</t>
  </si>
  <si>
    <t>Gerentes / Directores, /  funcionarios de los prestadores servicios públicos.</t>
  </si>
  <si>
    <t>X, Y, Z…</t>
  </si>
  <si>
    <t xml:space="preserve">SECRETARÍA DE MINAS, ENERGÍA Y GAS </t>
  </si>
  <si>
    <t>Capacitaciones en Minería</t>
  </si>
  <si>
    <t xml:space="preserve">Diplomado en seguridad e higiene industrial.
Segundo Seminario Internacional en Seguridad e Higiene Industrial. 
Convenio con el ministerio para fortalecimiento y formalización UPMS a través de las UBAM </t>
  </si>
  <si>
    <t xml:space="preserve">Asistencia técnica y jurídica dirigida a la comunidad minera y a los  municipios </t>
  </si>
  <si>
    <t>Mineros, Administraciones municipales, asociaciones, cooperativas, entidades publico privadas, instituciones educativas</t>
  </si>
  <si>
    <t>Secretaría de Minas, Energía y Gas</t>
  </si>
  <si>
    <t xml:space="preserve">Capacitaciones en Energía y Gas </t>
  </si>
  <si>
    <t xml:space="preserve">Socialización de los aspectos técnicos en la ejecución de los contratos de energía y gas. </t>
  </si>
  <si>
    <t xml:space="preserve">Eventos de socialización  técnica de la implementación de proyectos de gas y energía. </t>
  </si>
  <si>
    <t>464 - 465</t>
  </si>
  <si>
    <t>Administraciones municipales, Operadores de red de gas y de electrificación, Ministerio de Minas y Energía, CREG y la UPME</t>
  </si>
  <si>
    <t xml:space="preserve">Población en general de las cabeceras municipales, centros poblados y veredas. </t>
  </si>
  <si>
    <t xml:space="preserve">Capacitación en oferta de energias alternativas y sus especificacioes técnicas como solución a la problemática de las comunidades o de entes territoriales. </t>
  </si>
  <si>
    <t>Eventos de Capacitación en energía alternativas de acuerdo a solicitudes.</t>
  </si>
  <si>
    <t xml:space="preserve">Funcionarios de los municipios, organizaciones comunales, y comunidad </t>
  </si>
  <si>
    <t xml:space="preserve">Capacitación en formulación de proyectos a ser financiados con recursos del Departamento o fondos del Ministerio de Minas y Energía. </t>
  </si>
  <si>
    <t xml:space="preserve">Formulación de proyectos de electrificación rural: convencional o energías alternativas, y de gas. </t>
  </si>
  <si>
    <t xml:space="preserve">Acompañamiento en Minería </t>
  </si>
  <si>
    <t xml:space="preserve">Seguimiento técnico, administrativo y financiero a los contratos suscritos de Minería. </t>
  </si>
  <si>
    <t>visitas de Seguimiento a convenios y contratos de Minería</t>
  </si>
  <si>
    <t xml:space="preserve">Acompañamiento en Energía y Gas </t>
  </si>
  <si>
    <t xml:space="preserve">Seguimiento técnico, administrativo y financiero a los contratos suscritos de energía y gas. </t>
  </si>
  <si>
    <t>Seguimiento a convenios y contratos de Energía y Gas.</t>
  </si>
  <si>
    <t>Asesoria en Minería</t>
  </si>
  <si>
    <t xml:space="preserve">Asosorar en temas de legalización minera y ambiental, trámites ante la ANM y CAR, trámites para autorización temporal e información estadística. </t>
  </si>
  <si>
    <t>Asesoría en oficina temas de Minería.</t>
  </si>
  <si>
    <t>376-377</t>
  </si>
  <si>
    <t xml:space="preserve">Asesoria en Energía  y Gas </t>
  </si>
  <si>
    <t xml:space="preserve">Asesorar en temas técnicos se los servicios de electrificación y de gas, trámites de apoyo para vaibilizar proyectos, requisitos, fuentes de financiación y gestión ante operadores de red y gas. </t>
  </si>
  <si>
    <t>Asesoría en oficina en temas de Energía y Gas.</t>
  </si>
  <si>
    <r>
      <t xml:space="preserve">SECRETARÍA O ENTIDAD:  </t>
    </r>
    <r>
      <rPr>
        <b/>
        <u/>
        <sz val="11"/>
        <color theme="1"/>
        <rFont val="Calibri"/>
        <family val="2"/>
        <scheme val="minor"/>
      </rPr>
      <t>SECRETARIA DE TRANSPORTE Y MOVILIDAD</t>
    </r>
  </si>
  <si>
    <t>Campañas de educación y seguridad vial.</t>
  </si>
  <si>
    <t>Realizar jornadas de Seguridad Vial a los actores viales de los Municipios de Cundinamarca, teniendo en cuenta las identificaciones de necesidades según el comportamiento de accidentalidad vial.</t>
  </si>
  <si>
    <t>No. de Capacitaciones de Seguridad Vial Realizados.</t>
  </si>
  <si>
    <t>Numero de Capacitaciones</t>
  </si>
  <si>
    <t>Instituciones Educativas, Centros de Atenciòn para el adulto mayor en vejez y envejecimiento,  Empresas de Transporte y Alcaldías Municipales.</t>
  </si>
  <si>
    <t>Actores Viales Municipios de Cundianmarca.</t>
  </si>
  <si>
    <t>Direcciòn de Polìtica Sectorial.</t>
  </si>
  <si>
    <t>Asistencia Tècnica para la formuacion de Poryectos de demarcación y señalización Vial en los Municipios del Departamento de Cundinamarca.</t>
  </si>
  <si>
    <t>Brindar orientación Técnica para la estructuración de los proyectos en referencia a: al Diagnóstico, estudios, diseños, presupuesto de obra y elaboración de la metodología general ajustada MGA.</t>
  </si>
  <si>
    <t>Oficina de Planeación de la Secretaría de Transporte y Movilidad, Oficinas de Planeación de los Municipios de Cundinamarca y Secretaría de Planeación Departamental.</t>
  </si>
  <si>
    <t>Direcciòn de Polìtica Sectorial -  Oficina de Planeacion de Transporte e Infraestructura.</t>
  </si>
  <si>
    <t xml:space="preserve">JEIMMY SULGEY VILLAMIL BUITRAGO                          </t>
  </si>
  <si>
    <t>Secretaría de la Mujer y Equidad de Género</t>
  </si>
  <si>
    <t>Capacitación previa a la elección del Consejo Consultivo de Mujeres</t>
  </si>
  <si>
    <t>Realizar una capacitación a las candidatas al Consejo Consultivo de Mujeres, con el anímo de ampliar la información sobre está instancia y sus funciones. Previamente a la elección.</t>
  </si>
  <si>
    <t xml:space="preserve">Capacitaciones </t>
  </si>
  <si>
    <t xml:space="preserve">Número de charlas informativas </t>
  </si>
  <si>
    <t>Oficina de Mujer y Género de las respectivas Alcaldías Municipales</t>
  </si>
  <si>
    <t>Consejos Consultivos de Mujeres de Cajicá, Pacho y Cogua</t>
  </si>
  <si>
    <t>Gerencia de asistencia técnica territorial</t>
  </si>
  <si>
    <t xml:space="preserve">Formación a los Consejos Consultivos de Mujeres </t>
  </si>
  <si>
    <t xml:space="preserve">Fortalecer los Consejos Consultivos de Mujeres a través del estudio de herramientas conceptuales y metodológicas y de la consolidación de su plan de acción. Este proceso consta de 3 sesiones cada una de medio día. </t>
  </si>
  <si>
    <t xml:space="preserve">Número de procesos de capacitación </t>
  </si>
  <si>
    <t xml:space="preserve">Consejos Consultivos de Mujeres de : Facatativá, Carmen de Carupa, Sibaté, Anapoima, Villeta, San Antonio del Tequendama, Cogua , Soacha, la Palma, Gachancipá, Sopó, Zipaquirá, El Rosal, Fusagasugá, Pasca, San Bernardo, Silvania, La Mesa, Tena y Guasca. </t>
  </si>
  <si>
    <t>Linea base para la construcción de un diagnostico de mujer rural</t>
  </si>
  <si>
    <t>Jornadas de apoyo y asistencia para que los municipios empiecen a diseñar herramientas de recolección de información que facilite la construcción de una línea de base sobre las condiciones de la mujer rural en cada municipio.</t>
  </si>
  <si>
    <t>Jornadas</t>
  </si>
  <si>
    <t>Número de jornadas de apoyo</t>
  </si>
  <si>
    <t>NA</t>
  </si>
  <si>
    <t xml:space="preserve">Mujeres rurales en: Simijaca, Susa, Fuquené, Carmen de Carupa, UNE, Chipaque, Anapoima, Cogua, Arbeláez, Pandi, Venecia,  Cabrera, Villagoméz y Villapinzón. </t>
  </si>
  <si>
    <t>GERENCIA DE MUJER RURAL PARA EL DESARROLLO Y EMPODERAMIENTO ECONÓMICO</t>
  </si>
  <si>
    <t>INSTITUTO DEPARTAMENTAL DE CULTURA Y TURISMO</t>
  </si>
  <si>
    <t xml:space="preserve">OBJETIVO DE LA ASISTENCIA TÉCNICA </t>
  </si>
  <si>
    <t>ESTRATEGIA DE ACOMPAÑAMIENTO TERRITORIAL.</t>
  </si>
  <si>
    <t>Implementar un (1) modelo de gestión pública de la cultura que fomente la participación ciudadana en el cuatrienio</t>
  </si>
  <si>
    <t>VISITAS DE ACOMPAÑAMIENTO Y ASISTENCIA TECNICA EN CULTURA.</t>
  </si>
  <si>
    <t>NUMERO</t>
  </si>
  <si>
    <t>META 479</t>
  </si>
  <si>
    <t>MUNICIPIOS</t>
  </si>
  <si>
    <t>POBLACION CUNDINAMARQUEZA EN GENERAL</t>
  </si>
  <si>
    <t>SUB-GERENCIA DEL IDECUT</t>
  </si>
  <si>
    <t>SECRETARÍA O ENTIDAD: BENEFICENCIA DE CUNDINAMARCA</t>
  </si>
  <si>
    <t>AÑO 2017     TRIMESTRE No.  3  Y 4</t>
  </si>
  <si>
    <t>NUMERO DE LA META DEL PDD ASOCIADA CON EL TEMA PROGRAMADO</t>
  </si>
  <si>
    <t>Asesoría, orientación y acompañamiento a las autoridades municipales,  acudientes y familias, para la protección de personas en condición de vulnerabilidad</t>
  </si>
  <si>
    <t>Asesorar y orientar  a las autoridades municipales (alcaldes, secretarios, comisarios), acudientes y familias, acerca de los procedimientos, requisitos, perfiles para acceder a los programas de protección integral que ofrece la Beneficencia a los niños, niñas, adolescentes, personas mayores y personas con discapacidad mental con derechos fundamentales vulnerados y en extrema pobreza.</t>
  </si>
  <si>
    <r>
      <t>(Número asesorías realizadas / Número de asesorías programadas (400)) x 100</t>
    </r>
    <r>
      <rPr>
        <b/>
        <sz val="8"/>
        <color theme="1"/>
        <rFont val="Calibri"/>
        <family val="2"/>
        <scheme val="minor"/>
      </rPr>
      <t xml:space="preserve">.     </t>
    </r>
    <r>
      <rPr>
        <sz val="8"/>
        <color theme="1"/>
        <rFont val="Calibri"/>
        <family val="2"/>
        <scheme val="minor"/>
      </rPr>
      <t xml:space="preserve">                     </t>
    </r>
  </si>
  <si>
    <t>Numero de asesorías</t>
  </si>
  <si>
    <t>251, 260, 282, 291 y 312</t>
  </si>
  <si>
    <t>ALCALDIAS, ICBF, SECRETARIAS DE GOBIERNO, COMISARIAS DE FAMILIA, SECTOR SALUD.</t>
  </si>
  <si>
    <t>Alcaldes, secretarios de Desarrollo Social, Salud, comisarias de familia, acudientes y familias, de las personas que necesitan ser protegidas por la Beneficencia</t>
  </si>
  <si>
    <t>Subgerencia de Protección Social</t>
  </si>
  <si>
    <t xml:space="preserve">Sistema de información y atención al ciudadano
 </t>
  </si>
  <si>
    <t xml:space="preserve">Orientar al ciudadano y a los usuarios de los servicios de protección de la Beneficencia, acerca de los servicios y de las herramientas que la ley brinda para realizar sus PQRS, tiempos de respuestas y medios para colocarlas, buzón de sugerencias, pagina web, correo electrónico, ventanilla y línea telefónica.
</t>
  </si>
  <si>
    <r>
      <t>(Número de personas orientadas / Número de orientaciones programadas (160)) x 100</t>
    </r>
    <r>
      <rPr>
        <b/>
        <sz val="8"/>
        <color theme="1"/>
        <rFont val="Calibri"/>
        <family val="2"/>
        <scheme val="minor"/>
      </rPr>
      <t xml:space="preserve">.     </t>
    </r>
    <r>
      <rPr>
        <sz val="8"/>
        <color theme="1"/>
        <rFont val="Calibri"/>
        <family val="2"/>
        <scheme val="minor"/>
      </rPr>
      <t xml:space="preserve">                     </t>
    </r>
  </si>
  <si>
    <t>Numero de personas</t>
  </si>
  <si>
    <t>CENTROS DE PROTECCION DE LA BENEFICENCIA</t>
  </si>
  <si>
    <t>Secretaría General - Información y Atención al Ciudadano</t>
  </si>
  <si>
    <t>Asesoría, orientación y acompañamiento a las autoridades municipales, para la suscripción de contratos interadministrativos para la protección de personas en condición de vulnerabilidad</t>
  </si>
  <si>
    <t xml:space="preserve">Asesorar y orientar, en el marco de la corresponsabilidad social, a las autoridades municipales (alcaldes, secretarios, comisarios), acerca del procedimiento y  requisitos, para la suscripción de contratos interadministrativos  de protección integral a niños, niñas, adolescentes, personas mayores y personas con discapacidad mental vulneradas </t>
  </si>
  <si>
    <r>
      <t>(Número de asesorías realizadas / Número de asesorías programadas (80)) x 100</t>
    </r>
    <r>
      <rPr>
        <b/>
        <sz val="8"/>
        <color theme="1"/>
        <rFont val="Calibri"/>
        <family val="2"/>
        <scheme val="minor"/>
      </rPr>
      <t xml:space="preserve">.     </t>
    </r>
    <r>
      <rPr>
        <sz val="8"/>
        <color theme="1"/>
        <rFont val="Calibri"/>
        <family val="2"/>
        <scheme val="minor"/>
      </rPr>
      <t xml:space="preserve">                     </t>
    </r>
  </si>
  <si>
    <t>ALCALDIAS, SECRETARIAS DE GOBIERNO, COMISARIAS DE FAMILIA.</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</si>
  <si>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 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</si>
  <si>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YESID RAUL DIAZ GARZÓN</t>
  </si>
  <si>
    <t xml:space="preserve">NOMBRE  DEL GERENTE GENERAL </t>
  </si>
  <si>
    <t>FIRMA DEL GERENTE GENERAL</t>
  </si>
  <si>
    <t>INDEPORTES CUNDINAMARCA</t>
  </si>
  <si>
    <t xml:space="preserve">            </t>
  </si>
  <si>
    <t>PERSONAS ATENDIDAS</t>
  </si>
  <si>
    <t>ALCALDIAS MUNICIPALES</t>
  </si>
  <si>
    <t>POBLACION EN GENERAL DEL DEPARTAMENTO</t>
  </si>
  <si>
    <t>EVALUACION FISICA DEPORTISTAS</t>
  </si>
  <si>
    <t xml:space="preserve">VALORACION FISICA DE LOS DEPORTISTAS DE RENDIMIENTO </t>
  </si>
  <si>
    <t>DEPORTISTAS INSCRITOS - DEPORTISTAS VALORADOS</t>
  </si>
  <si>
    <t>NUMERO DE DEPORTISTAS VALORADOS</t>
  </si>
  <si>
    <t>250-255</t>
  </si>
  <si>
    <t>LIGAS DEPARTAMENTALES (32), MUNICIPIO DE CHIA</t>
  </si>
  <si>
    <t>DEPORTISTAS DEL ALTO RENDIMIENTO REGISTRADOS EN LAS LIGAS DEPORTIVAS DEL DEPARTAMENTO DE LOS 116 MUNICIPIOS DEL DEPTO</t>
  </si>
  <si>
    <t>PROGRAMA DE ALTOS LOGROS DEPORTIVOS</t>
  </si>
  <si>
    <t>CARRERAS DE LA MUJER</t>
  </si>
  <si>
    <t>REALIZAR CARRERAS DE LA MUJER</t>
  </si>
  <si>
    <t>MUJERES INSCRITAS</t>
  </si>
  <si>
    <t>NUMERO DE PARTICIPANTES</t>
  </si>
  <si>
    <t xml:space="preserve">MUJERES </t>
  </si>
  <si>
    <t>JUEGOS COMUNALES</t>
  </si>
  <si>
    <t>REALIZAR LOS JUEGOS COMUNALES</t>
  </si>
  <si>
    <t>DEPORTISTAS INSCRITOS DE LAS JAC</t>
  </si>
  <si>
    <t>COMUNALES DEL DEPARTAMENTO</t>
  </si>
  <si>
    <t>ADULTO MAYOR</t>
  </si>
  <si>
    <t>REALIZAR ENCUENTROS DEL ADULTO MAYOR</t>
  </si>
  <si>
    <t>PERSONAS MAYORES ATENDIDAS</t>
  </si>
  <si>
    <t>PERSONAS MAYORES DEL DEPARTAMENTO</t>
  </si>
  <si>
    <t>CAMPAMENTOS JUVENILES</t>
  </si>
  <si>
    <t xml:space="preserve">REALIZAR CAMPAMENTOS JUVENILES DE RECREACION </t>
  </si>
  <si>
    <t>JOVENES ATENDIDOS</t>
  </si>
  <si>
    <t>JOVENES Y ADOSLECENTES DEL DEPARTAMENTO</t>
  </si>
  <si>
    <t>PREVENCION DE SPA</t>
  </si>
  <si>
    <t>REALIZAR CAPACITACION Y EVENTOS DE RUMBA SANA COMO MECANISMO DE PREVENCION</t>
  </si>
  <si>
    <t>CAPACITACION SERVICIO SOCIAL</t>
  </si>
  <si>
    <t>REALIZAR EVENTOS DE CAPACOTACION Y ACTIVIDAD FISICA</t>
  </si>
  <si>
    <t>INSTITUCIONES EDUCATIVAS, JAC Y DIRIGENTES DEPORTIVOS</t>
  </si>
  <si>
    <t>ADOLESCENTES, JOVENES, ADULTOS Y PERSONAS INTERESADAS</t>
  </si>
  <si>
    <t>JUEGOS CAMPESINOS</t>
  </si>
  <si>
    <t>ACOMPAÑAR  LOS JUEGOS CAMPESINOS</t>
  </si>
  <si>
    <t xml:space="preserve">DEPORTISTAS CAMPESINOS INSCRITOS </t>
  </si>
  <si>
    <t>CAMPESINOS DEL DEPARTAMENTO</t>
  </si>
  <si>
    <t>DIA BLANCO</t>
  </si>
  <si>
    <t>REALIZAR LA CELEBRACION DEL DIA BLANCO</t>
  </si>
  <si>
    <t>PERSONAS EN SITUACION DE DISCAPACIDAD DEL DEPARTAMENTO</t>
  </si>
  <si>
    <t>PENDIENTE INSCRPCION</t>
  </si>
  <si>
    <t>PROGRAMA DISCAPCIDAD</t>
  </si>
  <si>
    <t xml:space="preserve">SECRETARÍA O ENTIDAD </t>
  </si>
  <si>
    <t>SECRETARIA DE DESARROLLO E INCLUSION SOCIAL</t>
  </si>
  <si>
    <t>Visita a Planta de Soya</t>
  </si>
  <si>
    <t>Acompañamiento en la verificación del inventario y estado actual de la planta de soya</t>
  </si>
  <si>
    <t>No. De plantas activas y con produccion</t>
  </si>
  <si>
    <t>numero</t>
  </si>
  <si>
    <t xml:space="preserve">Club rotary, </t>
  </si>
  <si>
    <t>Asociacion de mujeres encargadas de elaborar productos a base de soya</t>
  </si>
  <si>
    <t>Gerencia para programas especiales</t>
  </si>
  <si>
    <t>Plataformas Municipales de Juventud</t>
  </si>
  <si>
    <t xml:space="preserve">Conformación de la Plataforma Municipal de Juventud </t>
  </si>
  <si>
    <t xml:space="preserve">25
</t>
  </si>
  <si>
    <t>No. De plataformas conformadas</t>
  </si>
  <si>
    <t>número</t>
  </si>
  <si>
    <t>Alcaldia Municipal</t>
  </si>
  <si>
    <t>Coordinadores de Juventud, o delegados/encargados de Juventud</t>
  </si>
  <si>
    <t>Gerencia para la Juventud y Adultez</t>
  </si>
  <si>
    <t>Prevención del consumo de sustancias psicoactivas "Cundinamarca Sueña"</t>
  </si>
  <si>
    <t>desarrollo de la Estrategia  Cundinamarca Sueña</t>
  </si>
  <si>
    <t xml:space="preserve">No. De veces en que se desarrollo la estrategia                   </t>
  </si>
  <si>
    <t>Alcaldia Municipal, colegios, comisarias</t>
  </si>
  <si>
    <t>Coordinadores de Juventud, o delegados/encargados de Juventud, comisarias de familia., y jovenes</t>
  </si>
  <si>
    <t>Mesas de participacion de niños, niñas y adolescentes</t>
  </si>
  <si>
    <t>realizar acompañamiento y asistencia tecnica a las mesas de participacion de niños, niñas y adolescentes en los respectivos municipios</t>
  </si>
  <si>
    <t>No. Instancias asistidas</t>
  </si>
  <si>
    <t>ICBF</t>
  </si>
  <si>
    <t>dirigido a instancias de participacion</t>
  </si>
  <si>
    <t xml:space="preserve">Gerencia para la familia, infancia y adolescencia </t>
  </si>
  <si>
    <t>ludotecas</t>
  </si>
  <si>
    <t>implementar acciones de asistencia y fortalecimiento tecnico que permitan aumentar e incentivar la asistencia de los niños , niñas y adolescentes y sus familias, y promover las diferentes culturas a traves de las ludotecas</t>
  </si>
  <si>
    <t xml:space="preserve">No.de asesorias en los municipios              </t>
  </si>
  <si>
    <t>colsubsidio</t>
  </si>
  <si>
    <t xml:space="preserve">niños, niñas y adolescentes </t>
  </si>
  <si>
    <t>Gerencia para la familia, infancia y adolescencia</t>
  </si>
  <si>
    <t>CODEPS Y COMPOS</t>
  </si>
  <si>
    <t xml:space="preserve">Brindar apoyo técnico y logístico al Consejo Departamental de Política social y a los Consejos municipales de política social de los 116 municipios del departamento durante el periodo de gobierno
</t>
  </si>
  <si>
    <t>No. De asesorias relizadas   No De acompañamientos realizados</t>
  </si>
  <si>
    <t xml:space="preserve">Integrantes de los Consejos de Politica Social </t>
  </si>
  <si>
    <t>Direccion de inclusion social.</t>
  </si>
  <si>
    <t xml:space="preserve">Lineamientos para la ejecución de los recursos provenientes de la Estampilla Departamental para la persona mayor </t>
  </si>
  <si>
    <t xml:space="preserve">ARTICULAR ACCIONES DIRIGIDAS A LA POBLACIÓN MAYOR PARA LA EJECUCIÓN DE LOS RECURSOS A NIVEL MNICIPAL Y DEPARTAMENTAL A TRAVÉS DE LA NORMATICIDAD VIGENTE. (LEY 1276/09,  LEY 1315 /09, LEY 1251/08 Y POLITICA NACIONAL DE ENVEJECIMIENTO Y VEJEZ </t>
  </si>
  <si>
    <t>Nº. De acompañamientos realizados</t>
  </si>
  <si>
    <t xml:space="preserve">Funcionarios municipales </t>
  </si>
  <si>
    <t xml:space="preserve">N/A </t>
  </si>
  <si>
    <t xml:space="preserve">SECRETARIOS DE DESARROLLO SOCIAL - COORDINADORES DEL PROGRAMA DE PERSONA MAYOR </t>
  </si>
  <si>
    <t xml:space="preserve">GERENCIA PARA LA ATENCIÒN DE PERSONAS MAYORES Y POBLACIÒN CON DISCAPACIDAD </t>
  </si>
  <si>
    <t>Politica publica nacional de discapacidad, Ley 1346 de 2209, Ley 1618 de 2013, Decreto 1507 de 2014, Ley 1287 de 2009, Ley general de los derechos de la persona con discapacidad.</t>
  </si>
  <si>
    <t>ARTICULAR ACCIONES DIRIGIDAS A LAS PERSONAS CON DISCAPACIDAD A TRAVÉS DE LA NORMATIVDAD VIGENTE (POLITICAS PUBLICAS DE DISCAPACIDAD LEY 1681 DE 2014, LEY 1145 DE 2007, CONVENCION DERECHOS HUMANOS DE DISCAPACIDD Y MANUAL DE ACCESIBILIAD</t>
  </si>
  <si>
    <t>294 / 299</t>
  </si>
  <si>
    <t xml:space="preserve">SECRETARIOS DE DESARROLLO SOCIAL - COORDINADORES DEL PROGRAMADE DISCAPACIDAD </t>
  </si>
  <si>
    <t>Ejecución de la Estrategia "Café Multicolor"</t>
  </si>
  <si>
    <t>Implementar en los 116 municipios el programa "Cundinamarca de Colores" para la promoción, sensibilización y respeto a la diversidad sexual</t>
  </si>
  <si>
    <r>
      <t>No. de</t>
    </r>
    <r>
      <rPr>
        <b/>
        <sz val="8"/>
        <color theme="1"/>
        <rFont val="Calibri"/>
        <family val="2"/>
        <scheme val="minor"/>
      </rPr>
      <t xml:space="preserve"> eventos realizados.-   </t>
    </r>
    <r>
      <rPr>
        <sz val="8"/>
        <color theme="1"/>
        <rFont val="Calibri"/>
        <family val="2"/>
        <scheme val="minor"/>
      </rPr>
      <t xml:space="preserve">                                                       </t>
    </r>
  </si>
  <si>
    <t>Población LGBTI</t>
  </si>
  <si>
    <t>Gerencia para la Atención de Grupos Étnicos y Comunidades LGBTI</t>
  </si>
  <si>
    <t>Ejecución de la Estrategia "Mesa de Trabajo LGBTI"</t>
  </si>
  <si>
    <t xml:space="preserve">Generar espacios de formación, actualización y articulación en 80 municipios del Departamento </t>
  </si>
  <si>
    <t xml:space="preserve">Servidores públicos, operadores de justicia, personal de la salud y autoridades de policía </t>
  </si>
  <si>
    <t>Ejecución de la Estrategia "Mesa de Trabajo Indígena"</t>
  </si>
  <si>
    <t>Capacitar 4 comunidades indígenas asentadas en el Departamento en la promoción y protección de derechos</t>
  </si>
  <si>
    <r>
      <t>No. de</t>
    </r>
    <r>
      <rPr>
        <b/>
        <sz val="8"/>
        <color theme="1"/>
        <rFont val="Calibri"/>
        <family val="2"/>
        <scheme val="minor"/>
      </rPr>
      <t xml:space="preserve"> acompañamientos realizadas.-   </t>
    </r>
    <r>
      <rPr>
        <sz val="8"/>
        <color theme="1"/>
        <rFont val="Calibri"/>
        <family val="2"/>
        <scheme val="minor"/>
      </rPr>
      <t xml:space="preserve">                                                       </t>
    </r>
  </si>
  <si>
    <t>Comunidades Indígenas de Cundinamarca</t>
  </si>
  <si>
    <t>Ejecución de la Estrategia "Mesa de Trabajo Afro"</t>
  </si>
  <si>
    <t>Formular la política pública Departamental para población AFRO en el departamento durante el periodo de gobierno</t>
  </si>
  <si>
    <t>Comunidades AFRO de Cundinamarca</t>
  </si>
  <si>
    <t>PROYECTOS PRODUCTIVOS INDÍGENAS</t>
  </si>
  <si>
    <t>Brindar asistencia en la implementación y formulación de proyectos productivos en las Comunidades Indígenas</t>
  </si>
  <si>
    <r>
      <t>No. de</t>
    </r>
    <r>
      <rPr>
        <b/>
        <sz val="8"/>
        <color theme="1"/>
        <rFont val="Calibri"/>
        <family val="2"/>
        <scheme val="minor"/>
      </rPr>
      <t xml:space="preserve"> asesorías realizadas.-   </t>
    </r>
    <r>
      <rPr>
        <sz val="8"/>
        <color theme="1"/>
        <rFont val="Calibri"/>
        <family val="2"/>
        <scheme val="minor"/>
      </rPr>
      <t xml:space="preserve">                                                       </t>
    </r>
  </si>
  <si>
    <t>Comunidades Indígenas de Cota, Chía y Sesquilé</t>
  </si>
  <si>
    <t>PLANES DE VIDA INDIGENA</t>
  </si>
  <si>
    <t>Acompañar el ajuste e implementación de 4 planes integrales de vida comunidades indígenas asentadas en el Departamento</t>
  </si>
  <si>
    <t>Comunidades Indígenas de Chía y Sesquilé</t>
  </si>
  <si>
    <t>CONSULTIVA DEPARTAMENTAL AFRO</t>
  </si>
  <si>
    <t>REALIZAR ACCIONES QUE PROMUEBAN PROCESOS PARTICIPATIVOS AUTÓCTONOS</t>
  </si>
  <si>
    <t>Nº. De acompañamientos realizados.-</t>
  </si>
  <si>
    <t>CONTRALORIA, PERSONERIA</t>
  </si>
  <si>
    <t>ORGANIZACIONES AFRO DE BASE DEL DEPARTAMENTO DE CUNDINAMARCA</t>
  </si>
  <si>
    <t>En la Categoría de Asistencia,  señale con una Equis (X) en la celda "C" si el tema deAsistencia  es una Capacitación, "AS",  si el tem de assitencia es una ASesoría,  o "AC" si el tema de asistencia es un ACompañamiento.</t>
  </si>
  <si>
    <t>JUAN CARLOS BARRAGAN SUAREZ</t>
  </si>
  <si>
    <t>SECRETARIO DE DESARROLLO E INCLUSION SOCIAL</t>
  </si>
  <si>
    <t>Modificacion Organización Interna</t>
  </si>
  <si>
    <t xml:space="preserve">Asesorar a las entidades para lograr el acto administrativo que define la estructura interna y el ordenamiento de una organización o programa en la asignación de las diferentes áreas funcionales y la relación entre éstas. </t>
  </si>
  <si>
    <t>Entidades a las cuales se les brindo asesoria</t>
  </si>
  <si>
    <t>Entidades descentralizadas
E.S.E. Hospitales del Departamento</t>
  </si>
  <si>
    <t>Direccion de Desarrollo Organizacional</t>
  </si>
  <si>
    <t>Modificacion de planta de empleos</t>
  </si>
  <si>
    <t>Asesorar a las entidades para establecer los empleos permanentes requeridos para el cumplimiento de los objetivos y funciones asignadas a una entidad, identificados y ordenados jerárquicamente acorde con el sistema de nomenclatura y clasificación vigente.</t>
  </si>
  <si>
    <t xml:space="preserve">Incremento salarial </t>
  </si>
  <si>
    <t>Asesorar a las entidades para establecer el incremento salarial de acuerdo a lo establecido por la asamblea departamental</t>
  </si>
  <si>
    <t>Manual de Funciones</t>
  </si>
  <si>
    <t xml:space="preserve">Asesorar a las entidades para establecer el manual de funciones </t>
  </si>
  <si>
    <t xml:space="preserve">Seguimiento, acompañamiento y capacitacion en temas relacionados con Hipertesion , Diabetes y Estilos de Vida Saludables </t>
  </si>
  <si>
    <t>Mejorar estilos de vida saludables</t>
  </si>
  <si>
    <t xml:space="preserve">No. de IPS </t>
  </si>
  <si>
    <t>NINGUNA</t>
  </si>
  <si>
    <t>IPS</t>
  </si>
  <si>
    <t>SALUD PÚBLICA</t>
  </si>
  <si>
    <t>Seguimiento, acompañamiento y capacitacion en temas relacionados con Cánceres Prevalentes</t>
  </si>
  <si>
    <t>Asistencia tecnica en acciones de la Gestion de la salud Publica municipal</t>
  </si>
  <si>
    <t>Cumplir acciones salud pública</t>
  </si>
  <si>
    <t>Municipios</t>
  </si>
  <si>
    <t xml:space="preserve">Asistencia tecnica en el seguimiento de los procesos contractuales de la ESE en virtud de cumplimiento de las acciones de salud  publica </t>
  </si>
  <si>
    <t>Capacitar en la incorporación e implementación de los criterios de atención integral de acuerdo a la normatividad vigente  y en correspondencia con los lineamientos emitidos por la entidad con el fin de mejorar la prestación de los servicios prestados a la persona mayor en los centros de promoción y protección del departamento.</t>
  </si>
  <si>
    <t>mejorar la prestación de los servicios prestados a la persona mayor en los centros de promoción y protección del departamento.</t>
  </si>
  <si>
    <t>No. entidades</t>
  </si>
  <si>
    <t>CENTROS DE PROTECCIÓN</t>
  </si>
  <si>
    <t>COVE DEPARTAMENTAL</t>
  </si>
  <si>
    <t>No. municipios</t>
  </si>
  <si>
    <t xml:space="preserve">Asistencia tecnica a UNM y UPGD en el proceso de notificacion y gestion de la VSP de los EISP </t>
  </si>
  <si>
    <t>COVECOM</t>
  </si>
  <si>
    <t xml:space="preserve">Seguimiento lineamientos de Entornos Saludables y planes de accion en las instituciones educativas </t>
  </si>
  <si>
    <t>Instituciones educativas</t>
  </si>
  <si>
    <t xml:space="preserve">Asistir tecnicamente la implemetacion y fortalecimiento en salas ERA </t>
  </si>
  <si>
    <t xml:space="preserve">Asistir Tecnicamente en el plan 1000 primeros dias con enfasis en AIEPI </t>
  </si>
  <si>
    <t>Asistencia tecnica y acompañamiento al proceso de registro de localizacion y caracterizacion de la poblacion con discapacidad, manejo de la plataforma y seguimeinto al registro,.</t>
  </si>
  <si>
    <t>Caracterizar población</t>
  </si>
  <si>
    <t>Asistencia tecnica para la implementacion de la estratetegia de Inclusion Laboral para personas con discapacidad.</t>
  </si>
  <si>
    <t>Incluir población diferencial</t>
  </si>
  <si>
    <t>No. Municipios</t>
  </si>
  <si>
    <t>Asistencia tecnica para la adaptacion del plan de eliminacion de barreras de acceso para personas con discapacidad.</t>
  </si>
  <si>
    <t>Asistencia tecnica para el Seguimiento a las acciones de promocion y prevencion con instrumentos de monitoreo, dirigidas a poblacion victima</t>
  </si>
  <si>
    <t>Asistencia tecnica en la ley 1448 de 2011 con las medidas de asistencia y atencion y decretos complementarios</t>
  </si>
  <si>
    <t>Asistencia para la atencion psicosocial y salud integral a traves del acompañamiento al PAPSIVI</t>
  </si>
  <si>
    <t>Asistencia tecnica y seguimiento al desarrollo de los centros de escucha comunitarios y al protocolo de salud con enfoque psicosocial.</t>
  </si>
  <si>
    <t>Realizar asistencia técnica, acompañamiento, seguimiento y evaluación a la ejecución de las acciones de salud mental, con base en las poblematica y necesidades locales identificadas,   para el cumplimiento de metas .</t>
  </si>
  <si>
    <t>No. Entidades</t>
  </si>
  <si>
    <t>530-300</t>
  </si>
  <si>
    <t>MUNICIPIOS ( Coordinadores PIC, Ejecutores de Salud Mental, Equipos psicosociales, Orientadores de IED, Comisarias de Familia.)</t>
  </si>
  <si>
    <t>Fisicoquimico y microbiologia de aguas y alimentos
Aplicación estandares de calidad para la autorización de laboratorios</t>
  </si>
  <si>
    <t>No de laboratorios</t>
  </si>
  <si>
    <t>Laboratorios, Servicios transfucionales</t>
  </si>
  <si>
    <t xml:space="preserve"> Microbiologia de aguas y alimentos
Aplicación estandares de calidad para la autorización de laboratorios</t>
  </si>
  <si>
    <t>Mejorar toma de muestras y análisis</t>
  </si>
  <si>
    <t>ITS VERIFICAR PROCESOS Y PROCEDIMIENTOS POR DISCORDANCIA</t>
  </si>
  <si>
    <t>INDUCCION AL PROGRAMA CONTROL DE CALIDAD EXTERNO EN CITOLOGIA DE CUELLO UTERINO</t>
  </si>
  <si>
    <t>RETROALIMENTACION RESULTADOS PRIMER SEMESTRE CCU</t>
  </si>
  <si>
    <t>VERIFICAR PROCESO DE TOMA DE MUESTRA DE CCU</t>
  </si>
  <si>
    <t>SEGUIMIENTO AL PROGRAMA DE TOMA DE MUESTRAS DE CCU</t>
  </si>
  <si>
    <t>Vigilancia entomológica para los vectores de Dengue, Chikunguya y Zika.</t>
  </si>
  <si>
    <t>Vigilancia entomológica para los vectores de Leishmaniasis.</t>
  </si>
  <si>
    <t>Vigilancia entomológica para los vectores de Chagas</t>
  </si>
  <si>
    <t>SEGUIMIENTO E IMPLEMENTACION DE COMPROMISOS PROGRAMA MICOBACTERIAS</t>
  </si>
  <si>
    <t>Realizar Seguimiento a las acciones de participacion social de los profesionales sociales de concurrencia</t>
  </si>
  <si>
    <t>Municipios en riesgo</t>
  </si>
  <si>
    <t>Realizar promoción y prevención para el cambio conductual y participacion social-comunitaria</t>
  </si>
  <si>
    <t>Realizar promocion y prevencion para el cambio conductual, metodologia COMBI</t>
  </si>
  <si>
    <t>No de personas</t>
  </si>
  <si>
    <t xml:space="preserve">Comunidad de Barrios Priorizados </t>
  </si>
  <si>
    <t xml:space="preserve">Seguimiento a los planes de acción municipio y asitencias tecnicas </t>
  </si>
  <si>
    <t>ENTE TERRITORIAL - EAPBS- IPS</t>
  </si>
  <si>
    <t>Mejorar calidad de la información</t>
  </si>
  <si>
    <t xml:space="preserve">Realizar reuniones articuladas con vigilancia de inmunoprevenibles y delegados de las EAPB e IPS que oferten vacunas, para el análisis de la información, seguimiento a los resultados y toma de decisiones. </t>
  </si>
  <si>
    <t xml:space="preserve">ASEGURADORES Y VIGILANCIA EPIDEMIOLOGICA </t>
  </si>
  <si>
    <t>Capacitar en temas del PAI a las personas que hacen parte de programas sociales como: Vacunadores, coordinadores PAI, coodinadores PIC, Red unidos, Mas Familias en Acción, ICBF, lideres comunitarios y  salud bucal, salud nutricional, Infancia, adolescencia, entre otros.</t>
  </si>
  <si>
    <t xml:space="preserve">COMUNIDAD-ENTE TERRITORIAL </t>
  </si>
  <si>
    <t>Fomentar competencias</t>
  </si>
  <si>
    <t>SENA</t>
  </si>
  <si>
    <t xml:space="preserve">IPS- ENTE TERRITORIAL </t>
  </si>
  <si>
    <t>Actualización de Puntos de Muestreo para vigilancia de la calidad del agua para consumo humano</t>
  </si>
  <si>
    <t>Municipio</t>
  </si>
  <si>
    <t>Asistencia técnica  acueducto "Asociación Multiveredal de Agua Potable Para Todos" de Simijaca, Asunto: Autorización Sanitaria</t>
  </si>
  <si>
    <t xml:space="preserve">Asistencia técnica Secretaria de Salud del municipio de Suesca,  Calidad del agua acueductos,  Cacicazgo, La Palmira y Chitiva Bajo. </t>
  </si>
  <si>
    <t>Promover buenas prácticas sanitarias</t>
  </si>
  <si>
    <t>Apoyo en acciones de IVC (Hogar Infantil)</t>
  </si>
  <si>
    <t>Centros de protección</t>
  </si>
  <si>
    <t xml:space="preserve">Asistencia Tecnica Municipio de Suesca   -  Lineamientos visitas de Inspección, Vigilancia y Control  sujetos susceptibles de ntervencion por parte de la linea de Seguridad Química </t>
  </si>
  <si>
    <t>Asistencia técnica en la implementación del servicio SAS en una comunidad educativa (Atención DSR, embarazo adolescente, sexualidad y violencia sexual dirigidos a comunidad educativa).</t>
  </si>
  <si>
    <t>Institución educativa</t>
  </si>
  <si>
    <t>Seguimientos, acompañamientos y asistencias técnicas a los profesionales de la salud en la implementación de los Servicios de Salud Amigables  a nivel municipal</t>
  </si>
  <si>
    <t>Realización de acompañamiento técnico y asistencia en la aplicabilidad de la Ruta Integral de Atención de gestantes y neonatos.</t>
  </si>
  <si>
    <t>Seguimiento, monitoreo y asistencia tecnica en las acciones de ITS y VIH en los municipios del Departamento con énfasis en procesos de identificación, vigilancia en salud pública, asesoría VIH, manejo de la gestantes y del RN en casos de trasmisión vertical, realizar evaluación de adherencia a guias, protocolos de VIH e ITS en las IPS</t>
  </si>
  <si>
    <t xml:space="preserve">Asistencia técnica para la adopción por las IPS de los municipios priorizados  de la resolución 459 sobre Atención integral a victimas de violencia sexual en los municipios </t>
  </si>
  <si>
    <t>Capacitar, asistir y asesorar a las IPS en procesos de activación y notificación de gestantes menores de 15 años y la atención integral a victimas de violencia sexual.</t>
  </si>
  <si>
    <t>Asistencia técnica en el restablecimiento de derechos a víctimas de violencia con énfasis en niñas adolescentes en gestación.</t>
  </si>
  <si>
    <t>Seguimiento, monitoreo y asistencia tecnica en las acciones de Violencia sexual y de género en los municipios</t>
  </si>
  <si>
    <t xml:space="preserve">Realizar acompañamiento y asistencia técnica  en la identificación, detección temprana, acciones de promoción y educación en maternidad segura, planificación familiar, embarazo en adolescentes y de carácter preventivo para la incidencia del Bajo Peso al Nacer, en el marco de  aplicabilidad de la Ruta Integral de Atención de gestantes y neonatos </t>
  </si>
  <si>
    <t>IMPLEMENTAR EL PROGRAMA MUJER SALUD Y GÉNERO</t>
  </si>
  <si>
    <t>ORGANIZACIÓN DE MUJERES, ASOCIACION DE MUJERES, Y ADMINISTRACION MUNICPAL</t>
  </si>
  <si>
    <t>AUNAR ESFUERZOS PARA ASISTIR TÉCNICAMENTE EN LA IMPLEMENTACIÓN  DE LA Sentencia 355 de 2006 (IVE)</t>
  </si>
  <si>
    <t>Realiazar asistencia tecnica en el Modelo APS</t>
  </si>
  <si>
    <t>Fortalecer la implementacion del modelo APS</t>
  </si>
  <si>
    <t>Lineamiento de trabajo Salud publica linea de alimentos Maraton Gestion de Riesgo Cundinamarca</t>
  </si>
  <si>
    <t>Socializacion decreto 1500  (carnes)</t>
  </si>
  <si>
    <t xml:space="preserve">Brindar Asesoría y Asistencia Técnica en SOGC </t>
  </si>
  <si>
    <t>Implementar el SOGC</t>
  </si>
  <si>
    <t>DESARROLLO DE SERVICIOS</t>
  </si>
  <si>
    <t>Brindar Asesoría y Asistencia Técnica en SOGC a demanda</t>
  </si>
  <si>
    <t>Brindar Asesoría y asistencia técnica en Redes - Convenios</t>
  </si>
  <si>
    <t>Brindar Capacitación  en SOGC</t>
  </si>
  <si>
    <t>TALLER SENSIBILIZACION MISION MEDICA</t>
  </si>
  <si>
    <t>Mejorar la respuesta ante emergencias</t>
  </si>
  <si>
    <t>CRUE</t>
  </si>
  <si>
    <t>TALLER DE PRIMEROS AUXILIOS PSICOLOGICOS</t>
  </si>
  <si>
    <t>CAPACITACION PLANES HOSPITALARIOS DE EMERGENCIA</t>
  </si>
  <si>
    <t xml:space="preserve">Socialización de la política pública del manejo de la información en el sector salud de Cundinamarca, como herramienta de soporte en la toma de decisiones inteligentes e informadas
</t>
  </si>
  <si>
    <t>Implementar la política pública</t>
  </si>
  <si>
    <t>No. IPS</t>
  </si>
  <si>
    <t>OFICINA ASESORA DE PLANEACIÓN SECTORIAL</t>
  </si>
  <si>
    <t>Acompañamiento al cargue de seguimiento al PAS I y II semestre 2017, y cumplimiento de metas del Plan Territorial de Salud</t>
  </si>
  <si>
    <t>Fortalecer la planeación estratégica</t>
  </si>
  <si>
    <t>Taller de medición de huella de carbono para referentes ambientales hospitales de Cundinamarca.</t>
  </si>
  <si>
    <t>Implementar hospital verde</t>
  </si>
  <si>
    <t>Lineamientos seguimiento PAS II trimestre 2017 y plan Indicativo I semestre.</t>
  </si>
  <si>
    <t>Procedimiento y seguimiento  de Saneamiento Contable en  Cuenta Maestra del Régimen Subsidiado - Mas familias en accion reporte referidos.</t>
  </si>
  <si>
    <t>Mejorar flujo recursos</t>
  </si>
  <si>
    <t>Asesoría Técnica en Aseguramiento y Prestación de Servicios en salud de las Poblaciones Especiales.</t>
  </si>
  <si>
    <t>Asistencia Técnica en Autorizaciones de Tecnología en Salud POS y NO POS.</t>
  </si>
  <si>
    <t>Mejorar acceso a la prestación servicios</t>
  </si>
  <si>
    <t>Asistencia Técnica para la auditoria y seguimiento al régimen subsidiado, desde el nivel municipal.</t>
  </si>
  <si>
    <t>Mejorar el proceso de auditoría en municipios</t>
  </si>
  <si>
    <t>Asistencia Técnica para Operación del Flujo de recursos del Régimen Subsidiado de Salud Seguimiento al PLAN DE AFILIACION.</t>
  </si>
  <si>
    <t>Manejo de base de datos del aseguramiento</t>
  </si>
  <si>
    <t>Seguimiento y reporte de Resolución 4505</t>
  </si>
  <si>
    <t>Mejorar reporte</t>
  </si>
  <si>
    <t>IPSS y Municipios</t>
  </si>
  <si>
    <t>Formas de participación social</t>
  </si>
  <si>
    <t>Fomentar las formas de participación social</t>
  </si>
  <si>
    <t>IPS - Municipios</t>
  </si>
  <si>
    <t>OFICINA DE PARTICIPACIÓN SOCIAL Y COMUNITARIA</t>
  </si>
  <si>
    <t>Autopista Digital</t>
  </si>
  <si>
    <t>Realizar mantenimiento a la infraestructura propia de la gobernación de Cundinamarca con el fin de prestar el servicio de conectividad a las instituciones beneficiadas.</t>
  </si>
  <si>
    <t>Numero de visitas técnicas</t>
  </si>
  <si>
    <t>Visitas técnicas</t>
  </si>
  <si>
    <t>Secretaría de TIC</t>
  </si>
  <si>
    <t>Instituciones educativas, puestos de salud, comandos de policía, zonas wifi urbanas y rurales, ejercito, alcaldías.</t>
  </si>
  <si>
    <t>Infraestructura Tecnológica</t>
  </si>
  <si>
    <t xml:space="preserve">En tic confío </t>
  </si>
  <si>
    <t>Promoción de uso responsable de internet y de las TIC</t>
  </si>
  <si>
    <t>601 - 609</t>
  </si>
  <si>
    <t>Secretaría de TIC - MinTIC</t>
  </si>
  <si>
    <t>Instituciones educativas públicas y privadas</t>
  </si>
  <si>
    <t>Gobierno en Línea</t>
  </si>
  <si>
    <t>Trámites y otros procedimientos administrativos</t>
  </si>
  <si>
    <t>Brigada de registro de trámites en el sistema único de información de trámites SUIT</t>
  </si>
  <si>
    <t>601 - 605</t>
  </si>
  <si>
    <t>Secretaría de TIC - DAFP</t>
  </si>
  <si>
    <t>Alcaldías y Entidades descentralizadas territoriales</t>
  </si>
  <si>
    <t>PLANES PROGRAMAS Y PROYECTOS</t>
  </si>
  <si>
    <t xml:space="preserve">Brindar capacitación a los municipios y alas diferentes direcciones de la SEC en la formulación y presentación de proyectos de inversión </t>
  </si>
  <si>
    <r>
      <t>No. de</t>
    </r>
    <r>
      <rPr>
        <b/>
        <sz val="8"/>
        <color theme="1"/>
        <rFont val="Calibri"/>
        <family val="2"/>
        <scheme val="minor"/>
      </rPr>
      <t xml:space="preserve"> capacitaciones realizadas.</t>
    </r>
    <r>
      <rPr>
        <sz val="8"/>
        <color theme="1"/>
        <rFont val="Calibri"/>
        <family val="2"/>
        <scheme val="minor"/>
      </rPr>
      <t xml:space="preserve">                                           </t>
    </r>
  </si>
  <si>
    <r>
      <rPr>
        <b/>
        <sz val="8"/>
        <color theme="1"/>
        <rFont val="Calibri"/>
        <family val="2"/>
        <scheme val="minor"/>
      </rPr>
      <t>Capacitaciones</t>
    </r>
    <r>
      <rPr>
        <sz val="8"/>
        <color theme="1"/>
        <rFont val="Calibri"/>
        <family val="2"/>
        <scheme val="minor"/>
      </rPr>
      <t/>
    </r>
  </si>
  <si>
    <t>Secretaría de Planeación departamentasl</t>
  </si>
  <si>
    <t>Alcaldes municipales, jefes de planeación municipal y funcionarios Secretaría de Educación Departamental</t>
  </si>
  <si>
    <t>Oficina Asesora de Planeación</t>
  </si>
  <si>
    <t xml:space="preserve">PRESENTACION DE INFORMACION OFICIAL DE LA SECRETARIA DE EDUCACION </t>
  </si>
  <si>
    <t>N.A</t>
  </si>
  <si>
    <t>Equipo Directivo de la SEC</t>
  </si>
  <si>
    <t>RENDICION DE CUENTAS</t>
  </si>
  <si>
    <t xml:space="preserve">Brindar capacitación a los rectores, en la elaboración del informe de rendición de cuentas y realización de la audiencia de rendición de cuentas primer semestre de 2017 </t>
  </si>
  <si>
    <r>
      <t>No. de</t>
    </r>
    <r>
      <rPr>
        <b/>
        <sz val="8"/>
        <color theme="1"/>
        <rFont val="Calibri"/>
        <family val="2"/>
        <scheme val="minor"/>
      </rPr>
      <t xml:space="preserve"> capacitaciones realizadas.</t>
    </r>
  </si>
  <si>
    <t>Ministerio de Educación Nacional</t>
  </si>
  <si>
    <t xml:space="preserve">Rectores y Directores de Núcleo </t>
  </si>
  <si>
    <t>MEJORAMIENTO ESCOAR- ASESORIA EN GESTION DIRECTIVA DEL PEI</t>
  </si>
  <si>
    <t>Fortalecer competencias de los rectores vinculados en régimen 1278, para la gestión directiva de las IED</t>
  </si>
  <si>
    <t>Rectores asesorados</t>
  </si>
  <si>
    <t>Rectores de IED- Regimen 1278</t>
  </si>
  <si>
    <t>Grupo de Inspección y Vigilancia</t>
  </si>
  <si>
    <t>MEJORAMIENTO ESCOLAR- ASESORIA PARA LA GESTION PEDAGOGICA</t>
  </si>
  <si>
    <t>Fortalecer la gestión pedagógica de los rectores de las IE vinculados en régimen 1278</t>
  </si>
  <si>
    <t>MEJORAMIENTO ESCOAR- ASESORIA EN GESTION DE LA COMUNIDAD EDUCATIVA EN DESARROLLO DEL PEI</t>
  </si>
  <si>
    <t>Lograr la participación de los consejos directivos en el gobierno escolar de las IE del Departamento</t>
  </si>
  <si>
    <t>GESTION DE LAS IED-PLAN OPERATIVO ANUAL</t>
  </si>
  <si>
    <t xml:space="preserve">Orientar a los rectores de las IED en laFormulación del Plan Operativo Anual de las Instituciones educativas </t>
  </si>
  <si>
    <t>Rectores de IED- Regimen 2277</t>
  </si>
  <si>
    <t>GESTION INSTITUCIONAL -NOVEDADES Y ACTUALIZACION DEL DIRECTORIO UNICO DE IED</t>
  </si>
  <si>
    <t>GESTION INSTITUCIONAL- USO DE SISTEMAS DE INFORMACION Y REPORTE OPORTUNO DE LA INFORMACION</t>
  </si>
  <si>
    <t>Rectores de IED-Régimen 2277</t>
  </si>
  <si>
    <t>GESTION ESCOLAR-CONVIVENCIA ESCOLAR</t>
  </si>
  <si>
    <t>Personeros municipales y Comisarios de Familia</t>
  </si>
  <si>
    <t>Grupo de Inspección y Vigilancia y Dirección de Calidad.</t>
  </si>
  <si>
    <t>GESTION ESCOLAR-PARTICIPACION DE ASOCIACIONES DE PADRES DE FAMILIA EN  DESARROLLO DEL PEI</t>
  </si>
  <si>
    <t>Asociaciones de padres de familia de las IED.</t>
  </si>
  <si>
    <t>Grupo de Inspección y vigilancia.</t>
  </si>
  <si>
    <t>VERIFICAR,  REALIZAR EL CONTROL Y SEGUIMIENTO DEL  MANEJO DE LOS RECURSOS PRESUPUESTADOS POR LA INSTITUCIONES COMO SON: DE GRATUIDAD TRANSFERIDOS POR EL MEN, PROPIOS,  RECURSOS TRANSFERIDOS POR LA SECRETARIA DE EDUCACION Y OTRAS ENTIDADES PUBLICAS Y PRIVADAS</t>
  </si>
  <si>
    <t>RECTORES Y PAGADORES</t>
  </si>
  <si>
    <t>DIRECCIÓN  ADMINSITRATIVA Y FINANCIERA</t>
  </si>
  <si>
    <t>CAPACITACION DE RECTORES Y PAGADORES</t>
  </si>
  <si>
    <t>LA SECRETARIA DE EDUCACION REALIZARA UNA CAPACITACION A LOS SEÑORES RECTORES Y PAGADORES DE LAS IED</t>
  </si>
  <si>
    <t>NUMERO DE RECTORES Y PAGADORES PARTICIPANTES</t>
  </si>
  <si>
    <t>CAPACITACION A DIECTORES DE NUCLEO</t>
  </si>
  <si>
    <t>CAPACITAR A LOS DIRECTORES DE NUCLEO DE  LA SECRETARIA DE EDUCACION EN EL MANEJO DE LOS RECURSOS DE LOS FONDOS EDUCATIVOS</t>
  </si>
  <si>
    <t>DIRECTORES DE NUCLEO</t>
  </si>
  <si>
    <t>Colsubsidio</t>
  </si>
  <si>
    <t>Dirección de Calidad Educativa</t>
  </si>
  <si>
    <t>FORMACION DOCENTE</t>
  </si>
  <si>
    <t>Universidad de Cundinamarca</t>
  </si>
  <si>
    <t>Docentes</t>
  </si>
  <si>
    <t>Uniminuto</t>
  </si>
  <si>
    <t>Empresarios pòr la educación</t>
  </si>
  <si>
    <t>Comunidad educativa</t>
  </si>
  <si>
    <t>PRUEBAS SABER</t>
  </si>
  <si>
    <t>ICFES</t>
  </si>
  <si>
    <t xml:space="preserve">Rectores y coordinadores académicos de Instituciones de educación públicas y privadas </t>
  </si>
  <si>
    <t>MEJORAMIENTO ESCOLAR</t>
  </si>
  <si>
    <t>Direcciòn de Calidad Educativa</t>
  </si>
  <si>
    <t>Brindar soporte tecnico a las IED de los municipios no certificados del departamento, en los sitemas de matricula ( SIMAT),Gestión escolar  ( SIGES) e identificación de la deserción escolar (SIMPADE)</t>
  </si>
  <si>
    <t>Secretaria TIC.
Ministerio de educación nacional</t>
  </si>
  <si>
    <t>Instituciones educativas Pública y privadas de los 109 municipios del departamento.</t>
  </si>
  <si>
    <t>Medios y nuevas tecnologias</t>
  </si>
  <si>
    <t>SOPÓRTE TECNICO PARA EL FORTALECIMIENTO DE LA INFRAESTRUCTURA TECNOLIGICA DE LA SECRETARIA</t>
  </si>
  <si>
    <t>Sec TIC.
IED.
Alcaldias.</t>
  </si>
  <si>
    <t>Instituciones educativas Pública  de los 109 municipios del departamento.</t>
  </si>
  <si>
    <t>SUBSIDIO DE TRASNPORTE ESCOLAR</t>
  </si>
  <si>
    <t xml:space="preserve">ADMINISTRACIONES MUNICIPIPALES - INSTITUCIONES EDUCATIVAS </t>
  </si>
  <si>
    <t>COBERTURA</t>
  </si>
  <si>
    <t>EDUCACIÓN INCLUSIVA</t>
  </si>
  <si>
    <t xml:space="preserve">NUMERO </t>
  </si>
  <si>
    <t>INSTIUTO NACIONAL PARA SORDOS - INSOR</t>
  </si>
  <si>
    <t>NIÑOS, NÑAS Y ADOLESCENTES, DOCENTES, DIRECTIVOS DOCENTES Y ADRES DE FAMLIA</t>
  </si>
  <si>
    <t xml:space="preserve">COBERTURA </t>
  </si>
  <si>
    <t>FUNDACION SOCIAL EDUCATIVA PARA EL PROGESO Y DESARROLLO HUMANO</t>
  </si>
  <si>
    <t>DOCENTES, DIRECTIVOS DOCENTES Y NIÑOS, NIÑAS Y ADOLESCENTES</t>
  </si>
  <si>
    <t xml:space="preserve">MATRICULA </t>
  </si>
  <si>
    <t>Asesoria y acompañamiento a las IED en el SIMAT y SIPADE (Gestión de Retiro de Estudiantes,Correccion de Inconsistencias, control y seguimiento a las estapas del proceso de matricula, generacion de reportes de matricula, duplicidad en documentos de identidad)</t>
  </si>
  <si>
    <t>148 - 136</t>
  </si>
  <si>
    <t>COMUNIDAD EDUCATIVA</t>
  </si>
  <si>
    <t>PROGRAMA DE ALFABETIZACION</t>
  </si>
  <si>
    <t>MINISTERIO DE EDUCACION NACIONAL. ASOCIACIÓN COLOMBIANA DE INIVERSIDADES ASCUN. INSTITUCIONES EDUCATIVAS FOCALIZADAS</t>
  </si>
  <si>
    <r>
      <t>NOMBRE</t>
    </r>
    <r>
      <rPr>
        <b/>
        <sz val="8"/>
        <color theme="1"/>
        <rFont val="Calibri"/>
        <family val="2"/>
        <scheme val="minor"/>
      </rPr>
      <t xml:space="preserve"> </t>
    </r>
    <r>
      <rPr>
        <sz val="8"/>
        <color theme="1"/>
        <rFont val="Calibri"/>
        <family val="2"/>
        <scheme val="minor"/>
      </rPr>
      <t xml:space="preserve">DE ENTIDADES BENEFICIADAS                                                                   </t>
    </r>
  </si>
  <si>
    <t xml:space="preserve">INSTRUMENTOS DE PLANIFICACION EVALUACION DESEMPEÑO INTEGRAL MUNICIPAL  - SICEP, SIEE, GESTION WEB Y nueva MEDICION DESEMPEÑO MUNICIPAL  </t>
  </si>
  <si>
    <t xml:space="preserve">Brindar orientación para una mayor eficiencia y capacidad administrativa de los entes territoriales </t>
  </si>
  <si>
    <t xml:space="preserve">DNP, Funcion Publica, Ministerio de Eduaccion , Ministerio de Proteccion Social y super intendiacia de servicios publicos  </t>
  </si>
  <si>
    <t>SECRETARIOS DE PLANEACION Y PROFESIONALES DE APOYO</t>
  </si>
  <si>
    <t>Dirrecion de Desarrollo Regional</t>
  </si>
  <si>
    <t xml:space="preserve">DNP, Consejo Nacional de Planeacion </t>
  </si>
  <si>
    <t xml:space="preserve">RENDICION DE CUENTAS </t>
  </si>
  <si>
    <t xml:space="preserve">Generar una cultura del reporte y entrega de información con calidad y oportunidad y crear un espacio de interlocución entre el gobernante y la ciudadanía, con el fin de generar transparencia y condiciones de confianza entre gobernantes y ciudadanos, y garantizar el ejercicio del control social a la administración pública. </t>
  </si>
  <si>
    <t>Elaboración Plan de Acción</t>
  </si>
  <si>
    <t>Establecer y socializar los respectivos lineamientos para la Elaboración , Modificación y Seguimiento Plan de Acción</t>
  </si>
  <si>
    <t>Plan de acción Aprobado</t>
  </si>
  <si>
    <t>Funcionarios entidades del Nivel Central y Descentralizado</t>
  </si>
  <si>
    <t>Dirección de Seguimiento y Evaluación</t>
  </si>
  <si>
    <t xml:space="preserve">Seguimiento Plan de Acción </t>
  </si>
  <si>
    <t>Seguimiento Plan Indicativo</t>
  </si>
  <si>
    <t xml:space="preserve">Elaboración Informes de Gestión </t>
  </si>
  <si>
    <t>Lineamientos para la elaboración Informes de Gestión anual</t>
  </si>
  <si>
    <t>Informe de Gestión consolidado y publicado</t>
  </si>
  <si>
    <t>Plan de Asistencia Técnica Departamental</t>
  </si>
  <si>
    <t>Establecer y socializar los respectivos lineamientos para la Elaboración , Modificación y Seguimiento Plan de Asistencia Técnica Departamental</t>
  </si>
  <si>
    <t>Plan de Asistencia Técnica Aprobado</t>
  </si>
  <si>
    <t>Seguimiento Plan de Asistencia Técnica Departamental</t>
  </si>
  <si>
    <t>Avance cumplimiento Plan de Asistencia Técnica</t>
  </si>
  <si>
    <t>Establecer y socializar los respectivos lineamientos para el Seguimiento a los Planes estratégicos de las Entidades Descentralizadas</t>
  </si>
  <si>
    <t>Avance cumplimiento Planes Estratégicos</t>
  </si>
  <si>
    <t>Porcentaje de Cumplimiento</t>
  </si>
  <si>
    <t>Apuestas Transversales</t>
  </si>
  <si>
    <t>Establecer y socializar los respectivos lineamientos para la Elaboración , Consolidación  y Seguimientode las Apuestas Transversales</t>
  </si>
  <si>
    <t>Porcentaje de Implementación 
Porcentaje de Cumplimiento</t>
  </si>
  <si>
    <t>Manejo y cargue herramient SAP</t>
  </si>
  <si>
    <t>Capacitar y hacer acompañamiento en la implementación del sistema integrado de Planeación SAP</t>
  </si>
  <si>
    <t>Implementaciónn y actualización herramienta</t>
  </si>
  <si>
    <t>Porcentaje de actualización de información</t>
  </si>
  <si>
    <t xml:space="preserve">brindar asesoria en tema relacionado al sisben </t>
  </si>
  <si>
    <t>Municipios asistidos</t>
  </si>
  <si>
    <t>DSIGAE</t>
  </si>
  <si>
    <t>Presupuesto Público</t>
  </si>
  <si>
    <t>ASESORAR A LOS FUNCIONARIOS DE LAS ENTIDADES TERRITORIALES MUNICIPALES EN LA PROGRAMACIÓN FINANCIERA</t>
  </si>
  <si>
    <t>Número municipios asistidos</t>
  </si>
  <si>
    <t>número de municipios</t>
  </si>
  <si>
    <t>DNP, MINISTERIO DE HACIENDA</t>
  </si>
  <si>
    <t>Alcaldes, secretarios de hacienda</t>
  </si>
  <si>
    <t>Dirección Finanzas Püblicas</t>
  </si>
  <si>
    <t>EVALUACION DEL DESEMPEÑO INTEGRAL  EN LOS COMPENENTES DE EVALUACIÓN: REQUISITOS LEGALES Y DESEMPEÑO FISCAL.</t>
  </si>
  <si>
    <t xml:space="preserve">DAR A CONOCER A LOS MUNICIPIOS LOS INDICADORES FINANCIEROS CON LOS CUALES SE MIDE EL DESEMPEÑO FISCAL  DE LOS MUNICIPIOS PARA UNA MEJORA CONTINUA Y ORIENTARLOS EN LA PROGRAMACIÓN Y EJECUCIÓN DE LOS RECURSOS DEL SISTEMA GENERAL DE PARTICIPACIONES, </t>
  </si>
  <si>
    <t>DNP</t>
  </si>
  <si>
    <t>Estructuración de Proyectos de Inversión Pública  Municipios del Departamento</t>
  </si>
  <si>
    <t>Brindar las herramientas requeridas para la estructuración y formulación de proyectos de inversión pública a los municipios del Departamento</t>
  </si>
  <si>
    <t>Municipios asesorados y asistidos técnicamente en estructuración de Proyectos de Inversión Publica</t>
  </si>
  <si>
    <t xml:space="preserve">Numero </t>
  </si>
  <si>
    <t>Funcionarios de los municipios responsables de la estructuración de proyectos de inversión Pública</t>
  </si>
  <si>
    <t xml:space="preserve">Dirección de Finanzas Publicas </t>
  </si>
  <si>
    <t>Estructuración de Proyectos de Inversión Pública  Entidades del Departamento</t>
  </si>
  <si>
    <t>Brindar las herramientas requeridas para la estructuración y formulación de proyectos de inversión pública a las entidades del Departamento</t>
  </si>
  <si>
    <t>Entidades del Departamento asesorados y asistidas técnicamente en estructuración de Proyectos de Inversión Publica</t>
  </si>
  <si>
    <t>Funcionarios de las entidades del Departamento responsables de la estructuración de Proyectos de Inversión Publica</t>
  </si>
  <si>
    <t xml:space="preserve">Bancos de Programas y  Proyectos Municipales </t>
  </si>
  <si>
    <t>Brindar asesoría y asistencia técnica en el funcionamiento de los Bancos de Programas y Proyectos a los Municipios del Departamento</t>
  </si>
  <si>
    <t>Bancos de Programas y Proyectos municipales con Manuales de funcionamiento actualizados</t>
  </si>
  <si>
    <t>Numero</t>
  </si>
  <si>
    <t>Jefes de Planeación y funcionarios Responsables del manejo de los Bancos de Programas de Proyectos en los Municipios</t>
  </si>
  <si>
    <t>Gesproy</t>
  </si>
  <si>
    <t>Brindar asistencia técnica a las diferentes Entidades del nivel Central, en lo que corresponde al tema de alertas y cargues de información en el Aplicativo GESPROY.</t>
  </si>
  <si>
    <t xml:space="preserve">Asistencias Realizadas </t>
  </si>
  <si>
    <t xml:space="preserve">Departamento Nacional de Planeación </t>
  </si>
  <si>
    <t>Entidades del Nivel Central</t>
  </si>
  <si>
    <t xml:space="preserve">Dirección de Gestión de la Inversión </t>
  </si>
  <si>
    <t>Transferencia SUIFP</t>
  </si>
  <si>
    <t>Brindar acompañamiento a las diferentes entidades del nivel central con la transferencia y consulta de información en la Plataforma SUIFP.</t>
  </si>
  <si>
    <t>Acompañamientos Realizados</t>
  </si>
  <si>
    <t>Proyectos SGR (Entidades de La Gobernación)</t>
  </si>
  <si>
    <t xml:space="preserve">Prestar asesoría técnica a los Supervisores de los proyectos ejecutados con recursos del SGR pertenecientes a las Entidades del Nivel central de la Gobernación de Cundinamarca, y posterior seguimiento. </t>
  </si>
  <si>
    <t xml:space="preserve">Asesorías Ejecutadas a las diferentes Entidades </t>
  </si>
  <si>
    <t>Proyectos SGR (Regionales)</t>
  </si>
  <si>
    <t>Ofrecer acompañamiento técnico a los 116 Municipios del Departamento de Cundinamarca en la Formulación de proyectos de iniciativa regional - SGR.</t>
  </si>
  <si>
    <t>Acompañamientos realizados a los diferentes Municipios</t>
  </si>
  <si>
    <t>Los 116 Municipios del Departamento</t>
  </si>
  <si>
    <t>Convocatorias</t>
  </si>
  <si>
    <t>Capacitar a los funcionarios de Departamento y los 116 Municipios en temas relacionados con el Sistema General de Regalías.</t>
  </si>
  <si>
    <t>Capacitaciones Realizadas</t>
  </si>
  <si>
    <t>Funcionarios del Departamento y los Municipios</t>
  </si>
  <si>
    <t>Políticas Públicas Municipales por provincia</t>
  </si>
  <si>
    <t xml:space="preserve">Brindar asistencia técnica, cooperación y
acompañamiento territorial – ACAT –, para el 
análisis, diseño, implementación y monitoreo de politicas públicas municipales </t>
  </si>
  <si>
    <t>Encuentros provinciales  de asistencia técnica, cooperación y acompañamiento territorial – ACAT en políticas públicas realizados</t>
  </si>
  <si>
    <t>Encuentros provinciales</t>
  </si>
  <si>
    <t>Secretarías  Líde de Cada política / DNP  / Universidad</t>
  </si>
  <si>
    <t>Todos lo municipios de Cundinamarca</t>
  </si>
  <si>
    <t xml:space="preserve">Secretaría de Planeación - Dirección de Estudios Económicos y Políticas Públicas </t>
  </si>
  <si>
    <t xml:space="preserve">Políticas Públicas para municipios priorizados con índicadores críticos </t>
  </si>
  <si>
    <t xml:space="preserve">Dar asistencia técnica, cooperación y
acompañamiento territorial – ACAT –, para el 
análisis, diseño, implementación y monitoreo de politicas públicaa  los municipios con indicadres críticos por política,   brindando  elementos conceptuales, técnicos y operativos que les permitan concretar acciones en función de sus competencias 
</t>
  </si>
  <si>
    <t xml:space="preserve">Municipios con indicadores sociales críticos  asistidos en políticas públicas </t>
  </si>
  <si>
    <t>Secretarías   responsables de Cada política</t>
  </si>
  <si>
    <t>Secretarías   responsables de Cada política por implementar o formular</t>
  </si>
  <si>
    <t xml:space="preserve">Brindar asistencia técnica, y
acompañamiento  para el 
análisis, diseño, implementación y monitoreo de politicas públicas departamentales  brindando  los elementos conceptuales, técnicos conforme con el plan de implementación
</t>
  </si>
  <si>
    <t xml:space="preserve">Secretarías   responsables de Cada política por implementar </t>
  </si>
  <si>
    <t xml:space="preserve">Modelo Integral de Transparencia </t>
  </si>
  <si>
    <t xml:space="preserve">Brindar asistencia técnica, y
acompañamiento  para la implementación de la política pública de transparencia con el fin de 
generar cambios culturales
sostenibles, en la ciudadanía y las instituciones, orientados a desarrollar comportamientos
tendientes al cuidado y la gestión íntegra y transparente de lo público, para prevenir y
sancionar la corrupción.
</t>
  </si>
  <si>
    <t>No Aplica</t>
  </si>
  <si>
    <t xml:space="preserve">Departamento </t>
  </si>
  <si>
    <t>Unidad Administrativa Especial para la Gestión del Riesgo de Desastres</t>
  </si>
  <si>
    <r>
      <t>NOMBRE</t>
    </r>
    <r>
      <rPr>
        <b/>
        <sz val="8"/>
        <color indexed="8"/>
        <rFont val="Calibri"/>
        <family val="2"/>
      </rPr>
      <t xml:space="preserve"> </t>
    </r>
    <r>
      <rPr>
        <sz val="8"/>
        <color indexed="8"/>
        <rFont val="Calibri"/>
        <family val="2"/>
      </rPr>
      <t xml:space="preserve">DE ENTIDADES ASISTIDAS                                                                   </t>
    </r>
  </si>
  <si>
    <t>Visitas de Inspección Ocular</t>
  </si>
  <si>
    <t>Visitas de inspección ocular que permiten hacer identificación de escenarios de riesgo y activación del Sistema Departamental para la definición de competencias, actuación y posible reducción del riesgo de desastres.</t>
  </si>
  <si>
    <t>Visitas Realizadas</t>
  </si>
  <si>
    <t>und</t>
  </si>
  <si>
    <t>Entidades integrantes del Sistema Departamental para la Gestión del Riesgo de Desastres, Corporaciones Autonomas Regionales.</t>
  </si>
  <si>
    <t>Población en General</t>
  </si>
  <si>
    <t>Sub Dirección de Reducción</t>
  </si>
  <si>
    <t>Entrega de ayudas Humanitarias</t>
  </si>
  <si>
    <t>Entrega de ayudas Humanitarias a la Población Cundinamarquesa, cuando se presentan eventos de desastres y emergencias.</t>
  </si>
  <si>
    <t>Ayudas Entregadas</t>
  </si>
  <si>
    <t>Sub Dirección de Manejo</t>
  </si>
  <si>
    <t>UNGRD, Entidades integrantes del Sistema Departamental para la Gestión del Riesgo de Desastres</t>
  </si>
  <si>
    <t>Alcaldes, Coordinadores de Gestión del Riesgo de Desastres, Sistemas Municipales de Gestión del Riesgo de Desastres.</t>
  </si>
  <si>
    <t>Sub Dirección de Conocimiento, Sub Dirección de Reducción, Sub Dirección de Manejo</t>
  </si>
  <si>
    <r>
      <t xml:space="preserve">En la Categoría de Asistencia,  señale con una </t>
    </r>
    <r>
      <rPr>
        <b/>
        <sz val="8"/>
        <color indexed="8"/>
        <rFont val="Calibri"/>
        <family val="2"/>
      </rPr>
      <t>Equis</t>
    </r>
    <r>
      <rPr>
        <sz val="8"/>
        <color indexed="8"/>
        <rFont val="Calibri"/>
        <family val="2"/>
      </rPr>
      <t xml:space="preserve"> (</t>
    </r>
    <r>
      <rPr>
        <b/>
        <sz val="8"/>
        <color indexed="8"/>
        <rFont val="Calibri"/>
        <family val="2"/>
      </rPr>
      <t>X</t>
    </r>
    <r>
      <rPr>
        <sz val="8"/>
        <color indexed="8"/>
        <rFont val="Calibri"/>
        <family val="2"/>
      </rPr>
      <t>) en la celda "</t>
    </r>
    <r>
      <rPr>
        <b/>
        <sz val="8"/>
        <color indexed="8"/>
        <rFont val="Calibri"/>
        <family val="2"/>
      </rPr>
      <t>C</t>
    </r>
    <r>
      <rPr>
        <sz val="8"/>
        <color indexed="8"/>
        <rFont val="Calibri"/>
        <family val="2"/>
      </rPr>
      <t xml:space="preserve">" si el tema deAsistencia  es una </t>
    </r>
    <r>
      <rPr>
        <b/>
        <sz val="8"/>
        <color indexed="8"/>
        <rFont val="Calibri"/>
        <family val="2"/>
      </rPr>
      <t>C</t>
    </r>
    <r>
      <rPr>
        <sz val="8"/>
        <color indexed="8"/>
        <rFont val="Calibri"/>
        <family val="2"/>
      </rPr>
      <t>apacitación, "</t>
    </r>
    <r>
      <rPr>
        <b/>
        <sz val="8"/>
        <color indexed="8"/>
        <rFont val="Calibri"/>
        <family val="2"/>
      </rPr>
      <t>AS</t>
    </r>
    <r>
      <rPr>
        <sz val="8"/>
        <color indexed="8"/>
        <rFont val="Calibri"/>
        <family val="2"/>
      </rPr>
      <t xml:space="preserve">",  si el tem de assitencia es una </t>
    </r>
    <r>
      <rPr>
        <b/>
        <sz val="8"/>
        <color indexed="8"/>
        <rFont val="Calibri"/>
        <family val="2"/>
      </rPr>
      <t xml:space="preserve">ASesoría,  </t>
    </r>
    <r>
      <rPr>
        <sz val="8"/>
        <color indexed="8"/>
        <rFont val="Calibri"/>
        <family val="2"/>
      </rPr>
      <t>o</t>
    </r>
    <r>
      <rPr>
        <b/>
        <sz val="8"/>
        <color indexed="8"/>
        <rFont val="Calibri"/>
        <family val="2"/>
      </rPr>
      <t xml:space="preserve"> "AC" </t>
    </r>
    <r>
      <rPr>
        <sz val="8"/>
        <color indexed="8"/>
        <rFont val="Calibri"/>
        <family val="2"/>
      </rPr>
      <t>si el tema de asistencia es un</t>
    </r>
    <r>
      <rPr>
        <b/>
        <sz val="8"/>
        <color indexed="8"/>
        <rFont val="Calibri"/>
        <family val="2"/>
      </rPr>
      <t xml:space="preserve"> AC</t>
    </r>
    <r>
      <rPr>
        <sz val="8"/>
        <color indexed="8"/>
        <rFont val="Calibri"/>
        <family val="2"/>
      </rPr>
      <t>ompañamiento.</t>
    </r>
  </si>
  <si>
    <t xml:space="preserve">Gestión de Cooperación </t>
  </si>
  <si>
    <t xml:space="preserve">Jefatura Enlace Institucional  </t>
  </si>
  <si>
    <t xml:space="preserve">Becas </t>
  </si>
  <si>
    <t xml:space="preserve">Postular becarios ante las diferentes organismos internacionles que proveen cupos para becas o cursos cortos en el exteior  </t>
  </si>
  <si>
    <t>Embajadas, Agencias de Cooperacion y Organismos Internacionales.</t>
  </si>
  <si>
    <t>Fortalecer los procesos de planificación, implementación, seguimiento y evaluación de la política publica en los territorios.</t>
  </si>
  <si>
    <t xml:space="preserve">310 y 306 </t>
  </si>
  <si>
    <t>(x)</t>
  </si>
  <si>
    <t>Municipios atendidos para la Medicion del Desempeño Municipal</t>
  </si>
  <si>
    <t xml:space="preserve">Numero de Municipios </t>
  </si>
  <si>
    <t xml:space="preserve">Funcionarios Municipales </t>
  </si>
  <si>
    <t>APOYO AL CONSEJO TERRITORIAL DE PLANEACION DE CUNDINAMARCA-CTPC Y A LOS CONSEJOS TERRITORIALES MUNICIPALES</t>
  </si>
  <si>
    <t xml:space="preserve">Apoyar técnicamente  al CTPC y a los Consejos Territoriales Municipales </t>
  </si>
  <si>
    <t>Acciones realizadas para apoyar a los Consejos Territoriales</t>
  </si>
  <si>
    <t>Numero de acciones</t>
  </si>
  <si>
    <t>Consejeros Territoriales de planeación</t>
  </si>
  <si>
    <t>Capacitaciones realizadas</t>
  </si>
  <si>
    <t>Número de capacitaciones</t>
  </si>
  <si>
    <t>Departamento Administrativo de la Función Pública-DAFP</t>
  </si>
  <si>
    <t>Funcionarios municiplaes</t>
  </si>
  <si>
    <t xml:space="preserve">Secretarios de Planeación, Secretarios de Hacienda, Profesionales y personal de apoyo </t>
  </si>
  <si>
    <t>Establecer y socializar los respectivos lineamientos para el Seguimiento al  Plan de Acción</t>
  </si>
  <si>
    <t>Porcentaje de avance Plan de Desarrollo</t>
  </si>
  <si>
    <t xml:space="preserve">Porcentaje </t>
  </si>
  <si>
    <t>Modificación Plan Indicativo</t>
  </si>
  <si>
    <t>Establecer y socializar los respectivos lineamientos para la Modificación del Plan Indicativo</t>
  </si>
  <si>
    <t>Número de modificaciones realizadas y soportadas</t>
  </si>
  <si>
    <t>Establecer y socializar los respectivos lineamientos para  el Seguimiento del Plan Indicativo</t>
  </si>
  <si>
    <t>Avance Plan de Desarrollo</t>
  </si>
  <si>
    <t>Número de Informes de Gestión</t>
  </si>
  <si>
    <t>Número de planes</t>
  </si>
  <si>
    <t>Establecer y socializar los respectivos lineamientos para el Seguimiento Plan de Asistencia Técnica Departamental</t>
  </si>
  <si>
    <t>Porcentaje de cumplimiento</t>
  </si>
  <si>
    <t>Seguimiento Planes Estratégicos Entidades Descentralizadas</t>
  </si>
  <si>
    <t>Implementación y Avance Apuestas transversales</t>
  </si>
  <si>
    <t>Sisben</t>
  </si>
  <si>
    <t xml:space="preserve"> Provincias </t>
  </si>
  <si>
    <t xml:space="preserve">numero de municipios </t>
  </si>
  <si>
    <t xml:space="preserve"> Municipios</t>
  </si>
  <si>
    <t xml:space="preserve">los municpios </t>
  </si>
  <si>
    <t xml:space="preserve">Políticas Públicas Departamentales adoptadas </t>
  </si>
  <si>
    <r>
      <t>Brindar asistencia técnica, y
acompañamiento  para el 
análisis</t>
    </r>
    <r>
      <rPr>
        <sz val="12"/>
        <rFont val="Calibri"/>
        <family val="2"/>
        <scheme val="minor"/>
      </rPr>
      <t>,</t>
    </r>
    <r>
      <rPr>
        <sz val="12"/>
        <color theme="1"/>
        <rFont val="Calibri"/>
        <family val="2"/>
        <scheme val="minor"/>
      </rPr>
      <t xml:space="preserve"> implementación y monitoreo de politicas públicas departamentales  brindando  los elementos conceptuales, técnicos conforme con el plan de implementación
</t>
    </r>
  </si>
  <si>
    <t>Numero de asistencias tecnicas brindadas para adoptar politicas Publicas</t>
  </si>
  <si>
    <t xml:space="preserve">Asistencias Tecnicas  de Politicas Publicas Departamentales adoptadas </t>
  </si>
  <si>
    <t>entidades del Departamento</t>
  </si>
  <si>
    <t>Políticas Públicas Departamentales  por formular</t>
  </si>
  <si>
    <t xml:space="preserve">Numero de asistencias tecnicas brindadas para formular politicas publicas </t>
  </si>
  <si>
    <t xml:space="preserve">Asistencias Tecnicas de Politicas Publicas Departamentales formuladas </t>
  </si>
  <si>
    <t xml:space="preserve">Numeo de asistencias tecnicas brindadas para implementar politicas publicas </t>
  </si>
  <si>
    <t xml:space="preserve">Asistencias Tecnicas de Politicas Publicas de Tranparencia implementadas </t>
  </si>
  <si>
    <r>
      <rPr>
        <sz val="11"/>
        <color theme="1"/>
        <rFont val="Calibri"/>
        <family val="2"/>
        <scheme val="minor"/>
      </rPr>
      <t>Feria Ambiental</t>
    </r>
    <r>
      <rPr>
        <sz val="8"/>
        <color theme="1"/>
        <rFont val="Calibri"/>
        <family val="2"/>
        <scheme val="minor"/>
      </rPr>
      <t xml:space="preserve"> </t>
    </r>
  </si>
  <si>
    <t>Contribuir a la sensibilización del cuidado de las fuentes hídricas mediante jornadas de educación ambiental a travez de ferias ambientales en el departamento</t>
  </si>
  <si>
    <t xml:space="preserve">Visitas de sensibilización y reconocimiento del terreno para el desarrollo de las  ferias ambientales con prioridad en los municipos de la cuenca del rio Bogotá </t>
  </si>
  <si>
    <t>197 y 182</t>
  </si>
  <si>
    <t xml:space="preserve">ALCALDIAS DE LOS MUNICIPIOS </t>
  </si>
  <si>
    <t>Instituciones educativas departamentales, Secretarías de desarrollo economico municipal,  Secretarías de Planeación Municipal, Administraciones Departamentales y Corporaciones Autonomas regionales (CAR, CORPOGUAVIO) entre otros.</t>
  </si>
  <si>
    <t xml:space="preserve">*DIRECCION DE PLANIFICACIÓN INTEGRAL DE LA GESTION AMBIENTAL
*DIRECCION DE  ECOSISTEMAS ESTRATEGICOS </t>
  </si>
  <si>
    <t>MANTENIMIENTO DE AREAS ESTRATEGICAS ADQUIRIDAS BAJO LEY 99</t>
  </si>
  <si>
    <t xml:space="preserve">X </t>
  </si>
  <si>
    <t>Identificar áreas estratégicas para implementar acciones de mantenimiento que garanticen el cuidado del recurso hídrico</t>
  </si>
  <si>
    <t xml:space="preserve">Asesoria para la viabilizacion de proyectos de mantenimiento en areas estrategicas del departamento adquiridas bajo ley 99.  </t>
  </si>
  <si>
    <t>Funcionarios de UMATAS, Secretarìas de desarrollo económico, Oficinas o empresas de serviciós públicos,.</t>
  </si>
  <si>
    <t>DIRECCIN DE PLANIFICACION INTEGRAL DE LA GESTION AMBIENTAL</t>
  </si>
  <si>
    <t xml:space="preserve">PAGO POR SERVICIOS AMBIOENTALES </t>
  </si>
  <si>
    <t xml:space="preserve">Visitas de asistencia tecnica a predios priorixados en la segunda fase del programa para elaborar planes de adecuacion ambiental que permitan un desarrollo sostenible del territorio </t>
  </si>
  <si>
    <t>Predios  beneficiados con el programa de PSA</t>
  </si>
  <si>
    <t xml:space="preserve">CORPORACIONES AUTÓNOMAS REGIONALES, CORPOGUAVIO Y PATRIMONIO NATURAL </t>
  </si>
  <si>
    <t>Sociedad Civil, Alcaldias Municipales -Área Ambiental</t>
  </si>
  <si>
    <t xml:space="preserve">167 Predios </t>
  </si>
  <si>
    <t>ADQUISICION DE PREDIOS DE INTERES HÍDRICO</t>
  </si>
  <si>
    <t>Suministrar la información tecnica requerida para la presentación y viabilización de los predios determ¡nados como estrategicos para la conservación del recurso hídrico.</t>
  </si>
  <si>
    <t>Hectareas adquiridas</t>
  </si>
  <si>
    <t xml:space="preserve">Municipios, CARS </t>
  </si>
  <si>
    <t>Manejo integral de Residuos - MIRS</t>
  </si>
  <si>
    <t xml:space="preserve">Apoyar la implementacion del Plan de Gestion Integral de Residuos Solidos PGIRS en los municipios del Departamento </t>
  </si>
  <si>
    <t xml:space="preserve">PGIRS implementados </t>
  </si>
  <si>
    <t>EPC</t>
  </si>
  <si>
    <t xml:space="preserve">Alcaldias Municipales y empresas de servicios publicos </t>
  </si>
  <si>
    <t>Direccion de Gestion del recurso hidrico y saneamiento basico</t>
  </si>
  <si>
    <t xml:space="preserve">Apoyo a asociaciones de recuperadores en el Departamento </t>
  </si>
  <si>
    <t xml:space="preserve">Asociaciones apoyadas </t>
  </si>
  <si>
    <t xml:space="preserve">Apoyar tres lineas posconsumo de residuos especiales en el Departamento </t>
  </si>
  <si>
    <t xml:space="preserve">Sensibilizar a los municipios priorizados en el manejo adecuado de residus especiales  </t>
  </si>
  <si>
    <t xml:space="preserve">Difusion de lineas de posconsumo </t>
  </si>
  <si>
    <t>Alcaldias municipales y sociedad civil</t>
  </si>
  <si>
    <t>Asesoria a Municipios descertificados</t>
  </si>
  <si>
    <t>Apoyar a los municipios descertificados en la administracion de los recursos del SGP</t>
  </si>
  <si>
    <t xml:space="preserve">Municipios atendidos </t>
  </si>
  <si>
    <t xml:space="preserve">Empresas y oficinas de servicios publicos </t>
  </si>
  <si>
    <t xml:space="preserve">REFORESTACION </t>
  </si>
  <si>
    <t>Senibilizar a las comunidades en los temas de manejo y conservacion del  entorno</t>
  </si>
  <si>
    <t xml:space="preserve">Proyectos de procesos silviculturales Desarrollados </t>
  </si>
  <si>
    <t xml:space="preserve">FUNDACION YARUMO </t>
  </si>
  <si>
    <t xml:space="preserve">Secretarías de desarrollo economico municipal, Y PRODUCTORES </t>
  </si>
  <si>
    <t>Direccion de ecosistemas estrategicos y sostenibilidad ambiental del territorio</t>
  </si>
  <si>
    <t xml:space="preserve">CAMBIO CLIMATICO </t>
  </si>
  <si>
    <t xml:space="preserve">Tallers teorico practicos de reforestacion, para promover  importancia de procesos de reforestacion y conservacion </t>
  </si>
  <si>
    <t xml:space="preserve">Proyectos de mitigación y adaptación al cambio cliamtico PRICC </t>
  </si>
  <si>
    <t>193+M15:N19M15:M1M15:M21</t>
  </si>
  <si>
    <t xml:space="preserve">Ministerio del Ambiente </t>
  </si>
  <si>
    <t xml:space="preserve">Secretarías del Departamento participantes del eje trasversal de Cambio Climatico  </t>
  </si>
  <si>
    <t xml:space="preserve">PRODUCCION MAS LIMPIA . </t>
  </si>
  <si>
    <t xml:space="preserve">Talleres teorico practicos </t>
  </si>
  <si>
    <t xml:space="preserve">Estrategias desarrolladas de produccion mas limpias </t>
  </si>
  <si>
    <t>183 Y 181</t>
  </si>
  <si>
    <t xml:space="preserve">PRODUCCION MAS LIMPIA .- GOBERNACION A LA FINCA </t>
  </si>
  <si>
    <t xml:space="preserve">Sensibilizar a los beneficiaroops del programa gobernacion a la finca en el desarrollo de actividades productivas mas limpias </t>
  </si>
  <si>
    <t xml:space="preserve">Entornos implementados </t>
  </si>
  <si>
    <t>Secretria de agricultura, fundacion yarumo</t>
  </si>
  <si>
    <t xml:space="preserve">Sector productivo </t>
  </si>
  <si>
    <t xml:space="preserve">Dia Mundial del Agua </t>
  </si>
  <si>
    <t xml:space="preserve">Sensibilizar a las comunidades pertenecientes a la cuenca del del Rio Bogota en la importancia de los procesos de conservacion del recurso.  </t>
  </si>
  <si>
    <t xml:space="preserve">Evento conmemorativo </t>
  </si>
  <si>
    <t xml:space="preserve">Alcaldias, Corporaciones Autónomas Regionales, Empresas Publicas de Cundinamarca </t>
  </si>
  <si>
    <t xml:space="preserve">Secretarias de Desarrollo Economico , Entidades educativas </t>
  </si>
  <si>
    <t xml:space="preserve">Dia Rio Bogota </t>
  </si>
  <si>
    <t xml:space="preserve">Sensibilizar a las comunidades pertenecientes a la cuenca del del Rio Bogota en la importancia de los procesos de descontaminacion  </t>
  </si>
  <si>
    <t>Evento conmemorativo en cumplimiento a sentencia de rio bogota</t>
  </si>
  <si>
    <t xml:space="preserve">Alcaldias, Corporaciones Autónomas Regionales, </t>
  </si>
  <si>
    <t>EPC, Secretaria de Educacion,</t>
  </si>
  <si>
    <t xml:space="preserve">Dia Mundial del Ambiente </t>
  </si>
  <si>
    <t xml:space="preserve">Sensibilizar a las comunidades del Departamento  en la importancia de los procesos de conservacion de los  recursos Natutales y cuidado del entorno .  </t>
  </si>
  <si>
    <t>Evento conmemorativo</t>
  </si>
  <si>
    <t>Corporaciones Autónomas, Secretarías de Ambiente munciipal, Secretarías de Desarrollo Económico, UMATA, ODAMA (oficina de desarrollo agropecuario y medio ambiente)</t>
  </si>
  <si>
    <t xml:space="preserve">15 Municipios del Departamento </t>
  </si>
  <si>
    <t xml:space="preserve">Enstrategia Mercado Voluntario de Carbono </t>
  </si>
  <si>
    <t>Presentacion avance proyecto piloto, estrategia Baja en Carbobno.</t>
  </si>
  <si>
    <t xml:space="preserve">Proyecto piloto implementado de  </t>
  </si>
  <si>
    <t xml:space="preserve">Fundacion Natura </t>
  </si>
  <si>
    <t xml:space="preserve">Secretaria de Planeacion Municipal, Secretaria del orden departamental </t>
  </si>
  <si>
    <t>SECRETARÍA O ENTIDAD ________________________________________</t>
  </si>
  <si>
    <t>ENTIDAD</t>
  </si>
  <si>
    <t>AGRICULTURA</t>
  </si>
  <si>
    <t>IDACO</t>
  </si>
  <si>
    <t>Asistencia Técnica  Previa a la Viabilizacion de Proyectos y durante la ejecucion, supervision y liquidacion de Poryectos de Infraestructura fisica horizontal y vertical en los Municipios del Departamento de Cundinamarca.</t>
  </si>
  <si>
    <t>Minas</t>
  </si>
  <si>
    <t>Transporte y movilidad</t>
  </si>
  <si>
    <t>Vivienda</t>
  </si>
  <si>
    <t>MUJER</t>
  </si>
  <si>
    <t>IDECUT</t>
  </si>
  <si>
    <t>BENEFICENCIA</t>
  </si>
  <si>
    <t>Desarrollo e Inclusión Social</t>
  </si>
  <si>
    <t>Función Pública</t>
  </si>
  <si>
    <t>General</t>
  </si>
  <si>
    <t>SALUD</t>
  </si>
  <si>
    <t>TICs</t>
  </si>
  <si>
    <t>Educación</t>
  </si>
  <si>
    <t>Planeación</t>
  </si>
  <si>
    <t>UAEGRD</t>
  </si>
  <si>
    <t>Cooperación</t>
  </si>
  <si>
    <t>Gobierno</t>
  </si>
  <si>
    <t>Ambiente</t>
  </si>
  <si>
    <t>SECRETARÍA O ENTIDAD:  EPC</t>
  </si>
  <si>
    <r>
      <t xml:space="preserve">SECRETARÍA O ENTIDAD </t>
    </r>
    <r>
      <rPr>
        <b/>
        <u/>
        <sz val="11"/>
        <color theme="1"/>
        <rFont val="Calibri"/>
        <family val="2"/>
        <scheme val="minor"/>
      </rPr>
      <t>_GENERAL - DIRECCIÓN DE GESTIÓN DOCUMENTAL___________</t>
    </r>
  </si>
  <si>
    <t xml:space="preserve">NÚMERO DE FUNCIONARIOS O PERSONAS BENEFICADAS </t>
  </si>
  <si>
    <t xml:space="preserve">NÚMERO DE ENTIDADES BENEFICIADAS                                                 </t>
  </si>
  <si>
    <t>MEJORAMIENTO DE LA TECNOLOGÍA DE PRODUCCIÓN DE CACAO EN LAS PROVINCIAS DE RIONEGRO Y ALTO MAGDALENA, CUNDINAMARCA</t>
  </si>
  <si>
    <t>Desarrollar un paquetes tecnológicos para la producción agrícola, con el mejoramiento de capacidades de los sistemas productivos de pequeños y medianos productores mediante estrategias de investigación, validación y transferencia de resultados.</t>
  </si>
  <si>
    <t>Productores Capacitados</t>
  </si>
  <si>
    <t>UNIVERSIDAD NACIONAL</t>
  </si>
  <si>
    <t>Pequeños y Medianos Productores</t>
  </si>
  <si>
    <t>GERENCIA PROYECTOS</t>
  </si>
  <si>
    <t>VALIDACIÓN Y AJUSTE DE TECNOLOGÍAS EN LA PRODUCCIÓN DE CAÑA PANELERA EN DOS CONTEXTOS SOCIOECONÓMICOS DEL DEPARTAMENTO DE CUNDINAMARCA</t>
  </si>
  <si>
    <t>CORPOICA</t>
  </si>
  <si>
    <t>EVALUACIÓN DE TECNOLOGÍAS INNOVADORAS PARA EL MANEJO INTEGRAL DE LOS CULTIVOS DE MANGO, NARANJA Y MANDARINA EN ZONAS PRODUCTORAS DEL DEPARTAMENTO DE CUNDINAMARCA</t>
  </si>
  <si>
    <t>TECNOLOGÍAS EN LOS SISTEMAS DE PRODUCCIÓN DE HORTALIZAS (CEBOLLA CABEZONA, CEBOLLA LARGA, ARVEJA VERDE Y ZANAHORIA) EN LA ZONA RURAL DE BOGOTÁ Y CUNDINAMARCA</t>
  </si>
  <si>
    <t>CONTRIBUYENDO CON LA SOSTENIBILIDAD DEL CULTIVO DE PAPA: DE CUNDINAMARCA PARA COLOMBIA</t>
  </si>
  <si>
    <t>VALIDACIÓN DE ESTRATEGIAS TECNOLÓGICAS DISPONIBLES PARA LOS CULTIVOS DE PLÁTANO Y YUCA, MEDIANTE LA IMPLEMENTACIÓN DE LA METODOLOGÍA PIPA EN EL DEPARTAMENTO DE CUNDINAMARCA</t>
  </si>
  <si>
    <t>MEJORAMIENTO DE LA COMPETITIVIDAD DE PEQUEÑOS Y MEDIANOS PRODUCTORES DE LECHE DE LA ASOCIACIÓN DE COOPERATIVAS LECHERAS DE GUATAVITA (ASOLEGA)</t>
  </si>
  <si>
    <t>Desarrollar un paquetes tecnológicos para la producción pecuaria, con el mejoramiento de capacidades de los sistemas productivos de pequeños y medianos productores mediante estrategias de investigación, validación y transferencia de resultados.</t>
  </si>
  <si>
    <t>SISTEMAS TECNOLÓGICOS PARA MEJORAR LA INOCUIDAD Y LA CALIDAD DE LA CARNE DE POLLO CON UN ENFOQUE PARTICIPATIVO EN LA CADENA DE PRODUCCIÓN AVÍCOLA DE CUNDINAMARCA Y ZONA RURAL DE BOGOTÁ</t>
  </si>
  <si>
    <t>TIPIFICACIÓN DE CARNE BOVINA EN SISTEMAS DE PRODUCCIÓN DE TRÓPICO ALTO CON ENFOQUE DE CALIDAD TOTAL</t>
  </si>
  <si>
    <t>ASOCIACIÓN DE BUENAS PRÁCTICAS PECUARIAS CON FACTORES DE CALIDAD DE CARNE DE CERDO PRODUCIDA EN EL DEPARTAMENTO DE CUNDINAMARCA Y ZONA RURAL DE BOGOTÁ</t>
  </si>
  <si>
    <t>FORMULACIÓN Y DESARROLLO DE ALIMENTOS FUNCIONALES ORIENTADOS A MADRES GESTANTES Y LACTANTES Y A POBLACIÓN DE LA PRIMERA INFANCIA</t>
  </si>
  <si>
    <t>Desarrollar de taller sobre ingredientes funcionales, rotulado nutricional, y declaraciones de propiedades saludables</t>
  </si>
  <si>
    <t>Empresarios</t>
  </si>
  <si>
    <t>Pequeños y Medianos Empresarios</t>
  </si>
  <si>
    <t>Capacitaon en temas de Mantenimiento de sistemas de generacion fotovoltaíca</t>
  </si>
  <si>
    <t>PERSONAS CAPACITADAS</t>
  </si>
  <si>
    <t>Universidad de los Andes
Universidad Javeriana
Universidad Nacional
CIF CODENSA</t>
  </si>
  <si>
    <t xml:space="preserve">Bachilleres del sector </t>
  </si>
  <si>
    <t>8 Municipios</t>
  </si>
  <si>
    <t xml:space="preserve">Secretaria De Ciencia, Tecnologia e Innovacion </t>
  </si>
  <si>
    <t xml:space="preserve">Capacitar 22 bachilleres en el mantenimiento de los sistemas de generacion fotovoltaíca y URE en alumbrado publico </t>
  </si>
  <si>
    <t>22 personas con conociminetos y habilidades en el mantenimento de sistemas fotovoltaícos y URE en alumbrado alumbrado publico</t>
  </si>
  <si>
    <t xml:space="preserve">Esta activiadd a ún esta en proceso, por tal motivo no se tiene la información final del porcentaje de satisfacción que solicita el formato. </t>
  </si>
  <si>
    <t xml:space="preserve">Formacion de Estudianrtes en postgrado en sistemas electronicos </t>
  </si>
  <si>
    <t xml:space="preserve">Formar diez estudiantes de postgrado en sistemas electronicos </t>
  </si>
  <si>
    <t>PERSONAS FORMADAS EN POSGRADO</t>
  </si>
  <si>
    <t>Universidad de los Andes
Universidad Javeriana
Universidad Nacional</t>
  </si>
  <si>
    <t>Dirigiso a Profesionales en ingeniera electrica, electronica, y afines, de departamento de Cundinamarca</t>
  </si>
  <si>
    <t>se ofercio a los cundinamarque profesionales en areas de ingenieria electrica, electronica y afinaes, acceder a posgrado relacionado la misma especialidad</t>
  </si>
  <si>
    <t>Formar a dies profesionales en posgrado</t>
  </si>
  <si>
    <t>Realizar Segundo evento público para socialización y reconocimiento de actores del ecosistema de los sectores definidos y otros  (material, logistica y refrigerios).</t>
  </si>
  <si>
    <t xml:space="preserve">Acompañar  a los empresarios cundinamrqueses vinculados en proyecto ecosistema tic con el fin de cordinar alianzas en sector de comercio y turismo </t>
  </si>
  <si>
    <t>EVENTO REALIZADOS</t>
  </si>
  <si>
    <t>Maloka</t>
  </si>
  <si>
    <t xml:space="preserve">empresarios emprendedores de comercio y turismo de Cundinamarca </t>
  </si>
  <si>
    <t>Sabana centro Sabana Occidente Soacha Y Giradot</t>
  </si>
  <si>
    <t>Secretaria De Ciencia, Tecnologia e Innovacion Direccion de Innovacion</t>
  </si>
  <si>
    <t>Mallas fotoselectivas, evaluación de prototiopo de invernadero, prototipo de sistema de fertirriego, sistemas de calefacción e hidratación</t>
  </si>
  <si>
    <t>Interactuar entre investigadores y productores de alstroemeria, con el propósito de ajustar los métodos de investigación y hacer seguimiento por parte de los productores a las investigaciones ejecutadas</t>
  </si>
  <si>
    <r>
      <t>No. de</t>
    </r>
    <r>
      <rPr>
        <b/>
        <sz val="8"/>
        <color theme="1"/>
        <rFont val="Calibri"/>
        <family val="2"/>
        <scheme val="minor"/>
      </rPr>
      <t xml:space="preserve"> capacitaciones realizadas.-   </t>
    </r>
    <r>
      <rPr>
        <sz val="8"/>
        <color theme="1"/>
        <rFont val="Calibri"/>
        <family val="2"/>
        <scheme val="minor"/>
      </rPr>
      <t xml:space="preserve">                                                       No. de Alcaldías/ Entidades dptales/ Funcionarios mpales./ Funcionarios dptales/personas</t>
    </r>
    <r>
      <rPr>
        <b/>
        <sz val="8"/>
        <color theme="1"/>
        <rFont val="Calibri"/>
        <family val="2"/>
        <scheme val="minor"/>
      </rPr>
      <t>/</t>
    </r>
    <r>
      <rPr>
        <sz val="8"/>
        <color theme="1"/>
        <rFont val="Calibri"/>
        <family val="2"/>
        <scheme val="minor"/>
      </rPr>
      <t>organizaciones</t>
    </r>
    <r>
      <rPr>
        <b/>
        <sz val="8"/>
        <color theme="1"/>
        <rFont val="Calibri"/>
        <family val="2"/>
        <scheme val="minor"/>
      </rPr>
      <t xml:space="preserve"> capacitados/das.</t>
    </r>
  </si>
  <si>
    <r>
      <rPr>
        <b/>
        <sz val="8"/>
        <color theme="1"/>
        <rFont val="Calibri"/>
        <family val="2"/>
        <scheme val="minor"/>
      </rPr>
      <t>Capacitaciones</t>
    </r>
    <r>
      <rPr>
        <sz val="8"/>
        <color theme="1"/>
        <rFont val="Calibri"/>
        <family val="2"/>
        <scheme val="minor"/>
      </rPr>
      <t>/Alcaldías/Entidades Dptales./Funcionarios mples/Funcionarios dptales/personas/organizaciones/.</t>
    </r>
  </si>
  <si>
    <t>Investigadores UNAL e Investigadores Tadeo</t>
  </si>
  <si>
    <t>PEQUEÑOS PRODUCTORES DE FLORES</t>
  </si>
  <si>
    <t>Mallas fotoselectivas, sustratos alternativos, fórmulas de fertirriego (ahorrro de N y agua), prototipo de fertiriego, evaluación de prototiopo de invernadero, sistemas de calefacción e hidratación de flor</t>
  </si>
  <si>
    <t>Interactuar entre innvestigadores y productores de clavel, con el propósito de ajustar los métodos de investigación y, 2. hacer seguimiento por parte de los productores a las investigaciones ejecutadas</t>
  </si>
  <si>
    <r>
      <t xml:space="preserve">No. de </t>
    </r>
    <r>
      <rPr>
        <b/>
        <sz val="8"/>
        <color theme="1"/>
        <rFont val="Calibri"/>
        <family val="2"/>
        <scheme val="minor"/>
      </rPr>
      <t xml:space="preserve">asesorías realizadas. </t>
    </r>
    <r>
      <rPr>
        <sz val="8"/>
        <color theme="1"/>
        <rFont val="Calibri"/>
        <family val="2"/>
        <scheme val="minor"/>
      </rPr>
      <t xml:space="preserve">                          No. de Alcaldías/ Entidades dptales./ Funcionarios mples/Funcionarios dptales/ personas/organizaciones </t>
    </r>
    <r>
      <rPr>
        <b/>
        <sz val="8"/>
        <color theme="1"/>
        <rFont val="Calibri"/>
        <family val="2"/>
        <scheme val="minor"/>
      </rPr>
      <t xml:space="preserve">asesorados/das.     </t>
    </r>
    <r>
      <rPr>
        <sz val="8"/>
        <color theme="1"/>
        <rFont val="Calibri"/>
        <family val="2"/>
        <scheme val="minor"/>
      </rPr>
      <t xml:space="preserve">                     </t>
    </r>
  </si>
  <si>
    <r>
      <rPr>
        <b/>
        <sz val="8"/>
        <color theme="1"/>
        <rFont val="Calibri"/>
        <family val="2"/>
        <scheme val="minor"/>
      </rPr>
      <t>Asesorías</t>
    </r>
    <r>
      <rPr>
        <sz val="8"/>
        <color theme="1"/>
        <rFont val="Calibri"/>
        <family val="2"/>
        <scheme val="minor"/>
      </rPr>
      <t>/Alcaldías/Entidades dptales./Funcionarios mples./Funcionarios dptales/personas/organizaciones/.</t>
    </r>
  </si>
  <si>
    <t>Sistemas automatizados para fumigación, sistemas automatizados para clasificación y empaque de rosas de corte, Mallas fotoselectivas, sustratos alternativos, fórmulas de fertirriego (ahorrro de N y agua), prototipo de fertiriego, evaluación de prototiopo de invernadero, sistemas de calefacción e hidratación de flor</t>
  </si>
  <si>
    <t>Interactuar entre innvestigadores y productores de rosa, con el propósito de ajustar los métodos de investigación y hacer seguimiento por parte de los productores a las investigaciones ejecutadas</t>
  </si>
  <si>
    <r>
      <t>No. de</t>
    </r>
    <r>
      <rPr>
        <b/>
        <sz val="8"/>
        <color theme="1"/>
        <rFont val="Calibri"/>
        <family val="2"/>
        <scheme val="minor"/>
      </rPr>
      <t xml:space="preserve"> acompañamientos realizados.      </t>
    </r>
    <r>
      <rPr>
        <sz val="8"/>
        <color theme="1"/>
        <rFont val="Calibri"/>
        <family val="2"/>
        <scheme val="minor"/>
      </rPr>
      <t xml:space="preserve">                                                        No. de Alcaldías/Entidades dptales/Funcionarios mples./Funcionarios dptales/personas/organizaciones </t>
    </r>
    <r>
      <rPr>
        <b/>
        <sz val="8"/>
        <color theme="1"/>
        <rFont val="Calibri"/>
        <family val="2"/>
        <scheme val="minor"/>
      </rPr>
      <t>con acompañamientos realizados.</t>
    </r>
    <r>
      <rPr>
        <sz val="8"/>
        <color theme="1"/>
        <rFont val="Calibri"/>
        <family val="2"/>
        <scheme val="minor"/>
      </rPr>
      <t xml:space="preserve">  </t>
    </r>
  </si>
  <si>
    <r>
      <rPr>
        <b/>
        <sz val="8"/>
        <color theme="1"/>
        <rFont val="Calibri"/>
        <family val="2"/>
        <scheme val="minor"/>
      </rPr>
      <t>Acompañamientos</t>
    </r>
    <r>
      <rPr>
        <sz val="8"/>
        <color theme="1"/>
        <rFont val="Calibri"/>
        <family val="2"/>
        <scheme val="minor"/>
      </rPr>
      <t>/Alcaldías/Entidades dptales/Funcionarios mples./Funcionarios dptales./personas/organizaciones/.</t>
    </r>
  </si>
  <si>
    <t>Investigadores Corpoica, Investigadores salle, Investigadores UNAL e Investigadores Tadeo</t>
  </si>
  <si>
    <t>Implementación de la estrategia de mercado para la comercialización de la leche</t>
  </si>
  <si>
    <t xml:space="preserve">Capacitar a los miembros de las asociaciones productoras de leche , en la implementación de la estrategia de mercado para la comercialización de leche </t>
  </si>
  <si>
    <t xml:space="preserve">UNIVERSIDAD NACIONAL </t>
  </si>
  <si>
    <t xml:space="preserve">ASOCIACIONES PRODUCTORAS  DE LECHE </t>
  </si>
  <si>
    <t>CTeI</t>
  </si>
  <si>
    <t xml:space="preserve">Estructuración de proyectos de vivienda </t>
  </si>
  <si>
    <t>Asesorar y acompañar a los municipios del departamento en la estructuración de proyectos de vivienda de interés prioritario, mejoramiento de vivienda, mejoramiento barrial  y terminación de proyectos inconclusos</t>
  </si>
  <si>
    <t xml:space="preserve">Número de asistencias realizadas/Numero de asistencias programadas </t>
  </si>
  <si>
    <t>Porcentaje</t>
  </si>
  <si>
    <t>432
433
434
435
436
437</t>
  </si>
  <si>
    <t>*Municipios
*Comunidad Cundinamarquesa
*Cajas De Compensación Familiar
*Fondo Nacional Del Ahorro
*Findeter
*Ministerio de Vivienda
*Entidades Financieras
*Constructoras</t>
  </si>
  <si>
    <t xml:space="preserve">*Administraciones Municipales
*Población Cundinamarquesa
</t>
  </si>
  <si>
    <t>Despacho del Secrerario</t>
  </si>
  <si>
    <t>Asociación de Vivienda ASVIMADRID</t>
  </si>
  <si>
    <r>
      <rPr>
        <b/>
        <sz val="8"/>
        <color theme="1"/>
        <rFont val="Calibri"/>
        <family val="2"/>
        <scheme val="minor"/>
      </rPr>
      <t>1.</t>
    </r>
    <r>
      <rPr>
        <sz val="8"/>
        <color theme="1"/>
        <rFont val="Calibri"/>
        <family val="2"/>
        <scheme val="minor"/>
      </rPr>
      <t xml:space="preserve"> Se informo elprocedimiento que deben realizara las personas independientes para afiliarsen a lña cajade compesación familiar 
</t>
    </r>
    <r>
      <rPr>
        <b/>
        <sz val="8"/>
        <color theme="1"/>
        <rFont val="Calibri"/>
        <family val="2"/>
        <scheme val="minor"/>
      </rPr>
      <t>2.</t>
    </r>
    <r>
      <rPr>
        <sz val="8"/>
        <color theme="1"/>
        <rFont val="Calibri"/>
        <family val="2"/>
        <scheme val="minor"/>
      </rPr>
      <t xml:space="preserve"> Se brindo información nsobre el procedimiento para abrir cuentas para ahorro programado 
</t>
    </r>
    <r>
      <rPr>
        <b/>
        <sz val="8"/>
        <color theme="1"/>
        <rFont val="Calibri"/>
        <family val="2"/>
        <scheme val="minor"/>
      </rPr>
      <t>3.</t>
    </r>
    <r>
      <rPr>
        <sz val="8"/>
        <color theme="1"/>
        <rFont val="Calibri"/>
        <family val="2"/>
        <scheme val="minor"/>
      </rPr>
      <t xml:space="preserve"> Se informo sobre los requisitos para acceder al credito hipotecario 
Información Sobre requisitos tecnicos del proyecto </t>
    </r>
  </si>
  <si>
    <t>Se brindo la información requieriday se aclararon dudas refrentes a la formulación, estructuración y gestión de proyectos de vivienda</t>
  </si>
  <si>
    <t xml:space="preserve">No se realizo aplicación de encueta </t>
  </si>
  <si>
    <t xml:space="preserve">Asesoría a la población para acceder a vivienda nueva </t>
  </si>
  <si>
    <t>Asesorar  en los procesos de ahorro y crédito para acceder a compra de vivienda de interés social  prioritario</t>
  </si>
  <si>
    <t xml:space="preserve">Número de asistencias realizadas/Numero de asistencias programadas  </t>
  </si>
  <si>
    <t xml:space="preserve">*Administraciones Municipales
*Cajas De Compensación Familiar
*Fondo Nacional Del Ahorro
*Entidades Financieras
*Findeter
*Minvivienda
*Banco Agrario
</t>
  </si>
  <si>
    <t xml:space="preserve">*Población Cundinamarquesa
*Comunidades Organizadas (Madres Cabeza De Hogar, Madres Comunitarias, Asociaciones De Vivienda, Entre Otras)
*Administraciones Municipales
</t>
  </si>
  <si>
    <t>Na</t>
  </si>
  <si>
    <t>SECRETARÍA O ENTIDAD ____COMPETITIVIDAD Y DESARROLLO ECONÓMICO____________________________________</t>
  </si>
  <si>
    <t>3er. Y 4to.</t>
  </si>
  <si>
    <t>SECRETARÍA O ENTIDAD</t>
  </si>
  <si>
    <t>Secretaria de Habitat y Vivienda</t>
  </si>
  <si>
    <t xml:space="preserve">AÑO 2017    </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</si>
  <si>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desasistencia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</si>
  <si>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Heberth Artunduaga Ortiz</t>
  </si>
  <si>
    <t xml:space="preserve"> TRIMESTRE No. 03 y 04</t>
  </si>
  <si>
    <t>FUNCIÓN PÚBLICA</t>
  </si>
  <si>
    <t>TECNOLOGÍAS DE LA INFORMACIÓN Y LAS COMUNICACIONES</t>
  </si>
  <si>
    <t>EDUCACIÓN</t>
  </si>
  <si>
    <t>PLANEACIÓN</t>
  </si>
  <si>
    <t>Secretaria de Ciencia, Tecnología e Innovación</t>
  </si>
  <si>
    <t>CONSOLIDADO DEPARTAMENTAL</t>
  </si>
  <si>
    <t>DESPACHO</t>
  </si>
  <si>
    <t>Empresas capacitadas</t>
  </si>
  <si>
    <t>Capacitación en temas de Mantenimiento de sistemas de generacion fotovoltaíca</t>
  </si>
  <si>
    <t>Capacitar a 22 perosnas de 8 municpios en el mantenimiento de sistemas de generacion fotovoltaica</t>
  </si>
  <si>
    <t>DIRECCION DE INNOVACION</t>
  </si>
  <si>
    <t xml:space="preserve">PRODUCTORES CAPACITADOS </t>
  </si>
  <si>
    <t>Gestió Estratégica</t>
    <phoneticPr fontId="0" type="noConversion"/>
  </si>
  <si>
    <t>Identificació, Manejo integrado y manejo bilógico de Fusarium oxisporum y  Fusarium sp en Uchuva, Pitahaya, Gulupa, Granadilla y Limón Tahiti.</t>
    <phoneticPr fontId="0" type="noConversion"/>
  </si>
  <si>
    <t>X</t>
    <phoneticPr fontId="0" type="noConversion"/>
  </si>
  <si>
    <t xml:space="preserve">                                                                                                                                                                                     </t>
  </si>
  <si>
    <t>PRODUCTORES Y PERSONAL TÉCNICO DE FRUTAS Y HORTALIZAS TIPO EXPORTACIÓN</t>
    <phoneticPr fontId="0" type="noConversion"/>
  </si>
  <si>
    <t>Control biológico de ácaros en Limón Tahití y Uchuva</t>
    <phoneticPr fontId="0" type="noConversion"/>
  </si>
  <si>
    <t>LST</t>
    <phoneticPr fontId="0" type="noConversion"/>
  </si>
  <si>
    <t xml:space="preserve">Control biológico de moscas blancas en frutales y hortalizas </t>
    <phoneticPr fontId="0" type="noConversion"/>
  </si>
  <si>
    <t xml:space="preserve">Realizar acompañamiento a los funcionarios de la SED para establecer la información necesaria por areas para la presentación de informes de la Secretaríalos </t>
  </si>
  <si>
    <r>
      <t>No. de funcionarios asesorados</t>
    </r>
    <r>
      <rPr>
        <b/>
        <sz val="8"/>
        <color theme="1"/>
        <rFont val="Calibri"/>
        <family val="2"/>
        <scheme val="minor"/>
      </rPr>
      <t xml:space="preserve">. </t>
    </r>
    <r>
      <rPr>
        <sz val="8"/>
        <color theme="1"/>
        <rFont val="Calibri"/>
        <family val="2"/>
        <scheme val="minor"/>
      </rPr>
      <t xml:space="preserve">                        </t>
    </r>
  </si>
  <si>
    <t>Funcionarios</t>
  </si>
  <si>
    <t>No. De rectores asesorados</t>
  </si>
  <si>
    <t xml:space="preserve">Rectores </t>
  </si>
  <si>
    <t>No. Rectores asesorados</t>
  </si>
  <si>
    <t xml:space="preserve">Realizar acompañamiento a los rectores de las IED en el registro de novedades y actualización del DUE, conforme a Las necesidades de las IED. </t>
  </si>
  <si>
    <t>No. Rectores de IED Acompañados</t>
  </si>
  <si>
    <t>Rectores acompañados</t>
  </si>
  <si>
    <t>Asesorar a los rectores para mejorar la oportunidad de respuesta de las IED en cuanto a reportes de información del servicio educativo</t>
  </si>
  <si>
    <t xml:space="preserve"> No. Rectores de IED asesorados</t>
  </si>
  <si>
    <t>Asesoria a Comisarios de familia y Personeros Municipales en aplicación de la ruta de convivencia escolar.</t>
  </si>
  <si>
    <t>No. personeros y comisarios asesorados</t>
  </si>
  <si>
    <t>Personeros y comisarios</t>
  </si>
  <si>
    <t>Asesorar a las asociaciones de padres de familia en competencias y formas de participación en apoyo al PEI de las IED.</t>
  </si>
  <si>
    <t>No. Asociaciones de padres asesoradas</t>
  </si>
  <si>
    <t>Asociaciones de padres</t>
  </si>
  <si>
    <t>REALIZAR ASESORIA FINANCIERA A RECTORES Y PAGADORES DE INSTITUCIONES EDUCATIVAS DEL DEPARTAMENTO</t>
  </si>
  <si>
    <t>No.  DE ASESORIAS REALIZADAS</t>
  </si>
  <si>
    <t>ASESORIAS</t>
  </si>
  <si>
    <t>RECTORES Y PAGADORES DE LAS IED</t>
  </si>
  <si>
    <t>ACOMPAÑAMIENTO A  LA ENTREGA DE LOS INFORMES FINANCIEROS DE LAS IED</t>
  </si>
  <si>
    <t xml:space="preserve">Acompañar a las IED en la presentación y sustentación de informes financieros ante la SED. </t>
  </si>
  <si>
    <t>No. IED ACOMPAÑADAS</t>
  </si>
  <si>
    <t>INSTITUCIONES EDUCATIVOS</t>
  </si>
  <si>
    <t>PAGADORES Y CONTADORES DE IED</t>
  </si>
  <si>
    <t>No. De RECTORES Y PAGADORES</t>
  </si>
  <si>
    <t>No. DIRECTORES  DE NUCLEO CAPACITADOS</t>
  </si>
  <si>
    <t>JORNADA ESCOLAR COMPLEMENTARIA- BILINGUISMO</t>
  </si>
  <si>
    <t>Desarrollar asesoría a 6  IED del Departameneto para para la implementación del programa de Arte para el Bilinguismo en el marco de la jornada escolar complementaria.</t>
  </si>
  <si>
    <t>No. IED ASESORADAS Y ACOMPAÑADAS</t>
  </si>
  <si>
    <t xml:space="preserve">Rector, coordinadores y docentes de IED . </t>
  </si>
  <si>
    <t>6 IED</t>
  </si>
  <si>
    <t>PLAN DEPARTAMENTAL DE BILINGUISMO</t>
  </si>
  <si>
    <t>Ofrecer acompañamiento a las IED del Departamento para la Implementación del Plan de Bilinguismo.</t>
  </si>
  <si>
    <t>No. De ACOMPAÑAMIENTOS REALIZADOS</t>
  </si>
  <si>
    <t>ACOMPAÑAMIENTOS</t>
  </si>
  <si>
    <t>RECTORES, COORDINADORES Y DOCENTES AREA DE INGLES Y ED.BASICA</t>
  </si>
  <si>
    <t>86 IED</t>
  </si>
  <si>
    <t>Desarrollar formación y acompañamiento a 8 IED  para la innovación curricular en un modelo de equidad y felicidad</t>
  </si>
  <si>
    <t>No. De IED acompañadas</t>
  </si>
  <si>
    <t>8 IED</t>
  </si>
  <si>
    <t>Asesoria  IED para la implementación del Programa de Formación permanente de docentes -PFPD en 13 instituciones educativas.</t>
  </si>
  <si>
    <t>No. De IED Asesoradas</t>
  </si>
  <si>
    <t>13 IED</t>
  </si>
  <si>
    <t>Realizar acompañamiento al programa de Formación de Comunidades de aprendizaje en 6 IED del Departamento</t>
  </si>
  <si>
    <t>Asesorar a  todas las IE de la ETC Cundinamarca el uso de resultados y la aplicación de las pruebas SABER 3,5,9 y 11</t>
  </si>
  <si>
    <t>283 IED</t>
  </si>
  <si>
    <t>Realizar asesoría y  seguimiento a la implementaciòn de modelos pedagògicos innovadores con estudiantes de 12  I.E del departamento.</t>
  </si>
  <si>
    <t>FONTAN</t>
  </si>
  <si>
    <t>12 IED</t>
  </si>
  <si>
    <t>ASESORIA A SERETARIAS DE EDUCACION MUNICIPALES Y A IED</t>
  </si>
  <si>
    <t>No. Instituciones  atendidas</t>
  </si>
  <si>
    <t>Brindar acompañamiento y soporte técnico a las IED para efectuar mantenimiento preventivo y correctivo a la infraestructura tecnologica.</t>
  </si>
  <si>
    <t>No. De IED intervenidas</t>
  </si>
  <si>
    <t xml:space="preserve">ASESORAR A LAS  ADMINISTRACIONES MUNICIPALES , E IED EN LA IMPLEMENTACION DEL PROGRAMA DE TRANSPORTE ESCOLAR </t>
  </si>
  <si>
    <t>No. MUNICIPIOS ASESORADOS</t>
  </si>
  <si>
    <t>106 MUNICIPIOS</t>
  </si>
  <si>
    <t xml:space="preserve">Realizar acompañamiento al Instituto Nacional para Sordos INSOR-  para el fortalecimiento a  la oferta educativa para los sordos de las IED de municipios no certificados. (Convenio Interadministrativo 068/17)  </t>
  </si>
  <si>
    <t>INSTITUTO INSOR</t>
  </si>
  <si>
    <t xml:space="preserve">Acompañamiento a la Fundación PROGRESA para la prestación del  servicio de apoyo pedagógico, el acompañamiento y la formación para la educación inclusiva, en las IED focalizads, en municipios no certificados </t>
  </si>
  <si>
    <t>FUNDACION PROGRESA</t>
  </si>
  <si>
    <t>No. INSTITUCIONES EDUCATIVAS ATENDIDAS</t>
  </si>
  <si>
    <t>INSTITUCIONES  EDUCATIVAS</t>
  </si>
  <si>
    <t>100 IED</t>
  </si>
  <si>
    <t>Reealizar acompañamiento  a  los municipios focalizados para la implementación del  modelo de alfabetización</t>
  </si>
  <si>
    <t>No. De Municipios acompañados</t>
  </si>
  <si>
    <t>MUNICIPIOS FOCALIZADOS</t>
  </si>
  <si>
    <t>4 MUNICIPIOS.</t>
  </si>
  <si>
    <t xml:space="preserve"> PROGRAMA RECREACION</t>
  </si>
  <si>
    <t>EVENTOS VCA</t>
  </si>
  <si>
    <t>REALIZACION DE EVENTOS RECREODEPROTIVOS</t>
  </si>
  <si>
    <t>PERSONAS VICTIMAS</t>
  </si>
  <si>
    <t>SECRETARIA DE GOBIERNO, ALCALDIAS MUNICIPALES, MINISTERIO DEL INTERIOR, ENLACES MUNICIPALES.</t>
  </si>
  <si>
    <t>VCA</t>
  </si>
  <si>
    <t>DEPORTE EDUCATIVO SUPERATE INTERCOLEGIADOS</t>
  </si>
  <si>
    <t>REALIZACION JUEGOS SUPERATE INTERCOLEGIADOS</t>
  </si>
  <si>
    <t>INSTITUCIONES EDUCATIVAS, ALCALDIAS MUNICIPALES Y COLDEPORTES</t>
  </si>
  <si>
    <t>ADOLESCENTES Y JOVENES DE LAS INSTITUCIONES EDUCATIVAS PUBLICAS Y PRIVADAS DEL DEPARTAMENTO.</t>
  </si>
  <si>
    <t xml:space="preserve"> PROGRAMA DEPORTE EDUCATIVO</t>
  </si>
  <si>
    <t>DEPORTE EDUCATIVO SUPERATE JUEGOS ESCOLARES</t>
  </si>
  <si>
    <t>NIÑOS ATENDIDOS</t>
  </si>
  <si>
    <t>NIÑOS Y NIÑAS DE LAS INSTITUCIONES EDUCATIVAS PUBLICAS Y PRIVADAS DEL DEPARTAMENTO.</t>
  </si>
  <si>
    <t>ESCUELAS DE FORAMACION DEPORTIVA</t>
  </si>
  <si>
    <t>REALIZACION FESTIVALES ESCLARES</t>
  </si>
  <si>
    <t>ALCALDIAS MUNICIPALES Y ENTES DEPORTIVOS MUNICPALES</t>
  </si>
  <si>
    <t>NIÑOS, NIÑAS Y ADOLESCENTES DEL DEPARTAMENTO.</t>
  </si>
  <si>
    <t>PROGRAMA DEPORTE FORMATIVO</t>
  </si>
  <si>
    <t>DEPORTE ASOCIADO</t>
  </si>
  <si>
    <t>REALIZACION DE ASESORIAS A DIRIGENTES DE CLUBES Y LIGAS DEPORTIVAS DE CUNDINAMARCA</t>
  </si>
  <si>
    <t>COLDEPORTES</t>
  </si>
  <si>
    <t>DIRIGENTES DEPORTIVOS DEL DEPARTAMENTO</t>
  </si>
  <si>
    <t>PROGRAMA DEPORTE ASOCIADO</t>
  </si>
  <si>
    <t>Desarrollar   modelos y formas de atención diferencial de las ENT que permitan  mejorar la cobertura, acceso, oportunidad, integralidad y atencion en los servicios de salud.</t>
  </si>
  <si>
    <t>No. IPS y Entes Territoriales</t>
  </si>
  <si>
    <t xml:space="preserve">IPS
ENTES TERRITORIALES </t>
  </si>
  <si>
    <t>Desarrollar   modelos y formas de atención diferencial de las ENT que permitan  mejorar la cobertura, acceso, oportunidad, integralidad y atencion en los servicios de salud</t>
  </si>
  <si>
    <t>No. De municipios</t>
  </si>
  <si>
    <t xml:space="preserve"> Seguimiento analisis y correción a la calidad del dato.</t>
  </si>
  <si>
    <t>7. Articulacon con el SENA para el proceso de certificacin de competencias laborales par el personal vacunador</t>
  </si>
  <si>
    <t>Asistencia Técnica en PTAP (Indice de Riesgo por Abastecimiento y Buenas practicas sanitarias)</t>
  </si>
  <si>
    <t>Asistencia Técnica en Cementerios (Buenas practicas sanitarias)</t>
  </si>
  <si>
    <t>Cumplimento aspectos tecnicos inocuidad e alimentos AGROEXPO</t>
  </si>
  <si>
    <t>Socializacion proceso de inscripcion de establecimientos suceptibles de control linea de alimentos</t>
  </si>
  <si>
    <t>Realizar asistencia Tecnica  sobre los procesos de  gestion de la salud publica  según resolcuion 518 de 2015</t>
  </si>
  <si>
    <t>Brindar asistencia tecnica  en procesos de la Resolucion 518 de 2015</t>
  </si>
  <si>
    <t xml:space="preserve">N° DE MUNICIPIOS PROGRAMADOS / N° DE MUNICIPIOS EJECUTADOS </t>
  </si>
  <si>
    <t xml:space="preserve">MUNICIPIOS </t>
  </si>
  <si>
    <t>Coordinadores, PIC, IPS</t>
  </si>
  <si>
    <t>Realizar asistencia técnica, Asesoria , seguimiento y evaluación a la ejecución de las acciones de salud oral , con base en las poblematica y necesidades locales identificadas,   para el cumplimiento de metas .</t>
  </si>
  <si>
    <t xml:space="preserve">mejorar la salud bucal </t>
  </si>
  <si>
    <t xml:space="preserve">SALUD PUBLICA </t>
  </si>
  <si>
    <t>Concertación y/o Actualización de Puntos de Muestreo para vigilancia de la calidad del agua para consumo humano a demanda.</t>
  </si>
  <si>
    <t xml:space="preserve">No. Concertaciones y/o Actualizaciones realizadas </t>
  </si>
  <si>
    <t xml:space="preserve">Acueductos  </t>
  </si>
  <si>
    <t>Asistencia técnica sobre el tramite de Autorización Sanitaria de agua para consumo humano a demanda.</t>
  </si>
  <si>
    <t>No. Asistencias realizadas</t>
  </si>
  <si>
    <t xml:space="preserve">Acueductos </t>
  </si>
  <si>
    <t>Asistencia técnica sobre   Calidad del agua acueductos.</t>
  </si>
  <si>
    <t>No. Asistencias a Cementerios</t>
  </si>
  <si>
    <t>Representantes legales Cementerios</t>
  </si>
  <si>
    <t xml:space="preserve">Asistencia Tecnica sobre Lineamientos visitas de Inspección, Vigilancia y Control  sujetos susceptibles de intervencion por parte de la linea de Seguridad Química </t>
  </si>
  <si>
    <t>Asesoria por medio de reuniones generales de sensibilización con las IPS</t>
  </si>
  <si>
    <t>Realizar asesoria al personal de la salud en especial a los gerentes sobre la metodología para la implementación de la estrategia IAMII</t>
  </si>
  <si>
    <t xml:space="preserve">Acompañamiento mediante  visitas de asistencia técnica de seguimiento </t>
  </si>
  <si>
    <t>Realizar acompañamiento al proceso de implementación de la estrategia IAMII</t>
  </si>
  <si>
    <t xml:space="preserve">Asistencia técnica para la implementación de la estrategia para la prevención de muertes por desnutrición con las IPS </t>
  </si>
  <si>
    <t>Realizar tres reuniónes de sensibilización sobre la estrategia para la prevención de muertes por desnutrición con las IPS (Instituciones Prestadoras de Servicio).</t>
  </si>
  <si>
    <t>Realizar acompañamiento al proceso de implementación de la estrategia para la prevención de muertes por desnutrición</t>
  </si>
  <si>
    <t>Asistencia técnica para el desarrollo de capacidades y habilidades  en el Método Madre Canguro a los profesionales de la salud en tres instituciones.</t>
  </si>
  <si>
    <t>Realizar  tres capacitaciones teórico práctica para el desarrollo de capacidades y habilidades  en el Método Madre Canguro a los profesionales de la salud en tres instituciones.</t>
  </si>
  <si>
    <t xml:space="preserve">FUNDACIÓN CANGURO </t>
  </si>
  <si>
    <t xml:space="preserve">Acompañamiento mediante  la verificación del cumplimiento de Resolución 5406 de 2015 </t>
  </si>
  <si>
    <t xml:space="preserve">Apoyar en el fortalecimiento y verificación del cumplimiento de Resolución 5406 de 2015 </t>
  </si>
  <si>
    <t>Asistencia técnica con el fin de fortalecer los comités municipales de SAN</t>
  </si>
  <si>
    <t>Realizar 28 visitas  a los nodos territoriales para fortalecer los comités municipales de SAN</t>
  </si>
  <si>
    <t>Acompañamiento y asesoria mediante  el seguimiento a la formulación, reformulación e implementación de los planes territoriales de seguridad alimentaria y nutricional.</t>
  </si>
  <si>
    <t>Brindar acompañamiento y asesoría con respecto a la ruta de formulación o reformulación, acorde con los planes de acción estipulados en los municipios, con el fin de consolidar los documentos.</t>
  </si>
  <si>
    <t>Asesoría en la implementación y formulación de los planes de acción en salud de la dimensión de seguridad alimentaria y nutricional</t>
  </si>
  <si>
    <t>Participar en la elaboración de los lineamientos para el desarrollo de las actividades
en los PAS de Nutrición con el fin de consolidar la Caja de herramientas de la
Dimensión SAN.</t>
  </si>
  <si>
    <t>390
243</t>
  </si>
  <si>
    <t>Lineamientos formulación PAS 2018 municipios</t>
  </si>
  <si>
    <t>Lineamientos formulación PAS 2018 hospitales.</t>
  </si>
  <si>
    <r>
      <t>SECRETARÍA O ENTIDAD  ______SALUD</t>
    </r>
    <r>
      <rPr>
        <b/>
        <u/>
        <sz val="11"/>
        <color theme="1"/>
        <rFont val="Calibri"/>
        <family val="2"/>
        <scheme val="minor"/>
      </rPr>
      <t>___________</t>
    </r>
  </si>
  <si>
    <t xml:space="preserve">AÑO 2017     TRIMESTRE No. </t>
  </si>
  <si>
    <t xml:space="preserve">Capacitar en habilidades de Gestión de Coperación </t>
  </si>
  <si>
    <t xml:space="preserve">No. de actores capacitados </t>
  </si>
  <si>
    <t>Entidades Nacionales, Empresas Privadas, Organismos Internacionales</t>
  </si>
  <si>
    <t>Actores Municipales ( Funcionarios, JAC, Rectores, Lideres sociales, Empresarios)</t>
  </si>
  <si>
    <t>Asesoria en Gestión de Proyectos de Cooperación</t>
  </si>
  <si>
    <t>No. de asesorias realizadas</t>
  </si>
  <si>
    <t xml:space="preserve">Grupos Investigativos , Universidades </t>
  </si>
  <si>
    <t>Jefatura de Enlace Institucional</t>
  </si>
  <si>
    <t>Acompañamientos a la estructuración de Poryectos de Cooperación</t>
  </si>
  <si>
    <t xml:space="preserve">No. de Acompañamientos a proyectos </t>
  </si>
  <si>
    <t>No. personas becadas</t>
  </si>
  <si>
    <t xml:space="preserve">Funcionarios Públicos nivel Departamental y Municipal. </t>
  </si>
  <si>
    <t xml:space="preserve">Jefatura de Cooperación </t>
  </si>
  <si>
    <t xml:space="preserve">SECRETARIA DE COOPERACIÓN Y ENLACE INSTITUCIONAL </t>
  </si>
  <si>
    <t>Instrumentos archivÍsticos, estipulados en la Ley 594 de 2000</t>
  </si>
  <si>
    <t xml:space="preserve">Capacitar a las entidades municipales  en lo correspondiente  a la normatividad archivística  </t>
  </si>
  <si>
    <t>No. entidades capacitadas / No. de entidades programadas</t>
  </si>
  <si>
    <t>Archivo genral de la Nacion, Imprenta Nacional (contrato interadministrativo no 151 - acta 001)</t>
  </si>
  <si>
    <t>Entidades y  personas responsables de la gestión documental al interior de estas</t>
  </si>
  <si>
    <t>Gestión documental - Concejo Departamental de Archivo</t>
  </si>
  <si>
    <t xml:space="preserve">Asesorar a las entidades municipales  en el cumplimiento  a la normatividad archivística  </t>
  </si>
  <si>
    <t>No. entidades asesoradas / No. de entidades programadas</t>
  </si>
  <si>
    <t>Acompañamiento en el cumplimiento a la normatividad archivística por parte de las entidades municipales</t>
  </si>
  <si>
    <t>No. entidades acompañadas /No. de entidades programadas</t>
  </si>
  <si>
    <t>Competitividad</t>
  </si>
  <si>
    <t xml:space="preserve">Fortalecimiento subcomite de reparación integral y restitución de tierras </t>
  </si>
  <si>
    <t xml:space="preserve">Fortalecer los conocimientos técnicos y operativos de los subcomites </t>
  </si>
  <si>
    <t xml:space="preserve">Municipos capacitados </t>
  </si>
  <si>
    <t>310/306</t>
  </si>
  <si>
    <t xml:space="preserve">Unidad de víctimas y Ministerios </t>
  </si>
  <si>
    <t xml:space="preserve">Enlaces de víctimas, Secretarios de Gobierno </t>
  </si>
  <si>
    <t xml:space="preserve">Dirreción de Víctimas </t>
  </si>
  <si>
    <t xml:space="preserve">Asesoramiento  en la ley 1448 “demás decretos reglamentarios”  con sus respectivos  componentes de la política pública como los son: asistencia y atención, sistemas de información, reparación integral, participación,  prevención y   protección  medidas de no repetición.  acompañamiento y asistencia técnica  en los subcomite y  comités de justicia transicional, además de los diligenciamientos de las herramientas en las plataformas del ministerio de interior y uariv.    </t>
  </si>
  <si>
    <t xml:space="preserve">Municipios acompañados </t>
  </si>
  <si>
    <t xml:space="preserve">Población vca, Enlaces de vca, Personeros, Alcaldes  y Secretarios. </t>
  </si>
  <si>
    <t xml:space="preserve">Dirección de vca </t>
  </si>
  <si>
    <t>Municipios asesorados</t>
  </si>
  <si>
    <t xml:space="preserve">Legalización y formalización de predios fiscales y baldíos urbanos en los municipios del Departamento de Cundinamarca </t>
  </si>
  <si>
    <t>El objetivo de la asistencia técnica es la legalización y formalización   de 1355  predios entre fiscales y baldíos urbanos en el 2017</t>
  </si>
  <si>
    <t>Número de predios asistidos</t>
  </si>
  <si>
    <t>Superintendencia de Notariado y Registro (snr), Programa Naciones Unidas (pnud),  Agencia  Nacional de tierras y Secretaría de Agricultura</t>
  </si>
  <si>
    <t xml:space="preserve"> Los 116 municipios   del Departamento y Población ocupante de predios fiscales y baldíos urbanos</t>
  </si>
  <si>
    <t>Funcionarios de los muncipios (pimer grupo) y un segundo grupo  que corresponde a familias de estratos 1, 2 y 3 (ocupantes)</t>
  </si>
  <si>
    <t>Dirección  de formalización de predios</t>
  </si>
  <si>
    <t>AÑO ______2017   TRIMESTRE No. ____________</t>
  </si>
  <si>
    <t xml:space="preserve">Secretaría de Gobierno </t>
  </si>
  <si>
    <t>OSCAR RODRÍGUEZ LOZANO</t>
  </si>
  <si>
    <t>CARLOS MANUEL MONTAÑO BARRANTES</t>
  </si>
  <si>
    <t>ANA RAGONESI MUÑOZ</t>
  </si>
  <si>
    <t>JONATHAN RAMÍREZ GUERRERO</t>
  </si>
  <si>
    <t>YOLIMA MORA SALINAS</t>
  </si>
  <si>
    <t>SANDRA ELIANA RODRÍGUEZ GARCÍA</t>
  </si>
  <si>
    <t>ANA LUCÍA RESTREPO ESCOBAR</t>
  </si>
  <si>
    <t>ANDRÉS TOVAR FORERO</t>
  </si>
  <si>
    <t>MARÍA RUTH HERNÁNDEZ MARTÍNEZ</t>
  </si>
  <si>
    <t>CÉSAR AUGUSTO CARRILLO VEGA</t>
  </si>
  <si>
    <t>WILSON LEONAR MARTÍNEZ FAJARDO</t>
  </si>
  <si>
    <t>EFRAÍN EDUARDO CONTRERAS RAMÍREZ</t>
  </si>
  <si>
    <t>DIANA PAOLA GARCÍA</t>
  </si>
  <si>
    <t>CARLOS ALFONSO COTRINO GUEVARA</t>
  </si>
  <si>
    <t>OSCAR EDUARDO RODRÍGUEZ LOZANO</t>
  </si>
  <si>
    <t>Asistencia Tècnica para la formuacion de Proyectos de demarcación y señalización Vial en los Municipios del Departamento de Cundinamarca.</t>
  </si>
  <si>
    <t>ACTIVIDAD FISICA</t>
  </si>
  <si>
    <t>REALIZACION DE EVENTOS DE ACTIVIDAD FISICA Y ESTILOS DE VIDA SALUDABLE</t>
  </si>
  <si>
    <t>PROGRAMA DE ACTIVIDAD FISICA</t>
  </si>
  <si>
    <t>VIVIANA ANDREA PULIDO PÉREZ</t>
  </si>
  <si>
    <t>Indeportes</t>
  </si>
  <si>
    <t xml:space="preserve">Actualización Política Pública de Mujer y Género Municipal  </t>
  </si>
  <si>
    <t xml:space="preserve">Brindar acompañamiento para la actualización e implementación de Políticas Públicas de Mujerres y Equidad de Género </t>
  </si>
  <si>
    <t xml:space="preserve">Número de municipios acompañados y asistidos. </t>
  </si>
  <si>
    <t>Administraciones Municipales
Organizaciones de Mujeres</t>
  </si>
  <si>
    <t xml:space="preserve">Sopo, Choachi, Junin, Gachetá, Vergara, Nariño, Sesquilé, Silvania, Suesca, Girardot, Carmen de Carupa, Cucunuba, Guatavita, Cogua,  Soacha y Tenjo  </t>
  </si>
  <si>
    <t xml:space="preserve">Gerencia de Gestión y Asistencia técnica territorial </t>
  </si>
  <si>
    <t>Prevención de las violencias contra las mujeres</t>
  </si>
  <si>
    <t xml:space="preserve">Administraciones Municipales
Organizaciones de Mujeres, ciudadanas y ciudadanos </t>
  </si>
  <si>
    <t>Cajicá , Girardot, Tausa, Cogua, Junin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</si>
</sst>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46" x14ac:knownFonts="1">
    <font>
      <sz val="11"/>
      <color theme="1"/>
      <name val="Calibri"/>
      <family val="2"/>
      <scheme val="minor"/>
    </font>
    <font>
      <b/>
      <sz val="11"/>
      <color theme="1"/>
      <name val="Calibri"/>
      <family val="2"/>
      <scheme val="minor"/>
    </font>
    <font>
      <sz val="10"/>
      <name val="Arial"/>
      <family val="2"/>
    </font>
    <font>
      <b/>
      <sz val="10"/>
      <name val="Arial"/>
      <family val="2"/>
    </font>
    <font>
      <b/>
      <sz val="12"/>
      <color theme="1"/>
      <name val="Calibri"/>
      <family val="2"/>
      <scheme val="minor"/>
    </font>
    <font>
      <sz val="8"/>
      <color theme="1"/>
      <name val="Calibri"/>
      <family val="2"/>
      <scheme val="minor"/>
    </font>
    <font>
      <sz val="8"/>
      <name val="Calibri"/>
      <family val="2"/>
      <scheme val="minor"/>
    </font>
    <font>
      <sz val="8"/>
      <name val="Calibri"/>
      <family val="2"/>
    </font>
    <font>
      <b/>
      <sz val="8"/>
      <color theme="1"/>
      <name val="Calibri"/>
      <family val="2"/>
      <scheme val="minor"/>
    </font>
    <font>
      <b/>
      <sz val="7"/>
      <color theme="1"/>
      <name val="Calibri"/>
      <family val="2"/>
      <scheme val="minor"/>
    </font>
    <font>
      <b/>
      <sz val="8"/>
      <name val="Calibri"/>
      <family val="2"/>
      <scheme val="minor"/>
    </font>
    <font>
      <b/>
      <sz val="10"/>
      <name val="Calibri"/>
      <family val="2"/>
      <scheme val="minor"/>
    </font>
    <font>
      <b/>
      <sz val="9"/>
      <color indexed="81"/>
      <name val="Tahoma"/>
      <family val="2"/>
    </font>
    <font>
      <sz val="9"/>
      <color indexed="81"/>
      <name val="Tahoma"/>
      <family val="2"/>
    </font>
    <font>
      <b/>
      <sz val="8"/>
      <color indexed="81"/>
      <name val="Tahoma"/>
      <family val="2"/>
    </font>
    <font>
      <b/>
      <sz val="7"/>
      <color indexed="81"/>
      <name val="Tahoma"/>
      <family val="2"/>
    </font>
    <font>
      <sz val="7"/>
      <color indexed="81"/>
      <name val="Tahoma"/>
      <family val="2"/>
    </font>
    <font>
      <sz val="6"/>
      <color indexed="81"/>
      <name val="Tahoma"/>
      <family val="2"/>
    </font>
    <font>
      <b/>
      <sz val="10"/>
      <color theme="1"/>
      <name val="Calibri"/>
      <family val="2"/>
      <scheme val="minor"/>
    </font>
    <font>
      <sz val="8"/>
      <color rgb="FF000000"/>
      <name val="Calibri"/>
      <family val="2"/>
      <scheme val="minor"/>
    </font>
    <font>
      <sz val="10"/>
      <color rgb="FF000000"/>
      <name val="Arial"/>
      <family val="2"/>
    </font>
    <font>
      <sz val="8"/>
      <color rgb="FF000000"/>
      <name val="Arial"/>
      <family val="2"/>
    </font>
    <font>
      <b/>
      <u/>
      <sz val="11"/>
      <color theme="1"/>
      <name val="Calibri"/>
      <family val="2"/>
      <scheme val="minor"/>
    </font>
    <font>
      <sz val="8"/>
      <color theme="1"/>
      <name val="Times New Roman"/>
      <family val="1"/>
    </font>
    <font>
      <b/>
      <i/>
      <sz val="8"/>
      <color theme="1"/>
      <name val="Times New Roman"/>
      <family val="1"/>
    </font>
    <font>
      <sz val="8"/>
      <name val="Times New Roman"/>
      <family val="1"/>
    </font>
    <font>
      <b/>
      <sz val="8"/>
      <color theme="1"/>
      <name val="Times New Roman"/>
      <family val="1"/>
    </font>
    <font>
      <sz val="11"/>
      <color theme="1"/>
      <name val="Calibri"/>
      <family val="2"/>
      <scheme val="minor"/>
    </font>
    <font>
      <sz val="7"/>
      <color theme="1"/>
      <name val="Calibri"/>
      <family val="2"/>
      <scheme val="minor"/>
    </font>
    <font>
      <b/>
      <sz val="6"/>
      <color indexed="81"/>
      <name val="Tahoma"/>
      <family val="2"/>
    </font>
    <font>
      <sz val="9"/>
      <color theme="1"/>
      <name val="Calibri"/>
      <family val="2"/>
      <scheme val="minor"/>
    </font>
    <font>
      <sz val="11"/>
      <color rgb="FF000000"/>
      <name val="Calibri"/>
      <family val="2"/>
      <scheme val="minor"/>
    </font>
    <font>
      <sz val="11"/>
      <name val="Calibri"/>
      <family val="2"/>
      <scheme val="minor"/>
    </font>
    <font>
      <sz val="12"/>
      <color theme="1"/>
      <name val="Calibri"/>
      <family val="2"/>
      <scheme val="minor"/>
    </font>
    <font>
      <sz val="12"/>
      <name val="Calibri"/>
      <family val="2"/>
      <scheme val="minor"/>
    </font>
    <font>
      <sz val="8"/>
      <color rgb="FFFF0000"/>
      <name val="Calibri"/>
      <family val="2"/>
      <scheme val="minor"/>
    </font>
    <font>
      <sz val="12"/>
      <color theme="1"/>
      <name val="Arial"/>
      <family val="2"/>
    </font>
    <font>
      <sz val="12"/>
      <name val="Arial"/>
      <family val="2"/>
    </font>
    <font>
      <b/>
      <sz val="12"/>
      <name val="Calibri"/>
      <family val="2"/>
      <scheme val="minor"/>
    </font>
    <font>
      <b/>
      <sz val="8"/>
      <color indexed="8"/>
      <name val="Calibri"/>
      <family val="2"/>
    </font>
    <font>
      <sz val="8"/>
      <color indexed="8"/>
      <name val="Calibri"/>
      <family val="2"/>
    </font>
    <font>
      <sz val="10"/>
      <color rgb="FF000000"/>
      <name val="Arial Narrow"/>
      <family val="2"/>
    </font>
    <font>
      <b/>
      <sz val="9"/>
      <color indexed="81"/>
      <name val="Tahoma"/>
      <charset val="1"/>
    </font>
    <font>
      <sz val="9"/>
      <color indexed="81"/>
      <name val="Tahoma"/>
      <charset val="1"/>
    </font>
    <font>
      <sz val="10"/>
      <color theme="1"/>
      <name val="Calibri"/>
      <family val="2"/>
      <scheme val="minor"/>
    </font>
    <font>
      <sz val="9"/>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s>
  <cellStyleXfs count="4">
    <xf numFmtId="0" fontId="0" fillId="0" borderId="0"/>
    <xf numFmtId="0" fontId="2" fillId="0" borderId="0"/>
    <xf numFmtId="0" fontId="2" fillId="0" borderId="0"/>
    <xf numFmtId="44" fontId="27" fillId="0" borderId="0" applyFont="0" applyFill="0" applyBorder="0" applyAlignment="0" applyProtection="0"/>
  </cellStyleXfs>
  <cellXfs count="967">
    <xf numFmtId="0" fontId="0" fillId="0" borderId="0" xfId="0"/>
    <xf numFmtId="0" fontId="4" fillId="0" borderId="0" xfId="0" applyFont="1" applyAlignment="1">
      <alignment horizontal="center"/>
    </xf>
    <xf numFmtId="0" fontId="1" fillId="0" borderId="0" xfId="0" applyFont="1"/>
    <xf numFmtId="0" fontId="0" fillId="0" borderId="0" xfId="0" applyAlignment="1">
      <alignment vertical="center"/>
    </xf>
    <xf numFmtId="0" fontId="1" fillId="3" borderId="12" xfId="0" applyFont="1" applyFill="1" applyBorder="1" applyAlignment="1">
      <alignment horizontal="center" wrapText="1"/>
    </xf>
    <xf numFmtId="0" fontId="9" fillId="5" borderId="24" xfId="0" applyFont="1" applyFill="1" applyBorder="1" applyAlignment="1">
      <alignment horizontal="center" vertical="center" wrapText="1"/>
    </xf>
    <xf numFmtId="0" fontId="9" fillId="5" borderId="24" xfId="0" applyFont="1" applyFill="1" applyBorder="1" applyAlignment="1">
      <alignment horizontal="center" vertical="center"/>
    </xf>
    <xf numFmtId="0" fontId="8" fillId="5" borderId="25"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7" borderId="10" xfId="0" applyFont="1" applyFill="1" applyBorder="1" applyAlignment="1">
      <alignment horizontal="center" vertical="center"/>
    </xf>
    <xf numFmtId="0" fontId="5" fillId="7" borderId="28"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28" xfId="0" applyFont="1" applyFill="1" applyBorder="1" applyAlignment="1">
      <alignment horizontal="right" wrapText="1"/>
    </xf>
    <xf numFmtId="0" fontId="8" fillId="7" borderId="24" xfId="0" applyFont="1" applyFill="1" applyBorder="1" applyAlignment="1">
      <alignment horizontal="right" wrapText="1"/>
    </xf>
    <xf numFmtId="0" fontId="5" fillId="7" borderId="28"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30" xfId="0" applyFont="1" applyFill="1" applyBorder="1" applyAlignment="1">
      <alignment horizontal="right" wrapText="1"/>
    </xf>
    <xf numFmtId="0" fontId="5" fillId="7" borderId="28" xfId="0" applyFont="1" applyFill="1" applyBorder="1" applyAlignment="1">
      <alignment horizontal="right" vertical="center" wrapText="1"/>
    </xf>
    <xf numFmtId="0" fontId="5" fillId="7" borderId="24" xfId="0" applyFont="1" applyFill="1" applyBorder="1" applyAlignment="1">
      <alignment horizontal="right" vertical="center" wrapText="1"/>
    </xf>
    <xf numFmtId="0" fontId="5" fillId="7" borderId="31" xfId="0" applyFont="1" applyFill="1" applyBorder="1" applyAlignment="1">
      <alignment horizontal="center" vertical="center" wrapText="1"/>
    </xf>
    <xf numFmtId="0" fontId="5" fillId="7" borderId="29" xfId="0" applyFont="1" applyFill="1" applyBorder="1" applyAlignment="1">
      <alignment horizontal="right" vertical="center" wrapText="1"/>
    </xf>
    <xf numFmtId="0" fontId="0" fillId="7" borderId="32" xfId="0" applyFill="1" applyBorder="1"/>
    <xf numFmtId="0" fontId="6" fillId="0" borderId="33" xfId="0" applyFont="1" applyBorder="1" applyAlignment="1">
      <alignment horizontal="center" vertical="center" wrapText="1"/>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35" xfId="0" applyFont="1" applyBorder="1" applyAlignment="1">
      <alignment horizontal="right"/>
    </xf>
    <xf numFmtId="0" fontId="5" fillId="0" borderId="19" xfId="0" applyFont="1" applyBorder="1" applyAlignment="1">
      <alignment horizontal="right"/>
    </xf>
    <xf numFmtId="0" fontId="5" fillId="0" borderId="18" xfId="0" applyFont="1" applyBorder="1" applyAlignment="1">
      <alignment horizontal="right"/>
    </xf>
    <xf numFmtId="0" fontId="5" fillId="0" borderId="5" xfId="0" applyFont="1" applyBorder="1" applyAlignment="1">
      <alignment horizontal="right"/>
    </xf>
    <xf numFmtId="9" fontId="5" fillId="0" borderId="5" xfId="0" applyNumberFormat="1" applyFont="1" applyBorder="1" applyAlignment="1">
      <alignment horizontal="right"/>
    </xf>
    <xf numFmtId="0" fontId="5" fillId="0" borderId="7" xfId="0" applyFont="1" applyBorder="1" applyAlignment="1">
      <alignment horizontal="right"/>
    </xf>
    <xf numFmtId="0" fontId="0" fillId="0" borderId="36" xfId="0" applyBorder="1"/>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37" xfId="0" applyFont="1" applyBorder="1" applyAlignment="1">
      <alignment horizontal="center" vertical="center"/>
    </xf>
    <xf numFmtId="0" fontId="10" fillId="0" borderId="4" xfId="0" applyFont="1" applyFill="1" applyBorder="1" applyAlignment="1">
      <alignment horizontal="center" vertical="center" wrapText="1"/>
    </xf>
    <xf numFmtId="0" fontId="5" fillId="0" borderId="4" xfId="0" applyFont="1" applyBorder="1" applyAlignment="1">
      <alignment horizontal="right"/>
    </xf>
    <xf numFmtId="0" fontId="5" fillId="0" borderId="37" xfId="0" applyFont="1" applyBorder="1" applyAlignment="1">
      <alignment horizontal="right"/>
    </xf>
    <xf numFmtId="0" fontId="0" fillId="0" borderId="38" xfId="0" applyBorder="1"/>
    <xf numFmtId="0" fontId="6" fillId="0" borderId="39" xfId="0" applyFont="1" applyBorder="1" applyAlignment="1">
      <alignment horizontal="center" vertical="center"/>
    </xf>
    <xf numFmtId="0" fontId="6" fillId="2" borderId="37" xfId="0" applyFont="1" applyFill="1" applyBorder="1" applyAlignment="1">
      <alignment horizontal="center" vertical="center"/>
    </xf>
    <xf numFmtId="0" fontId="6" fillId="2" borderId="37" xfId="0" applyFont="1" applyFill="1" applyBorder="1" applyAlignment="1">
      <alignment horizontal="center" vertical="center" wrapText="1"/>
    </xf>
    <xf numFmtId="0" fontId="5" fillId="0" borderId="40" xfId="0" applyFont="1" applyBorder="1" applyAlignment="1">
      <alignment horizontal="right"/>
    </xf>
    <xf numFmtId="0" fontId="6" fillId="0" borderId="41" xfId="0" applyFont="1" applyBorder="1" applyAlignment="1">
      <alignment horizontal="center" vertical="center" wrapText="1"/>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10" fillId="0" borderId="2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5" fillId="0" borderId="45" xfId="0" applyFont="1" applyBorder="1" applyAlignment="1">
      <alignment horizontal="right"/>
    </xf>
    <xf numFmtId="0" fontId="5" fillId="0" borderId="44" xfId="0" applyFont="1" applyBorder="1" applyAlignment="1">
      <alignment horizontal="right"/>
    </xf>
    <xf numFmtId="0" fontId="5" fillId="0" borderId="42" xfId="0" applyFont="1" applyBorder="1" applyAlignment="1">
      <alignment horizontal="right"/>
    </xf>
    <xf numFmtId="0" fontId="5" fillId="0" borderId="25" xfId="0" applyFont="1" applyBorder="1" applyAlignment="1">
      <alignment horizontal="right"/>
    </xf>
    <xf numFmtId="0" fontId="0" fillId="0" borderId="25" xfId="0" applyBorder="1"/>
    <xf numFmtId="0" fontId="0" fillId="0" borderId="42" xfId="0" applyBorder="1"/>
    <xf numFmtId="0" fontId="5" fillId="0" borderId="1" xfId="0" applyFont="1" applyBorder="1" applyAlignment="1">
      <alignment horizontal="right"/>
    </xf>
    <xf numFmtId="0" fontId="0" fillId="0" borderId="46" xfId="0" applyBorder="1"/>
    <xf numFmtId="0" fontId="11" fillId="7" borderId="10" xfId="0" applyFont="1" applyFill="1" applyBorder="1"/>
    <xf numFmtId="0" fontId="11" fillId="7" borderId="11" xfId="0" applyFont="1" applyFill="1" applyBorder="1"/>
    <xf numFmtId="0" fontId="11" fillId="7" borderId="28" xfId="0" applyFont="1" applyFill="1" applyBorder="1"/>
    <xf numFmtId="0" fontId="10" fillId="7" borderId="28" xfId="0" applyFont="1" applyFill="1" applyBorder="1"/>
    <xf numFmtId="0" fontId="10" fillId="7" borderId="28" xfId="0" applyFont="1" applyFill="1" applyBorder="1" applyAlignment="1">
      <alignment horizontal="right" wrapText="1"/>
    </xf>
    <xf numFmtId="0" fontId="8" fillId="7" borderId="30" xfId="0" applyFont="1" applyFill="1" applyBorder="1"/>
    <xf numFmtId="0" fontId="8" fillId="7" borderId="28" xfId="0" applyFont="1" applyFill="1" applyBorder="1"/>
    <xf numFmtId="0" fontId="8" fillId="7" borderId="26" xfId="0" applyFont="1" applyFill="1" applyBorder="1"/>
    <xf numFmtId="0" fontId="8" fillId="7" borderId="24" xfId="0" applyFont="1" applyFill="1" applyBorder="1" applyAlignment="1">
      <alignment horizontal="right"/>
    </xf>
    <xf numFmtId="0" fontId="8" fillId="7" borderId="26" xfId="0" applyFont="1" applyFill="1" applyBorder="1" applyAlignment="1">
      <alignment horizontal="right"/>
    </xf>
    <xf numFmtId="0" fontId="5" fillId="0" borderId="33" xfId="0" applyFont="1" applyBorder="1" applyAlignment="1">
      <alignment horizontal="center" wrapText="1"/>
    </xf>
    <xf numFmtId="0" fontId="5" fillId="0" borderId="19" xfId="0" applyFont="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wrapText="1"/>
    </xf>
    <xf numFmtId="0" fontId="8" fillId="0" borderId="19" xfId="0" applyFont="1" applyBorder="1" applyAlignment="1">
      <alignment horizontal="right" wrapText="1"/>
    </xf>
    <xf numFmtId="0" fontId="8" fillId="0" borderId="34" xfId="0" applyFont="1" applyFill="1" applyBorder="1" applyAlignment="1">
      <alignment horizontal="right" wrapText="1"/>
    </xf>
    <xf numFmtId="0" fontId="5" fillId="0" borderId="19" xfId="0" applyFont="1" applyBorder="1" applyAlignment="1">
      <alignment vertical="center" wrapText="1"/>
    </xf>
    <xf numFmtId="0" fontId="8" fillId="0" borderId="19" xfId="0" applyFont="1" applyBorder="1" applyAlignment="1">
      <alignment vertical="center" wrapText="1"/>
    </xf>
    <xf numFmtId="0" fontId="5" fillId="0" borderId="7" xfId="0" applyFont="1" applyBorder="1" applyAlignment="1">
      <alignment horizontal="center"/>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47" xfId="0" applyFont="1" applyBorder="1" applyAlignment="1">
      <alignment horizontal="right"/>
    </xf>
    <xf numFmtId="0" fontId="5" fillId="0" borderId="43" xfId="0" applyFont="1" applyBorder="1" applyAlignment="1">
      <alignment horizontal="right"/>
    </xf>
    <xf numFmtId="0" fontId="8" fillId="0" borderId="24" xfId="0" applyFont="1" applyFill="1" applyBorder="1" applyAlignment="1">
      <alignment horizontal="right" wrapText="1"/>
    </xf>
    <xf numFmtId="0" fontId="5" fillId="0" borderId="44" xfId="0" applyFont="1" applyBorder="1" applyAlignment="1">
      <alignment wrapText="1"/>
    </xf>
    <xf numFmtId="0" fontId="5" fillId="0" borderId="5" xfId="0" applyFont="1" applyBorder="1"/>
    <xf numFmtId="0" fontId="5" fillId="0" borderId="5" xfId="0" applyFont="1" applyBorder="1" applyAlignment="1">
      <alignment horizontal="center"/>
    </xf>
    <xf numFmtId="0" fontId="5" fillId="0" borderId="0" xfId="0" applyFont="1" applyBorder="1" applyAlignment="1">
      <alignment horizontal="center"/>
    </xf>
    <xf numFmtId="0" fontId="18" fillId="7" borderId="10" xfId="0" applyFont="1" applyFill="1" applyBorder="1"/>
    <xf numFmtId="0" fontId="18" fillId="7" borderId="11" xfId="0" applyFont="1" applyFill="1" applyBorder="1"/>
    <xf numFmtId="0" fontId="18" fillId="7" borderId="28" xfId="0" applyFont="1" applyFill="1" applyBorder="1"/>
    <xf numFmtId="0" fontId="8" fillId="7" borderId="28" xfId="0" applyFont="1" applyFill="1" applyBorder="1" applyAlignment="1">
      <alignment horizontal="right" wrapText="1"/>
    </xf>
    <xf numFmtId="0" fontId="8" fillId="7" borderId="28" xfId="0" applyFont="1" applyFill="1" applyBorder="1" applyAlignment="1">
      <alignment horizontal="right"/>
    </xf>
    <xf numFmtId="0" fontId="8" fillId="7" borderId="48" xfId="0" applyFont="1" applyFill="1" applyBorder="1" applyAlignment="1">
      <alignment horizontal="right"/>
    </xf>
    <xf numFmtId="0" fontId="8" fillId="7" borderId="48" xfId="0" applyFont="1" applyFill="1" applyBorder="1"/>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34" xfId="0" applyFont="1" applyFill="1" applyBorder="1" applyAlignment="1">
      <alignment horizontal="right" vertical="center" wrapText="1"/>
    </xf>
    <xf numFmtId="0" fontId="5" fillId="0" borderId="19" xfId="0" applyFont="1" applyBorder="1" applyAlignment="1">
      <alignment horizontal="left" vertical="center" wrapText="1"/>
    </xf>
    <xf numFmtId="0" fontId="5" fillId="0" borderId="7" xfId="0" applyFont="1" applyBorder="1" applyAlignment="1">
      <alignment horizontal="center" vertical="center"/>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9" xfId="0" applyFont="1" applyFill="1" applyBorder="1" applyAlignment="1">
      <alignment horizontal="right" vertical="center" wrapText="1"/>
    </xf>
    <xf numFmtId="0" fontId="5" fillId="0" borderId="51" xfId="0" applyFont="1" applyBorder="1" applyAlignment="1">
      <alignment horizontal="center" vertical="center" wrapText="1"/>
    </xf>
    <xf numFmtId="0" fontId="5" fillId="0" borderId="19" xfId="0" applyFont="1" applyBorder="1" applyAlignment="1">
      <alignment horizontal="center" vertical="center"/>
    </xf>
    <xf numFmtId="0" fontId="5" fillId="0" borderId="3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2" xfId="0" applyFont="1" applyBorder="1" applyAlignment="1">
      <alignment horizontal="center"/>
    </xf>
    <xf numFmtId="0" fontId="5" fillId="0" borderId="53" xfId="0" applyFont="1" applyBorder="1" applyAlignment="1">
      <alignment horizontal="center"/>
    </xf>
    <xf numFmtId="0" fontId="5" fillId="0" borderId="24" xfId="0" applyFont="1" applyBorder="1" applyAlignment="1">
      <alignment horizontal="center"/>
    </xf>
    <xf numFmtId="0" fontId="5" fillId="0" borderId="54" xfId="0" applyFont="1" applyBorder="1" applyAlignment="1">
      <alignment horizontal="center"/>
    </xf>
    <xf numFmtId="0" fontId="5" fillId="6" borderId="25"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0" borderId="23" xfId="0" applyFont="1" applyFill="1" applyBorder="1" applyAlignment="1">
      <alignment horizontal="justify" vertical="center"/>
    </xf>
    <xf numFmtId="0" fontId="5" fillId="0" borderId="24" xfId="0" applyFont="1" applyFill="1" applyBorder="1" applyAlignment="1">
      <alignment horizontal="center" wrapText="1"/>
    </xf>
    <xf numFmtId="0" fontId="5" fillId="0" borderId="24" xfId="0" applyFont="1" applyFill="1" applyBorder="1" applyAlignment="1">
      <alignment horizontal="center" vertical="center"/>
    </xf>
    <xf numFmtId="0" fontId="5" fillId="0" borderId="24" xfId="0" applyFont="1" applyFill="1" applyBorder="1" applyAlignment="1">
      <alignment horizontal="center"/>
    </xf>
    <xf numFmtId="0" fontId="5" fillId="0" borderId="24" xfId="0" applyFont="1" applyFill="1" applyBorder="1" applyAlignment="1">
      <alignment horizontal="justify" vertical="center"/>
    </xf>
    <xf numFmtId="0" fontId="8" fillId="0" borderId="24"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0" xfId="0" applyFont="1" applyBorder="1" applyAlignment="1">
      <alignment horizontal="right"/>
    </xf>
    <xf numFmtId="0" fontId="5" fillId="0" borderId="28" xfId="0" applyFont="1" applyBorder="1" applyAlignment="1">
      <alignment horizontal="right"/>
    </xf>
    <xf numFmtId="9" fontId="5" fillId="0" borderId="28" xfId="0" applyNumberFormat="1" applyFont="1" applyBorder="1" applyAlignment="1">
      <alignment horizontal="right"/>
    </xf>
    <xf numFmtId="0" fontId="0" fillId="0" borderId="32" xfId="0" applyBorder="1"/>
    <xf numFmtId="0" fontId="8" fillId="7" borderId="23" xfId="0" applyFont="1" applyFill="1" applyBorder="1"/>
    <xf numFmtId="0" fontId="8" fillId="7" borderId="24" xfId="0" applyFont="1" applyFill="1" applyBorder="1"/>
    <xf numFmtId="0" fontId="0" fillId="7" borderId="54" xfId="0" applyFill="1" applyBorder="1"/>
    <xf numFmtId="0" fontId="5" fillId="0" borderId="40" xfId="0" applyFont="1" applyBorder="1" applyAlignment="1">
      <alignment horizontal="left" vertical="center" wrapText="1"/>
    </xf>
    <xf numFmtId="0" fontId="5" fillId="0" borderId="4" xfId="0" applyFont="1" applyBorder="1" applyAlignment="1">
      <alignment vertical="center"/>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right" vertical="center" wrapText="1"/>
    </xf>
    <xf numFmtId="0" fontId="8" fillId="0" borderId="4" xfId="0" applyFont="1" applyFill="1" applyBorder="1" applyAlignment="1">
      <alignment horizontal="center" vertical="center" wrapText="1"/>
    </xf>
    <xf numFmtId="0" fontId="5" fillId="2" borderId="4" xfId="0" applyFont="1" applyFill="1" applyBorder="1" applyAlignment="1">
      <alignment vertical="center" wrapText="1"/>
    </xf>
    <xf numFmtId="0" fontId="5" fillId="0" borderId="4" xfId="0" applyFont="1" applyBorder="1" applyAlignment="1">
      <alignment horizontal="center"/>
    </xf>
    <xf numFmtId="0" fontId="8" fillId="0" borderId="4" xfId="0" applyFont="1" applyBorder="1" applyAlignment="1">
      <alignment vertical="center"/>
    </xf>
    <xf numFmtId="0" fontId="8" fillId="0" borderId="4" xfId="0" applyFont="1" applyBorder="1" applyAlignment="1">
      <alignment horizontal="right" vertical="center"/>
    </xf>
    <xf numFmtId="0" fontId="5" fillId="7" borderId="17" xfId="0" applyFont="1" applyFill="1" applyBorder="1" applyAlignment="1">
      <alignment horizontal="right" wrapText="1"/>
    </xf>
    <xf numFmtId="0" fontId="8" fillId="7" borderId="18" xfId="0" applyFont="1" applyFill="1" applyBorder="1" applyAlignment="1">
      <alignment horizontal="right" wrapText="1"/>
    </xf>
    <xf numFmtId="0" fontId="23" fillId="0" borderId="33" xfId="0" applyFont="1" applyBorder="1" applyAlignment="1">
      <alignment horizontal="left" vertical="center" wrapText="1"/>
    </xf>
    <xf numFmtId="0" fontId="24" fillId="0" borderId="19" xfId="0" applyFont="1" applyBorder="1" applyAlignment="1">
      <alignment horizontal="center" vertical="center"/>
    </xf>
    <xf numFmtId="0" fontId="24" fillId="0" borderId="19" xfId="0" applyFont="1" applyBorder="1" applyAlignment="1">
      <alignment horizontal="center"/>
    </xf>
    <xf numFmtId="0" fontId="24" fillId="0" borderId="8" xfId="0" applyFont="1" applyBorder="1" applyAlignment="1">
      <alignment horizontal="center"/>
    </xf>
    <xf numFmtId="0" fontId="25" fillId="0" borderId="19" xfId="0" applyFont="1" applyFill="1" applyBorder="1" applyAlignment="1">
      <alignment horizontal="justify" vertical="center" wrapText="1"/>
    </xf>
    <xf numFmtId="0" fontId="26" fillId="0" borderId="4" xfId="0" applyFont="1" applyBorder="1" applyAlignment="1">
      <alignment horizontal="center" vertical="center" wrapText="1"/>
    </xf>
    <xf numFmtId="0" fontId="26" fillId="0" borderId="4" xfId="0" applyFont="1" applyFill="1" applyBorder="1" applyAlignment="1">
      <alignment horizontal="center" vertical="center" wrapText="1"/>
    </xf>
    <xf numFmtId="0" fontId="25" fillId="0" borderId="19" xfId="0" applyFont="1" applyBorder="1" applyAlignment="1">
      <alignment horizontal="left" vertical="center" wrapText="1"/>
    </xf>
    <xf numFmtId="0" fontId="23" fillId="0" borderId="19" xfId="0" applyFont="1" applyBorder="1" applyAlignment="1">
      <alignment horizontal="left" vertical="center" wrapText="1"/>
    </xf>
    <xf numFmtId="0" fontId="26"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0" borderId="35" xfId="0" applyFont="1" applyBorder="1" applyAlignment="1">
      <alignment horizontal="left" vertical="center" wrapText="1"/>
    </xf>
    <xf numFmtId="0" fontId="24" fillId="0" borderId="4" xfId="0" applyFont="1" applyBorder="1" applyAlignment="1">
      <alignment horizontal="center" vertical="center"/>
    </xf>
    <xf numFmtId="0" fontId="24" fillId="0" borderId="4" xfId="0" applyFont="1" applyBorder="1" applyAlignment="1">
      <alignment horizontal="center"/>
    </xf>
    <xf numFmtId="0" fontId="23" fillId="2" borderId="4" xfId="0" applyFont="1" applyFill="1" applyBorder="1" applyAlignment="1">
      <alignment horizontal="left" vertical="center" wrapText="1"/>
    </xf>
    <xf numFmtId="0" fontId="24" fillId="0" borderId="8" xfId="0" applyFont="1" applyBorder="1" applyAlignment="1">
      <alignment horizontal="center" vertical="center"/>
    </xf>
    <xf numFmtId="0" fontId="23" fillId="0" borderId="19" xfId="0" applyFont="1" applyBorder="1" applyAlignment="1">
      <alignment horizontal="left"/>
    </xf>
    <xf numFmtId="0" fontId="23" fillId="0" borderId="8" xfId="0" applyFont="1" applyBorder="1" applyAlignment="1">
      <alignment horizontal="left"/>
    </xf>
    <xf numFmtId="0" fontId="23" fillId="0" borderId="4" xfId="0" applyFont="1" applyBorder="1" applyAlignment="1">
      <alignment horizontal="center" vertical="center"/>
    </xf>
    <xf numFmtId="0" fontId="23" fillId="0" borderId="37" xfId="0" applyFont="1" applyBorder="1" applyAlignment="1">
      <alignment horizontal="center" vertical="center"/>
    </xf>
    <xf numFmtId="0" fontId="26" fillId="0" borderId="18" xfId="0" applyFont="1" applyFill="1" applyBorder="1" applyAlignment="1">
      <alignment horizontal="center" vertical="center" wrapText="1"/>
    </xf>
    <xf numFmtId="0" fontId="23" fillId="0" borderId="44" xfId="0" applyFont="1" applyBorder="1" applyAlignment="1">
      <alignment horizontal="left" vertical="center" wrapText="1"/>
    </xf>
    <xf numFmtId="0" fontId="23" fillId="0" borderId="25" xfId="0" applyFont="1" applyBorder="1" applyAlignment="1">
      <alignment horizontal="left" vertical="center" wrapText="1"/>
    </xf>
    <xf numFmtId="0" fontId="5" fillId="0" borderId="30" xfId="0" applyFont="1" applyFill="1" applyBorder="1" applyAlignment="1">
      <alignment horizontal="justify" vertical="center"/>
    </xf>
    <xf numFmtId="0" fontId="5" fillId="0" borderId="28" xfId="0" applyFont="1" applyFill="1" applyBorder="1" applyAlignment="1">
      <alignment horizontal="center" vertical="center"/>
    </xf>
    <xf numFmtId="0" fontId="5" fillId="0" borderId="28" xfId="0" applyFont="1" applyFill="1" applyBorder="1" applyAlignment="1">
      <alignment horizontal="justify" vertical="center"/>
    </xf>
    <xf numFmtId="0" fontId="5" fillId="0" borderId="28" xfId="0" applyFont="1" applyFill="1" applyBorder="1" applyAlignment="1">
      <alignment horizontal="right" wrapText="1"/>
    </xf>
    <xf numFmtId="0" fontId="6" fillId="0" borderId="28"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8" xfId="0" applyFont="1" applyFill="1" applyBorder="1" applyAlignment="1">
      <alignment horizontal="right" wrapText="1"/>
    </xf>
    <xf numFmtId="0" fontId="5" fillId="0" borderId="28" xfId="0" applyFont="1" applyFill="1" applyBorder="1" applyAlignment="1">
      <alignment horizontal="right" vertical="center" wrapText="1"/>
    </xf>
    <xf numFmtId="0" fontId="0" fillId="0" borderId="32" xfId="0" applyFill="1" applyBorder="1"/>
    <xf numFmtId="0" fontId="0" fillId="0" borderId="0" xfId="0"/>
    <xf numFmtId="0" fontId="0" fillId="0" borderId="0" xfId="0" applyAlignment="1">
      <alignment vertical="center"/>
    </xf>
    <xf numFmtId="0" fontId="5" fillId="0" borderId="4" xfId="0" applyFont="1" applyBorder="1" applyAlignment="1">
      <alignment horizontal="center"/>
    </xf>
    <xf numFmtId="0" fontId="0" fillId="0" borderId="25" xfId="0" applyBorder="1"/>
    <xf numFmtId="0" fontId="5" fillId="0" borderId="44" xfId="0" applyFont="1" applyBorder="1" applyAlignment="1">
      <alignment wrapText="1"/>
    </xf>
    <xf numFmtId="0" fontId="5" fillId="0" borderId="5" xfId="0" applyFont="1" applyBorder="1"/>
    <xf numFmtId="0" fontId="5" fillId="0" borderId="19" xfId="0" applyFont="1" applyBorder="1" applyAlignment="1">
      <alignment horizontal="right"/>
    </xf>
    <xf numFmtId="0" fontId="5" fillId="0" borderId="4" xfId="0" applyFont="1" applyBorder="1" applyAlignment="1">
      <alignment horizontal="right"/>
    </xf>
    <xf numFmtId="0" fontId="5" fillId="0" borderId="44" xfId="0" applyFont="1" applyBorder="1" applyAlignment="1">
      <alignment horizontal="right"/>
    </xf>
    <xf numFmtId="0" fontId="5" fillId="0" borderId="5" xfId="0" applyFont="1" applyBorder="1" applyAlignment="1">
      <alignment horizontal="center"/>
    </xf>
    <xf numFmtId="0" fontId="1" fillId="0" borderId="0" xfId="0" applyFont="1"/>
    <xf numFmtId="0" fontId="8" fillId="7" borderId="30" xfId="0" applyFont="1" applyFill="1" applyBorder="1"/>
    <xf numFmtId="0" fontId="8" fillId="7" borderId="28" xfId="0" applyFont="1" applyFill="1" applyBorder="1"/>
    <xf numFmtId="0" fontId="5" fillId="0" borderId="47" xfId="0" applyFont="1" applyBorder="1" applyAlignment="1">
      <alignment horizontal="right"/>
    </xf>
    <xf numFmtId="0" fontId="18" fillId="7" borderId="10" xfId="0" applyFont="1" applyFill="1" applyBorder="1"/>
    <xf numFmtId="0" fontId="8" fillId="7" borderId="24" xfId="0" applyFont="1" applyFill="1" applyBorder="1" applyAlignment="1">
      <alignment horizontal="right"/>
    </xf>
    <xf numFmtId="0" fontId="8" fillId="7" borderId="28" xfId="0" applyFont="1" applyFill="1" applyBorder="1" applyAlignment="1">
      <alignment horizontal="right"/>
    </xf>
    <xf numFmtId="0" fontId="8" fillId="7" borderId="48" xfId="0" applyFont="1" applyFill="1" applyBorder="1" applyAlignment="1">
      <alignment horizontal="right"/>
    </xf>
    <xf numFmtId="0" fontId="5" fillId="0" borderId="4" xfId="0" applyFont="1" applyBorder="1" applyAlignment="1">
      <alignment vertical="center" wrapText="1"/>
    </xf>
    <xf numFmtId="0" fontId="5" fillId="0" borderId="37" xfId="0" applyFont="1" applyBorder="1" applyAlignment="1">
      <alignment horizontal="right"/>
    </xf>
    <xf numFmtId="0" fontId="8" fillId="7" borderId="26" xfId="0" applyFont="1" applyFill="1" applyBorder="1"/>
    <xf numFmtId="0" fontId="5" fillId="0" borderId="42" xfId="0" applyFont="1" applyBorder="1" applyAlignment="1">
      <alignment horizontal="right"/>
    </xf>
    <xf numFmtId="0" fontId="5" fillId="0" borderId="25" xfId="0" applyFont="1" applyBorder="1" applyAlignment="1">
      <alignment horizontal="right"/>
    </xf>
    <xf numFmtId="0" fontId="18" fillId="7" borderId="28" xfId="0" applyFont="1" applyFill="1" applyBorder="1"/>
    <xf numFmtId="0" fontId="5" fillId="0" borderId="45" xfId="0" applyFont="1" applyBorder="1" applyAlignment="1">
      <alignment horizontal="right"/>
    </xf>
    <xf numFmtId="0" fontId="0" fillId="0" borderId="42" xfId="0" applyBorder="1"/>
    <xf numFmtId="0" fontId="8" fillId="7" borderId="26" xfId="0" applyFont="1" applyFill="1" applyBorder="1" applyAlignment="1">
      <alignment horizontal="right"/>
    </xf>
    <xf numFmtId="0" fontId="8" fillId="5" borderId="25" xfId="0" applyFont="1" applyFill="1" applyBorder="1" applyAlignment="1">
      <alignment horizontal="center" vertical="center" wrapText="1"/>
    </xf>
    <xf numFmtId="0" fontId="18" fillId="7" borderId="11" xfId="0" applyFont="1" applyFill="1" applyBorder="1"/>
    <xf numFmtId="0" fontId="5" fillId="7" borderId="28" xfId="0" applyFont="1" applyFill="1" applyBorder="1" applyAlignment="1">
      <alignment horizontal="right" wrapText="1"/>
    </xf>
    <xf numFmtId="0" fontId="5" fillId="7" borderId="28"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8" xfId="0" applyFont="1" applyFill="1" applyBorder="1" applyAlignment="1">
      <alignment horizontal="right" vertical="center" wrapText="1"/>
    </xf>
    <xf numFmtId="0" fontId="8" fillId="0" borderId="24" xfId="0" applyFont="1" applyFill="1" applyBorder="1" applyAlignment="1">
      <alignment horizontal="right" wrapText="1"/>
    </xf>
    <xf numFmtId="0" fontId="5" fillId="5" borderId="25" xfId="0" applyFont="1" applyFill="1" applyBorder="1" applyAlignment="1">
      <alignment horizontal="center" vertical="center" wrapText="1"/>
    </xf>
    <xf numFmtId="0" fontId="0" fillId="0" borderId="36" xfId="0" applyBorder="1"/>
    <xf numFmtId="0" fontId="0" fillId="0" borderId="38" xfId="0" applyBorder="1"/>
    <xf numFmtId="0" fontId="0" fillId="0" borderId="46" xfId="0" applyBorder="1"/>
    <xf numFmtId="0" fontId="0" fillId="7" borderId="32" xfId="0" applyFill="1" applyBorder="1"/>
    <xf numFmtId="0" fontId="5" fillId="0" borderId="18" xfId="0" applyFont="1" applyBorder="1" applyAlignment="1">
      <alignment horizontal="right"/>
    </xf>
    <xf numFmtId="0" fontId="5" fillId="0" borderId="5" xfId="0" applyFont="1" applyBorder="1" applyAlignment="1">
      <alignment horizontal="right"/>
    </xf>
    <xf numFmtId="0" fontId="8" fillId="7" borderId="28" xfId="0" applyFont="1" applyFill="1" applyBorder="1" applyAlignment="1">
      <alignment horizontal="right" wrapText="1"/>
    </xf>
    <xf numFmtId="0" fontId="5" fillId="0" borderId="43" xfId="0" applyFont="1" applyBorder="1" applyAlignment="1">
      <alignment horizontal="right"/>
    </xf>
    <xf numFmtId="0" fontId="9" fillId="5" borderId="24" xfId="0" applyFont="1" applyFill="1" applyBorder="1" applyAlignment="1">
      <alignment horizontal="center" vertical="center" wrapText="1"/>
    </xf>
    <xf numFmtId="0" fontId="9" fillId="5" borderId="24" xfId="0" applyFont="1" applyFill="1" applyBorder="1" applyAlignment="1">
      <alignment horizontal="center" vertical="center"/>
    </xf>
    <xf numFmtId="0" fontId="5" fillId="7" borderId="30" xfId="0" applyFont="1" applyFill="1" applyBorder="1" applyAlignment="1">
      <alignment horizontal="right" wrapText="1"/>
    </xf>
    <xf numFmtId="0" fontId="5" fillId="7" borderId="29" xfId="0" applyFont="1" applyFill="1" applyBorder="1" applyAlignment="1">
      <alignment horizontal="right" vertical="center" wrapText="1"/>
    </xf>
    <xf numFmtId="0" fontId="5" fillId="0" borderId="7" xfId="0" applyFont="1" applyBorder="1" applyAlignment="1">
      <alignment horizontal="right"/>
    </xf>
    <xf numFmtId="0" fontId="5" fillId="0" borderId="1" xfId="0" applyFont="1" applyBorder="1" applyAlignment="1">
      <alignment horizontal="right"/>
    </xf>
    <xf numFmtId="0" fontId="5" fillId="7" borderId="31" xfId="0" applyFont="1" applyFill="1" applyBorder="1" applyAlignment="1">
      <alignment horizontal="center" vertical="center" wrapText="1"/>
    </xf>
    <xf numFmtId="9" fontId="5" fillId="0" borderId="5" xfId="0" applyNumberFormat="1" applyFont="1" applyBorder="1" applyAlignment="1">
      <alignment horizontal="right"/>
    </xf>
    <xf numFmtId="0" fontId="5" fillId="0" borderId="0" xfId="0" applyFont="1" applyBorder="1" applyAlignment="1">
      <alignment horizontal="center"/>
    </xf>
    <xf numFmtId="0" fontId="8" fillId="7" borderId="48" xfId="0" applyFont="1" applyFill="1" applyBorder="1"/>
    <xf numFmtId="0" fontId="5" fillId="7" borderId="24" xfId="0" applyFont="1" applyFill="1" applyBorder="1" applyAlignment="1">
      <alignment horizontal="right" vertical="center" wrapText="1"/>
    </xf>
    <xf numFmtId="0" fontId="1" fillId="3" borderId="12" xfId="0" applyFont="1" applyFill="1" applyBorder="1" applyAlignment="1">
      <alignment horizontal="center" wrapText="1"/>
    </xf>
    <xf numFmtId="0" fontId="5"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right"/>
    </xf>
    <xf numFmtId="0" fontId="5" fillId="0" borderId="59" xfId="0" applyFont="1" applyBorder="1" applyAlignment="1">
      <alignment horizontal="right"/>
    </xf>
    <xf numFmtId="0" fontId="5" fillId="7" borderId="55"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17" xfId="0" applyFont="1" applyFill="1" applyBorder="1" applyAlignment="1">
      <alignment horizontal="right" wrapText="1"/>
    </xf>
    <xf numFmtId="0" fontId="8" fillId="7" borderId="18" xfId="0" applyFont="1" applyFill="1" applyBorder="1" applyAlignment="1">
      <alignment horizontal="right" wrapText="1"/>
    </xf>
    <xf numFmtId="0" fontId="5" fillId="7" borderId="1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0" borderId="4" xfId="0" applyFont="1" applyBorder="1" applyAlignment="1">
      <alignment horizontal="center" wrapText="1"/>
    </xf>
    <xf numFmtId="0" fontId="8" fillId="0" borderId="4" xfId="0" applyFont="1" applyBorder="1" applyAlignment="1">
      <alignment horizontal="center" vertical="center" wrapText="1"/>
    </xf>
    <xf numFmtId="0" fontId="4" fillId="0" borderId="0" xfId="0" applyFont="1" applyAlignment="1"/>
    <xf numFmtId="0" fontId="5" fillId="7" borderId="28"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27" xfId="0" applyFont="1" applyFill="1" applyBorder="1" applyAlignment="1">
      <alignment horizontal="center" vertical="center" wrapText="1"/>
    </xf>
    <xf numFmtId="0" fontId="5" fillId="0" borderId="19" xfId="0" applyFont="1" applyBorder="1" applyAlignment="1">
      <alignment horizont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8" fillId="0" borderId="19" xfId="0" applyFont="1" applyBorder="1" applyAlignment="1">
      <alignment horizontal="right" wrapText="1"/>
    </xf>
    <xf numFmtId="0" fontId="8" fillId="0" borderId="34" xfId="0" applyFont="1" applyFill="1" applyBorder="1" applyAlignment="1">
      <alignment horizontal="right" wrapText="1"/>
    </xf>
    <xf numFmtId="0" fontId="5" fillId="0" borderId="19" xfId="0" applyFont="1" applyBorder="1" applyAlignment="1">
      <alignment vertical="center" wrapText="1"/>
    </xf>
    <xf numFmtId="0" fontId="5" fillId="0" borderId="7" xfId="0" applyFont="1" applyBorder="1" applyAlignment="1">
      <alignment horizontal="center"/>
    </xf>
    <xf numFmtId="0" fontId="5" fillId="0" borderId="8" xfId="0" applyFont="1" applyBorder="1" applyAlignment="1">
      <alignment horizontal="center"/>
    </xf>
    <xf numFmtId="0" fontId="5" fillId="0" borderId="35" xfId="0" applyFont="1" applyBorder="1" applyAlignment="1">
      <alignment horizontal="right"/>
    </xf>
    <xf numFmtId="0" fontId="5" fillId="0" borderId="41" xfId="0" applyFont="1" applyBorder="1" applyAlignment="1">
      <alignment horizontal="center"/>
    </xf>
    <xf numFmtId="0" fontId="5" fillId="0" borderId="39" xfId="0" applyFont="1" applyBorder="1" applyAlignment="1">
      <alignment horizontal="center"/>
    </xf>
    <xf numFmtId="0" fontId="5" fillId="0" borderId="39" xfId="0" applyFont="1" applyBorder="1" applyAlignment="1">
      <alignment horizontal="right"/>
    </xf>
    <xf numFmtId="0" fontId="8" fillId="0" borderId="4" xfId="0" applyFont="1" applyFill="1" applyBorder="1" applyAlignment="1">
      <alignment horizontal="right" wrapText="1"/>
    </xf>
    <xf numFmtId="0" fontId="5" fillId="0" borderId="4" xfId="0" applyFont="1" applyBorder="1" applyAlignment="1">
      <alignment wrapText="1"/>
    </xf>
    <xf numFmtId="0" fontId="5" fillId="0" borderId="37" xfId="0" applyFont="1" applyBorder="1" applyAlignment="1">
      <alignment horizontal="center"/>
    </xf>
    <xf numFmtId="0" fontId="5" fillId="0" borderId="40" xfId="0" applyFont="1" applyBorder="1" applyAlignment="1">
      <alignment horizontal="right"/>
    </xf>
    <xf numFmtId="0" fontId="5" fillId="7" borderId="4" xfId="0" applyFont="1" applyFill="1" applyBorder="1" applyAlignment="1">
      <alignment horizontal="center" vertical="center" wrapText="1"/>
    </xf>
    <xf numFmtId="0" fontId="5" fillId="0" borderId="33" xfId="0" applyFont="1" applyBorder="1" applyAlignment="1">
      <alignment horizontal="center"/>
    </xf>
    <xf numFmtId="0" fontId="5" fillId="0" borderId="8" xfId="0" applyFont="1" applyBorder="1" applyAlignment="1">
      <alignment horizontal="right"/>
    </xf>
    <xf numFmtId="0" fontId="5" fillId="0" borderId="19" xfId="0" applyFont="1" applyBorder="1" applyAlignment="1">
      <alignment wrapText="1"/>
    </xf>
    <xf numFmtId="0" fontId="5" fillId="0" borderId="40" xfId="0" applyFont="1" applyBorder="1" applyAlignment="1">
      <alignment horizontal="justify" vertical="center" wrapText="1"/>
    </xf>
    <xf numFmtId="0" fontId="5" fillId="0" borderId="4" xfId="0" applyFont="1" applyBorder="1" applyAlignment="1">
      <alignment horizontal="justify" vertical="center" wrapText="1"/>
    </xf>
    <xf numFmtId="0" fontId="8" fillId="0" borderId="4" xfId="0" applyFont="1" applyBorder="1" applyAlignment="1">
      <alignment horizontal="right" wrapText="1"/>
    </xf>
    <xf numFmtId="0" fontId="5" fillId="0" borderId="38" xfId="0" applyFont="1" applyBorder="1" applyAlignment="1">
      <alignment horizontal="justify" vertical="center" wrapText="1"/>
    </xf>
    <xf numFmtId="0" fontId="5" fillId="0" borderId="59" xfId="0" applyFont="1" applyBorder="1" applyAlignment="1">
      <alignment horizontal="center" vertical="center" wrapText="1"/>
    </xf>
    <xf numFmtId="9" fontId="5" fillId="0" borderId="4" xfId="0" applyNumberFormat="1" applyFont="1" applyBorder="1" applyAlignment="1">
      <alignment horizontal="right"/>
    </xf>
    <xf numFmtId="0" fontId="5" fillId="0" borderId="37" xfId="0" applyFont="1" applyBorder="1" applyAlignment="1">
      <alignment horizontal="center" vertical="center"/>
    </xf>
    <xf numFmtId="0" fontId="5" fillId="0" borderId="4" xfId="0" applyFont="1" applyBorder="1" applyAlignment="1">
      <alignment horizontal="right" vertical="center"/>
    </xf>
    <xf numFmtId="0" fontId="0" fillId="0" borderId="38" xfId="0" applyBorder="1" applyAlignment="1">
      <alignment vertical="center"/>
    </xf>
    <xf numFmtId="0" fontId="18" fillId="7" borderId="45" xfId="0" applyFont="1" applyFill="1" applyBorder="1"/>
    <xf numFmtId="0" fontId="18" fillId="7" borderId="25" xfId="0" applyFont="1" applyFill="1" applyBorder="1"/>
    <xf numFmtId="0" fontId="8" fillId="7" borderId="25" xfId="0" applyFont="1" applyFill="1" applyBorder="1"/>
    <xf numFmtId="0" fontId="8" fillId="7" borderId="25" xfId="0" applyFont="1" applyFill="1" applyBorder="1" applyAlignment="1">
      <alignment horizontal="right" wrapText="1"/>
    </xf>
    <xf numFmtId="0" fontId="8" fillId="7" borderId="25" xfId="0" applyFont="1" applyFill="1" applyBorder="1" applyAlignment="1">
      <alignment horizontal="right"/>
    </xf>
    <xf numFmtId="0" fontId="8" fillId="7" borderId="58" xfId="0" applyFont="1" applyFill="1" applyBorder="1"/>
    <xf numFmtId="0" fontId="8" fillId="7" borderId="59" xfId="0" applyFont="1" applyFill="1" applyBorder="1"/>
    <xf numFmtId="0" fontId="8" fillId="7" borderId="4" xfId="0" applyFont="1" applyFill="1" applyBorder="1"/>
    <xf numFmtId="0" fontId="8" fillId="7" borderId="4" xfId="0" applyFont="1" applyFill="1" applyBorder="1" applyAlignment="1">
      <alignment horizontal="right"/>
    </xf>
    <xf numFmtId="0" fontId="0" fillId="7" borderId="38" xfId="0" applyFill="1" applyBorder="1"/>
    <xf numFmtId="0" fontId="5" fillId="6" borderId="4"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4" fillId="0" borderId="0" xfId="0" applyFont="1" applyAlignment="1">
      <alignment horizontal="center"/>
    </xf>
    <xf numFmtId="0" fontId="5" fillId="7" borderId="10" xfId="0" applyFont="1" applyFill="1" applyBorder="1" applyAlignment="1">
      <alignment horizontal="center" vertical="center"/>
    </xf>
    <xf numFmtId="0" fontId="5" fillId="7" borderId="48" xfId="0" applyFont="1" applyFill="1" applyBorder="1" applyAlignment="1">
      <alignment horizontal="right" wrapText="1"/>
    </xf>
    <xf numFmtId="0" fontId="28" fillId="0" borderId="4" xfId="0" applyFont="1" applyBorder="1" applyAlignment="1">
      <alignment horizontal="center" vertical="center" wrapText="1"/>
    </xf>
    <xf numFmtId="0" fontId="8" fillId="0" borderId="4" xfId="0" applyFont="1" applyFill="1" applyBorder="1" applyAlignment="1">
      <alignment horizontal="right" vertical="center" wrapText="1"/>
    </xf>
    <xf numFmtId="0" fontId="5" fillId="0" borderId="19" xfId="0" applyFont="1" applyBorder="1" applyAlignment="1">
      <alignment horizontal="center" vertical="center" wrapText="1"/>
    </xf>
    <xf numFmtId="0" fontId="5" fillId="0" borderId="7" xfId="0" applyFont="1" applyBorder="1" applyAlignment="1">
      <alignment horizontal="center" vertical="center"/>
    </xf>
    <xf numFmtId="0" fontId="5" fillId="0" borderId="33" xfId="0" applyFont="1" applyBorder="1" applyAlignment="1">
      <alignment horizontal="center" vertical="center" wrapText="1"/>
    </xf>
    <xf numFmtId="0" fontId="8" fillId="0" borderId="19" xfId="0" applyFont="1" applyBorder="1" applyAlignment="1">
      <alignment horizontal="right" vertical="center" wrapText="1"/>
    </xf>
    <xf numFmtId="0" fontId="8" fillId="0" borderId="19" xfId="0" applyFont="1" applyFill="1" applyBorder="1" applyAlignment="1">
      <alignment horizontal="right" vertical="center" wrapText="1"/>
    </xf>
    <xf numFmtId="0" fontId="28" fillId="0" borderId="19" xfId="0" applyFont="1" applyBorder="1" applyAlignment="1">
      <alignment horizontal="center" vertical="center" wrapText="1"/>
    </xf>
    <xf numFmtId="0" fontId="5" fillId="0" borderId="19" xfId="0" applyFont="1" applyBorder="1" applyAlignment="1">
      <alignment horizontal="right" vertical="center"/>
    </xf>
    <xf numFmtId="0" fontId="5" fillId="0" borderId="8" xfId="0" applyFont="1" applyBorder="1" applyAlignment="1">
      <alignment horizontal="right" vertical="center"/>
    </xf>
    <xf numFmtId="0" fontId="5" fillId="0" borderId="37" xfId="0" applyFont="1" applyBorder="1" applyAlignment="1">
      <alignment horizontal="right" vertical="center"/>
    </xf>
    <xf numFmtId="0" fontId="8" fillId="0" borderId="4" xfId="0" applyFont="1" applyFill="1" applyBorder="1" applyAlignment="1">
      <alignment horizontal="right" vertical="center"/>
    </xf>
    <xf numFmtId="0" fontId="5" fillId="7" borderId="61"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8" xfId="0" applyFont="1" applyFill="1" applyBorder="1" applyAlignment="1">
      <alignment horizontal="right" wrapText="1"/>
    </xf>
    <xf numFmtId="0" fontId="5" fillId="7" borderId="18"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4" xfId="0" applyFont="1" applyFill="1" applyBorder="1" applyAlignment="1">
      <alignment horizontal="center" vertical="center"/>
    </xf>
    <xf numFmtId="0" fontId="8" fillId="8"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0" borderId="59" xfId="0" applyFont="1" applyBorder="1" applyAlignment="1">
      <alignment horizontal="center" vertical="center"/>
    </xf>
    <xf numFmtId="0" fontId="0" fillId="0" borderId="4" xfId="0" applyBorder="1"/>
    <xf numFmtId="0" fontId="0" fillId="0" borderId="4" xfId="0"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8" fillId="0" borderId="24" xfId="0" applyFont="1" applyFill="1" applyBorder="1" applyAlignment="1">
      <alignment horizontal="right" vertical="center" wrapText="1"/>
    </xf>
    <xf numFmtId="0" fontId="5" fillId="0" borderId="29"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31" xfId="0" applyFont="1" applyFill="1" applyBorder="1" applyAlignment="1">
      <alignment horizontal="center" vertical="center" wrapText="1"/>
    </xf>
    <xf numFmtId="0" fontId="5" fillId="0" borderId="29" xfId="0" applyFont="1" applyFill="1" applyBorder="1" applyAlignment="1">
      <alignment horizontal="right" vertical="center" wrapText="1"/>
    </xf>
    <xf numFmtId="0" fontId="0" fillId="0" borderId="0" xfId="0" applyFill="1"/>
    <xf numFmtId="0" fontId="5" fillId="0" borderId="5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Fill="1" applyBorder="1" applyAlignment="1">
      <alignment horizontal="right"/>
    </xf>
    <xf numFmtId="0" fontId="5" fillId="0" borderId="19" xfId="0" applyFont="1" applyFill="1" applyBorder="1" applyAlignment="1">
      <alignment horizontal="right"/>
    </xf>
    <xf numFmtId="0" fontId="5" fillId="0" borderId="18" xfId="0" applyFont="1" applyFill="1" applyBorder="1" applyAlignment="1">
      <alignment horizontal="right"/>
    </xf>
    <xf numFmtId="0" fontId="5" fillId="0" borderId="5" xfId="0" applyFont="1" applyFill="1" applyBorder="1" applyAlignment="1">
      <alignment horizontal="right"/>
    </xf>
    <xf numFmtId="9" fontId="5" fillId="0" borderId="5" xfId="0" applyNumberFormat="1" applyFont="1" applyFill="1" applyBorder="1" applyAlignment="1">
      <alignment horizontal="right"/>
    </xf>
    <xf numFmtId="0" fontId="5" fillId="0" borderId="7" xfId="0" applyFont="1" applyFill="1" applyBorder="1" applyAlignment="1">
      <alignment horizontal="right"/>
    </xf>
    <xf numFmtId="0" fontId="0" fillId="0" borderId="36" xfId="0" applyFill="1" applyBorder="1"/>
    <xf numFmtId="0" fontId="5" fillId="0" borderId="4" xfId="0" applyFont="1" applyFill="1" applyBorder="1" applyAlignment="1">
      <alignment horizontal="center" vertical="center"/>
    </xf>
    <xf numFmtId="0" fontId="5" fillId="0" borderId="4" xfId="0" applyFont="1" applyFill="1" applyBorder="1" applyAlignment="1">
      <alignment horizontal="right" wrapText="1"/>
    </xf>
    <xf numFmtId="0" fontId="5" fillId="0" borderId="19" xfId="0" applyFont="1" applyFill="1" applyBorder="1" applyAlignment="1">
      <alignment horizontal="center" vertical="center" wrapText="1"/>
    </xf>
    <xf numFmtId="0" fontId="5" fillId="0" borderId="9" xfId="0" applyFont="1" applyFill="1" applyBorder="1" applyAlignment="1">
      <alignment horizontal="right"/>
    </xf>
    <xf numFmtId="0" fontId="5" fillId="0" borderId="4" xfId="0" applyFont="1" applyFill="1" applyBorder="1" applyAlignment="1">
      <alignment horizontal="center"/>
    </xf>
    <xf numFmtId="0" fontId="5" fillId="0" borderId="4" xfId="0" applyFont="1" applyFill="1" applyBorder="1" applyAlignment="1">
      <alignment vertical="center" wrapText="1"/>
    </xf>
    <xf numFmtId="0" fontId="5" fillId="0" borderId="1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9" xfId="0" applyFont="1" applyFill="1" applyBorder="1" applyAlignment="1">
      <alignment horizont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3" xfId="0" applyFont="1" applyFill="1" applyBorder="1" applyAlignment="1">
      <alignment horizontal="center" vertical="center" wrapText="1"/>
    </xf>
    <xf numFmtId="0" fontId="8" fillId="0" borderId="8" xfId="0" applyFont="1" applyFill="1" applyBorder="1" applyAlignment="1">
      <alignment horizontal="right" vertical="center" wrapText="1"/>
    </xf>
    <xf numFmtId="0" fontId="8" fillId="0" borderId="7" xfId="0" applyFont="1" applyFill="1" applyBorder="1" applyAlignment="1">
      <alignment horizontal="right" vertical="center" wrapText="1"/>
    </xf>
    <xf numFmtId="0" fontId="5" fillId="0" borderId="4" xfId="0" applyFont="1" applyFill="1" applyBorder="1" applyAlignment="1">
      <alignment horizontal="center" wrapText="1"/>
    </xf>
    <xf numFmtId="0" fontId="5" fillId="0" borderId="19" xfId="0" applyFont="1" applyFill="1" applyBorder="1" applyAlignment="1">
      <alignment horizontal="right" vertical="center"/>
    </xf>
    <xf numFmtId="0" fontId="5" fillId="0" borderId="8" xfId="0" applyFont="1" applyFill="1" applyBorder="1" applyAlignment="1">
      <alignment horizontal="right" vertical="center"/>
    </xf>
    <xf numFmtId="0" fontId="5" fillId="0" borderId="4"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19" xfId="0" applyFont="1" applyFill="1" applyBorder="1" applyAlignment="1">
      <alignment vertical="center" wrapText="1"/>
    </xf>
    <xf numFmtId="0" fontId="5" fillId="0" borderId="37" xfId="0" applyFont="1" applyFill="1" applyBorder="1" applyAlignment="1">
      <alignment horizontal="right"/>
    </xf>
    <xf numFmtId="0" fontId="0" fillId="0" borderId="38" xfId="0" applyFill="1" applyBorder="1"/>
    <xf numFmtId="0" fontId="8" fillId="0" borderId="1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0" borderId="35" xfId="0" applyFont="1" applyFill="1" applyBorder="1" applyAlignment="1">
      <alignment horizontal="right"/>
    </xf>
    <xf numFmtId="0" fontId="0" fillId="6" borderId="0" xfId="0" applyFill="1"/>
    <xf numFmtId="0" fontId="5" fillId="0" borderId="19" xfId="0" applyFont="1" applyFill="1" applyBorder="1" applyAlignment="1">
      <alignment horizontal="right" wrapText="1"/>
    </xf>
    <xf numFmtId="0" fontId="5" fillId="0" borderId="18" xfId="0" applyFont="1" applyFill="1" applyBorder="1" applyAlignment="1">
      <alignment horizontal="right" wrapText="1"/>
    </xf>
    <xf numFmtId="0" fontId="5" fillId="0" borderId="3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2" xfId="0" applyFont="1" applyFill="1" applyBorder="1"/>
    <xf numFmtId="0" fontId="5" fillId="6" borderId="0" xfId="0" applyFont="1" applyFill="1"/>
    <xf numFmtId="0" fontId="5" fillId="0" borderId="25" xfId="0" applyFont="1" applyFill="1" applyBorder="1" applyAlignment="1">
      <alignment horizontal="center" vertical="center" wrapText="1"/>
    </xf>
    <xf numFmtId="0" fontId="5" fillId="0" borderId="36" xfId="0" applyFont="1" applyFill="1" applyBorder="1"/>
    <xf numFmtId="0" fontId="5" fillId="0" borderId="5" xfId="0" applyFont="1" applyFill="1" applyBorder="1" applyAlignment="1">
      <alignment horizontal="center" vertical="center"/>
    </xf>
    <xf numFmtId="9" fontId="5" fillId="0" borderId="5" xfId="0" applyNumberFormat="1" applyFont="1" applyFill="1" applyBorder="1" applyAlignment="1">
      <alignment horizontal="center" vertical="center"/>
    </xf>
    <xf numFmtId="0" fontId="0" fillId="0" borderId="36" xfId="0" applyFill="1" applyBorder="1" applyAlignment="1">
      <alignment horizontal="center" vertical="center"/>
    </xf>
    <xf numFmtId="0" fontId="5" fillId="0" borderId="18" xfId="0" applyFont="1" applyFill="1" applyBorder="1" applyAlignment="1">
      <alignment horizontal="center" vertical="center" wrapText="1"/>
    </xf>
    <xf numFmtId="0" fontId="0" fillId="0" borderId="2" xfId="0" applyBorder="1"/>
    <xf numFmtId="0" fontId="5" fillId="0" borderId="19" xfId="0" applyFont="1" applyBorder="1" applyAlignment="1">
      <alignment horizontal="left" wrapText="1"/>
    </xf>
    <xf numFmtId="0" fontId="5" fillId="0" borderId="4" xfId="0" applyFont="1" applyBorder="1" applyAlignment="1">
      <alignment horizontal="left" wrapText="1"/>
    </xf>
    <xf numFmtId="0" fontId="5" fillId="0" borderId="4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5" xfId="0" applyFont="1" applyBorder="1" applyAlignment="1">
      <alignment horizontal="left" wrapText="1"/>
    </xf>
    <xf numFmtId="0" fontId="5" fillId="0" borderId="4" xfId="0" applyFont="1" applyBorder="1" applyAlignment="1">
      <alignment horizontal="center" vertical="top"/>
    </xf>
    <xf numFmtId="0" fontId="5" fillId="0" borderId="4" xfId="0" applyFont="1" applyBorder="1" applyAlignment="1">
      <alignment horizontal="right" vertical="top"/>
    </xf>
    <xf numFmtId="0" fontId="31" fillId="0" borderId="0" xfId="0" applyFont="1" applyAlignment="1">
      <alignment vertical="center" wrapText="1"/>
    </xf>
    <xf numFmtId="0" fontId="31"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31" fillId="0" borderId="4" xfId="0" applyFont="1" applyBorder="1" applyAlignment="1">
      <alignment vertical="center"/>
    </xf>
    <xf numFmtId="0" fontId="8" fillId="0" borderId="19" xfId="0" applyFont="1" applyBorder="1" applyAlignment="1">
      <alignment horizontal="center" vertical="center" wrapText="1"/>
    </xf>
    <xf numFmtId="0" fontId="5" fillId="0" borderId="4" xfId="0" applyFont="1" applyBorder="1" applyAlignment="1">
      <alignment horizontal="left" vertical="center" wrapText="1"/>
    </xf>
    <xf numFmtId="0" fontId="5" fillId="2" borderId="4" xfId="0" applyFont="1" applyFill="1" applyBorder="1" applyAlignment="1">
      <alignment horizontal="right" wrapText="1"/>
    </xf>
    <xf numFmtId="0" fontId="5" fillId="2" borderId="4" xfId="0" applyFont="1" applyFill="1" applyBorder="1" applyAlignment="1">
      <alignment horizontal="right" vertical="center" wrapText="1"/>
    </xf>
    <xf numFmtId="0" fontId="5" fillId="2" borderId="4" xfId="0" applyFont="1" applyFill="1" applyBorder="1" applyAlignment="1">
      <alignment horizontal="center" vertical="center" wrapText="1"/>
    </xf>
    <xf numFmtId="0" fontId="0" fillId="2" borderId="4" xfId="0" applyFill="1" applyBorder="1"/>
    <xf numFmtId="0" fontId="0" fillId="2" borderId="0" xfId="0" applyFill="1"/>
    <xf numFmtId="0" fontId="5" fillId="0" borderId="8" xfId="0" applyFont="1" applyBorder="1" applyAlignment="1">
      <alignment horizontal="center" vertical="center" wrapText="1"/>
    </xf>
    <xf numFmtId="0" fontId="5" fillId="0" borderId="37" xfId="0" applyFont="1" applyBorder="1" applyAlignment="1">
      <alignment horizontal="center" vertical="center" wrapText="1"/>
    </xf>
    <xf numFmtId="0" fontId="5" fillId="2" borderId="9" xfId="0" applyFont="1" applyFill="1" applyBorder="1" applyAlignment="1">
      <alignment horizontal="right" wrapText="1"/>
    </xf>
    <xf numFmtId="0" fontId="5" fillId="2" borderId="19" xfId="0" applyFont="1" applyFill="1" applyBorder="1" applyAlignment="1">
      <alignment horizontal="right" wrapText="1"/>
    </xf>
    <xf numFmtId="0" fontId="5" fillId="2" borderId="19" xfId="0" applyFont="1" applyFill="1" applyBorder="1" applyAlignment="1">
      <alignment horizontal="right" vertical="center" wrapText="1"/>
    </xf>
    <xf numFmtId="0" fontId="5"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right" vertical="center" wrapText="1"/>
    </xf>
    <xf numFmtId="0" fontId="0" fillId="2" borderId="7" xfId="0" applyFill="1" applyBorder="1"/>
    <xf numFmtId="0" fontId="5" fillId="0" borderId="3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8" xfId="0" applyFont="1" applyBorder="1" applyAlignment="1">
      <alignment horizontal="center" vertical="center" wrapText="1"/>
    </xf>
    <xf numFmtId="0" fontId="0" fillId="0" borderId="37" xfId="0" applyBorder="1"/>
    <xf numFmtId="0" fontId="5" fillId="0" borderId="39" xfId="0" applyFont="1" applyBorder="1" applyAlignment="1">
      <alignment horizontal="center" vertical="center"/>
    </xf>
    <xf numFmtId="0" fontId="5" fillId="0" borderId="39" xfId="0" applyFont="1" applyBorder="1" applyAlignment="1">
      <alignment horizontal="right" vertical="center"/>
    </xf>
    <xf numFmtId="0" fontId="5" fillId="2" borderId="44" xfId="0" applyFont="1" applyFill="1" applyBorder="1" applyAlignment="1">
      <alignment vertical="center" wrapText="1"/>
    </xf>
    <xf numFmtId="0" fontId="5" fillId="0" borderId="6" xfId="0" applyFont="1" applyBorder="1" applyAlignment="1">
      <alignment horizontal="right"/>
    </xf>
    <xf numFmtId="0" fontId="0" fillId="0" borderId="5" xfId="0" applyBorder="1"/>
    <xf numFmtId="0" fontId="5" fillId="0" borderId="19" xfId="0" applyFont="1" applyBorder="1" applyAlignment="1">
      <alignment vertical="center"/>
    </xf>
    <xf numFmtId="0" fontId="5" fillId="0" borderId="8" xfId="0" applyFont="1" applyBorder="1" applyAlignment="1">
      <alignment vertical="center"/>
    </xf>
    <xf numFmtId="0" fontId="8" fillId="0" borderId="34" xfId="0" applyFont="1" applyFill="1" applyBorder="1" applyAlignment="1">
      <alignment vertical="center" wrapText="1"/>
    </xf>
    <xf numFmtId="0" fontId="8" fillId="0" borderId="4" xfId="0" applyFont="1" applyFill="1" applyBorder="1" applyAlignment="1">
      <alignment vertical="center" wrapText="1"/>
    </xf>
    <xf numFmtId="0" fontId="5" fillId="0" borderId="39" xfId="0" applyFont="1" applyBorder="1" applyAlignment="1">
      <alignment vertical="center"/>
    </xf>
    <xf numFmtId="0" fontId="5" fillId="0" borderId="4" xfId="0" applyFont="1" applyBorder="1" applyAlignment="1">
      <alignment horizontal="left" vertical="center"/>
    </xf>
    <xf numFmtId="0" fontId="5" fillId="2" borderId="61" xfId="0" applyFont="1" applyFill="1" applyBorder="1" applyAlignment="1">
      <alignment vertical="center" wrapText="1"/>
    </xf>
    <xf numFmtId="0" fontId="5" fillId="2" borderId="5" xfId="0" applyFont="1" applyFill="1" applyBorder="1" applyAlignment="1">
      <alignment vertical="center"/>
    </xf>
    <xf numFmtId="0" fontId="5" fillId="2" borderId="44" xfId="0" applyFont="1" applyFill="1" applyBorder="1" applyAlignment="1">
      <alignment vertical="center"/>
    </xf>
    <xf numFmtId="0" fontId="5" fillId="2" borderId="2" xfId="0" applyFont="1" applyFill="1" applyBorder="1" applyAlignment="1">
      <alignment vertical="center"/>
    </xf>
    <xf numFmtId="0" fontId="8"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5" xfId="0" applyFont="1" applyFill="1" applyBorder="1" applyAlignment="1">
      <alignment horizontal="center" vertical="center"/>
    </xf>
    <xf numFmtId="0" fontId="8" fillId="0" borderId="10" xfId="0" applyFont="1" applyFill="1" applyBorder="1" applyAlignment="1">
      <alignment horizontal="center" vertical="center" wrapText="1"/>
    </xf>
    <xf numFmtId="3" fontId="5" fillId="0" borderId="28" xfId="0" applyNumberFormat="1" applyFont="1" applyFill="1" applyBorder="1" applyAlignment="1">
      <alignment horizontal="right" vertical="center" wrapText="1"/>
    </xf>
    <xf numFmtId="3" fontId="5" fillId="0" borderId="24" xfId="0" applyNumberFormat="1" applyFont="1" applyFill="1" applyBorder="1" applyAlignment="1">
      <alignment horizontal="right" vertical="center" wrapText="1"/>
    </xf>
    <xf numFmtId="0" fontId="8" fillId="0" borderId="34" xfId="0" applyFont="1" applyFill="1" applyBorder="1" applyAlignment="1">
      <alignment horizontal="right" vertical="center" wrapText="1"/>
    </xf>
    <xf numFmtId="0" fontId="6" fillId="0" borderId="37" xfId="0" applyFont="1" applyFill="1" applyBorder="1" applyAlignment="1">
      <alignment horizontal="center" vertical="center" wrapText="1"/>
    </xf>
    <xf numFmtId="0" fontId="5" fillId="0" borderId="1" xfId="0" applyFont="1" applyBorder="1" applyAlignment="1">
      <alignment horizontal="center"/>
    </xf>
    <xf numFmtId="0" fontId="5" fillId="0" borderId="44" xfId="0" applyFont="1" applyBorder="1" applyAlignment="1">
      <alignment horizontal="center"/>
    </xf>
    <xf numFmtId="0" fontId="8" fillId="0" borderId="44" xfId="0" applyFont="1" applyFill="1" applyBorder="1" applyAlignment="1">
      <alignment horizontal="right" vertical="center" wrapText="1"/>
    </xf>
    <xf numFmtId="0" fontId="5" fillId="0" borderId="26" xfId="0" applyFont="1" applyBorder="1" applyAlignment="1">
      <alignment horizontal="right"/>
    </xf>
    <xf numFmtId="0" fontId="5" fillId="0" borderId="24" xfId="0" applyFont="1" applyBorder="1" applyAlignment="1">
      <alignment horizontal="right"/>
    </xf>
    <xf numFmtId="0" fontId="5" fillId="0" borderId="23" xfId="0" applyFont="1" applyBorder="1" applyAlignment="1">
      <alignment horizontal="right"/>
    </xf>
    <xf numFmtId="0" fontId="0" fillId="0" borderId="24" xfId="0" applyBorder="1"/>
    <xf numFmtId="0" fontId="0" fillId="0" borderId="26" xfId="0" applyBorder="1"/>
    <xf numFmtId="0" fontId="0" fillId="0" borderId="22" xfId="0" applyBorder="1"/>
    <xf numFmtId="0" fontId="0" fillId="0" borderId="0" xfId="0" applyAlignment="1"/>
    <xf numFmtId="0" fontId="33" fillId="0" borderId="4" xfId="0" applyFont="1" applyFill="1" applyBorder="1" applyAlignment="1">
      <alignment horizontal="center" wrapText="1"/>
    </xf>
    <xf numFmtId="0" fontId="4" fillId="0" borderId="4" xfId="0" applyFont="1" applyFill="1" applyBorder="1" applyAlignment="1">
      <alignment horizontal="right" wrapText="1"/>
    </xf>
    <xf numFmtId="0" fontId="33" fillId="0" borderId="4" xfId="0" applyFont="1" applyFill="1" applyBorder="1" applyAlignment="1">
      <alignment vertical="center" wrapText="1"/>
    </xf>
    <xf numFmtId="0" fontId="33" fillId="0" borderId="4" xfId="0" applyFont="1" applyFill="1" applyBorder="1" applyAlignment="1">
      <alignment wrapText="1"/>
    </xf>
    <xf numFmtId="0" fontId="33" fillId="0" borderId="4" xfId="0" applyFont="1" applyFill="1" applyBorder="1" applyAlignment="1">
      <alignment horizontal="right"/>
    </xf>
    <xf numFmtId="0" fontId="38" fillId="0" borderId="4" xfId="0" applyFont="1" applyFill="1" applyBorder="1" applyAlignment="1">
      <alignment horizontal="right" vertical="center" wrapText="1"/>
    </xf>
    <xf numFmtId="0" fontId="33" fillId="0" borderId="4" xfId="0" applyFont="1" applyFill="1" applyBorder="1" applyAlignment="1">
      <alignment horizontal="center" vertical="center"/>
    </xf>
    <xf numFmtId="0" fontId="33" fillId="0" borderId="4" xfId="0" applyFont="1" applyFill="1" applyBorder="1" applyAlignment="1">
      <alignment horizontal="left" vertical="center" wrapText="1"/>
    </xf>
    <xf numFmtId="0" fontId="33" fillId="0" borderId="4" xfId="0" applyFont="1" applyFill="1" applyBorder="1" applyAlignment="1">
      <alignment horizontal="right" wrapText="1"/>
    </xf>
    <xf numFmtId="0" fontId="33" fillId="0" borderId="4" xfId="0" applyFont="1" applyFill="1" applyBorder="1" applyAlignment="1">
      <alignment horizontal="center" vertical="center" wrapText="1"/>
    </xf>
    <xf numFmtId="0" fontId="33" fillId="0" borderId="4" xfId="0" applyFont="1" applyFill="1" applyBorder="1" applyAlignment="1">
      <alignment horizontal="center"/>
    </xf>
    <xf numFmtId="0" fontId="33" fillId="0" borderId="4" xfId="0" applyFont="1" applyFill="1" applyBorder="1" applyAlignment="1">
      <alignment horizontal="left" wrapText="1"/>
    </xf>
    <xf numFmtId="0" fontId="33" fillId="0" borderId="4" xfId="0" applyFont="1" applyFill="1" applyBorder="1" applyAlignment="1">
      <alignment horizontal="justify" vertical="center" wrapText="1"/>
    </xf>
    <xf numFmtId="9" fontId="34" fillId="0" borderId="28" xfId="0" applyNumberFormat="1" applyFont="1" applyFill="1" applyBorder="1" applyAlignment="1">
      <alignment horizontal="center" wrapText="1"/>
    </xf>
    <xf numFmtId="9" fontId="4" fillId="0" borderId="28" xfId="0" applyNumberFormat="1" applyFont="1" applyFill="1" applyBorder="1" applyAlignment="1">
      <alignment horizontal="right" wrapText="1"/>
    </xf>
    <xf numFmtId="0" fontId="18" fillId="7" borderId="31" xfId="0" applyFont="1" applyFill="1" applyBorder="1" applyAlignment="1"/>
    <xf numFmtId="0" fontId="18" fillId="7" borderId="27" xfId="0" applyFont="1" applyFill="1" applyBorder="1" applyAlignment="1"/>
    <xf numFmtId="0" fontId="18" fillId="7" borderId="24" xfId="0" applyFont="1" applyFill="1" applyBorder="1" applyAlignment="1"/>
    <xf numFmtId="0" fontId="8" fillId="7" borderId="24" xfId="0" applyFont="1" applyFill="1" applyBorder="1" applyAlignment="1"/>
    <xf numFmtId="0" fontId="8" fillId="7" borderId="24" xfId="0" applyFont="1" applyFill="1" applyBorder="1" applyAlignment="1">
      <alignment wrapText="1"/>
    </xf>
    <xf numFmtId="0" fontId="8" fillId="7" borderId="65" xfId="0" applyFont="1" applyFill="1" applyBorder="1" applyAlignment="1"/>
    <xf numFmtId="0" fontId="8" fillId="7" borderId="23" xfId="0" applyFont="1" applyFill="1" applyBorder="1" applyAlignment="1"/>
    <xf numFmtId="0" fontId="8" fillId="7" borderId="26" xfId="0" applyFont="1" applyFill="1" applyBorder="1" applyAlignment="1"/>
    <xf numFmtId="0" fontId="0" fillId="7" borderId="54" xfId="0" applyFill="1" applyBorder="1" applyAlignment="1"/>
    <xf numFmtId="0" fontId="30" fillId="0" borderId="0" xfId="0" applyFont="1" applyAlignment="1"/>
    <xf numFmtId="0" fontId="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10" fillId="0" borderId="4" xfId="3" applyNumberFormat="1" applyFont="1" applyFill="1" applyBorder="1" applyAlignment="1">
      <alignment horizontal="center" vertical="center" wrapText="1"/>
    </xf>
    <xf numFmtId="16" fontId="35"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36" fillId="0" borderId="4" xfId="0" applyFont="1" applyFill="1" applyBorder="1" applyAlignment="1">
      <alignment horizontal="justify" vertical="center" wrapText="1"/>
    </xf>
    <xf numFmtId="0" fontId="36" fillId="0" borderId="4" xfId="0" applyFont="1" applyFill="1" applyBorder="1" applyAlignment="1">
      <alignment horizontal="center" vertical="center" wrapText="1"/>
    </xf>
    <xf numFmtId="2" fontId="36" fillId="0" borderId="4" xfId="0" applyNumberFormat="1"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4" fillId="0" borderId="4" xfId="0" applyFont="1" applyFill="1" applyBorder="1" applyAlignment="1">
      <alignment horizontal="right" vertical="center" wrapText="1"/>
    </xf>
    <xf numFmtId="0" fontId="33" fillId="0" borderId="4" xfId="0" applyFont="1" applyFill="1" applyBorder="1" applyAlignment="1">
      <alignment horizontal="right" vertical="center"/>
    </xf>
    <xf numFmtId="0" fontId="33" fillId="0" borderId="37" xfId="0" applyFont="1" applyFill="1" applyBorder="1" applyAlignment="1">
      <alignment horizontal="center" vertical="center" wrapText="1"/>
    </xf>
    <xf numFmtId="0" fontId="30" fillId="0" borderId="4" xfId="0" applyFont="1" applyFill="1" applyBorder="1" applyAlignment="1">
      <alignment horizontal="center" vertical="center" wrapText="1"/>
    </xf>
    <xf numFmtId="9" fontId="5" fillId="0" borderId="4" xfId="0" applyNumberFormat="1" applyFont="1" applyFill="1" applyBorder="1" applyAlignment="1">
      <alignment horizontal="center" vertical="center"/>
    </xf>
    <xf numFmtId="9" fontId="0" fillId="0" borderId="4" xfId="0" applyNumberFormat="1" applyFill="1" applyBorder="1" applyAlignment="1">
      <alignment horizontal="center" vertical="center"/>
    </xf>
    <xf numFmtId="0" fontId="33" fillId="0" borderId="10" xfId="0" applyFont="1" applyFill="1" applyBorder="1" applyAlignment="1">
      <alignment horizontal="center" vertical="center" wrapText="1"/>
    </xf>
    <xf numFmtId="0" fontId="33" fillId="0" borderId="28"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28" xfId="0" applyFont="1" applyFill="1" applyBorder="1" applyAlignment="1">
      <alignment horizontal="left" vertical="center" wrapText="1"/>
    </xf>
    <xf numFmtId="0" fontId="34" fillId="0" borderId="28" xfId="0" applyFont="1" applyFill="1" applyBorder="1" applyAlignment="1">
      <alignment horizontal="center" wrapText="1"/>
    </xf>
    <xf numFmtId="0" fontId="4" fillId="0" borderId="24" xfId="0" applyFont="1" applyFill="1" applyBorder="1" applyAlignment="1">
      <alignment horizontal="right" wrapText="1"/>
    </xf>
    <xf numFmtId="0" fontId="0" fillId="0" borderId="19" xfId="0" applyFill="1" applyBorder="1" applyAlignment="1">
      <alignment horizontal="center" vertical="center" wrapText="1"/>
    </xf>
    <xf numFmtId="0" fontId="33" fillId="0" borderId="19" xfId="0" applyFont="1" applyFill="1" applyBorder="1" applyAlignment="1">
      <alignment horizontal="center"/>
    </xf>
    <xf numFmtId="0" fontId="33" fillId="0" borderId="8" xfId="0" applyFont="1" applyFill="1" applyBorder="1" applyAlignment="1">
      <alignment horizontal="center"/>
    </xf>
    <xf numFmtId="0" fontId="5" fillId="0" borderId="32" xfId="0" applyFont="1" applyBorder="1" applyAlignment="1">
      <alignment horizontal="center" vertical="center" wrapText="1"/>
    </xf>
    <xf numFmtId="0" fontId="34" fillId="0" borderId="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19" xfId="0" applyFont="1" applyFill="1" applyBorder="1" applyAlignment="1">
      <alignment horizontal="center" wrapText="1"/>
    </xf>
    <xf numFmtId="0" fontId="4" fillId="0" borderId="19" xfId="0" applyFont="1" applyFill="1" applyBorder="1" applyAlignment="1">
      <alignment horizontal="right" wrapText="1"/>
    </xf>
    <xf numFmtId="0" fontId="33" fillId="0" borderId="19" xfId="0" applyFont="1" applyFill="1" applyBorder="1" applyAlignment="1">
      <alignment vertical="center" wrapText="1"/>
    </xf>
    <xf numFmtId="0" fontId="34" fillId="0" borderId="4" xfId="0" applyFont="1" applyFill="1" applyBorder="1" applyAlignment="1">
      <alignment wrapText="1"/>
    </xf>
    <xf numFmtId="0" fontId="33" fillId="0" borderId="25" xfId="0" applyFont="1" applyFill="1" applyBorder="1" applyAlignment="1">
      <alignment horizontal="right"/>
    </xf>
    <xf numFmtId="0" fontId="4" fillId="0" borderId="25" xfId="0" applyFont="1" applyFill="1" applyBorder="1" applyAlignment="1">
      <alignment horizontal="right" wrapText="1"/>
    </xf>
    <xf numFmtId="0" fontId="33" fillId="0" borderId="25" xfId="0" applyFont="1" applyFill="1" applyBorder="1" applyAlignment="1">
      <alignment wrapText="1"/>
    </xf>
    <xf numFmtId="0" fontId="33" fillId="0" borderId="25" xfId="0" applyFont="1" applyFill="1" applyBorder="1" applyAlignment="1">
      <alignment horizontal="center" wrapText="1"/>
    </xf>
    <xf numFmtId="0" fontId="0" fillId="0" borderId="0" xfId="0" applyFill="1" applyAlignment="1"/>
    <xf numFmtId="0" fontId="4"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33" fillId="0" borderId="19" xfId="0" applyFont="1" applyFill="1" applyBorder="1" applyAlignment="1">
      <alignment horizontal="left" wrapText="1"/>
    </xf>
    <xf numFmtId="0" fontId="33"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20" fontId="5" fillId="0" borderId="19"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0" fontId="34" fillId="0" borderId="4" xfId="0" applyFont="1" applyFill="1" applyBorder="1" applyAlignment="1">
      <alignment horizontal="left" wrapText="1"/>
    </xf>
    <xf numFmtId="0" fontId="33" fillId="0" borderId="25" xfId="0" applyFont="1" applyFill="1" applyBorder="1" applyAlignment="1">
      <alignment horizontal="left" wrapText="1"/>
    </xf>
    <xf numFmtId="0" fontId="33" fillId="0" borderId="25" xfId="0" applyFont="1" applyFill="1" applyBorder="1" applyAlignment="1">
      <alignment horizontal="center"/>
    </xf>
    <xf numFmtId="0" fontId="6" fillId="0" borderId="25" xfId="0"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3" fillId="0" borderId="28" xfId="0" applyFont="1" applyFill="1" applyBorder="1" applyAlignment="1">
      <alignment horizontal="left" vertical="center"/>
    </xf>
    <xf numFmtId="0" fontId="33" fillId="0" borderId="28" xfId="0" applyFont="1" applyFill="1" applyBorder="1" applyAlignment="1">
      <alignment horizontal="center" vertical="center" wrapText="1"/>
    </xf>
    <xf numFmtId="0" fontId="33" fillId="0" borderId="28" xfId="0" applyFont="1" applyFill="1" applyBorder="1" applyAlignment="1">
      <alignment horizontal="right" vertical="center" wrapText="1"/>
    </xf>
    <xf numFmtId="0" fontId="4" fillId="0" borderId="28" xfId="0" applyFont="1" applyFill="1" applyBorder="1" applyAlignment="1">
      <alignment horizontal="right" vertical="center" wrapText="1"/>
    </xf>
    <xf numFmtId="9" fontId="5" fillId="0" borderId="28" xfId="0" applyNumberFormat="1" applyFont="1" applyFill="1" applyBorder="1" applyAlignment="1">
      <alignment horizontal="center" vertical="center" wrapText="1"/>
    </xf>
    <xf numFmtId="0" fontId="36" fillId="0" borderId="19" xfId="0" applyFont="1" applyFill="1" applyBorder="1" applyAlignment="1">
      <alignment horizontal="justify" vertical="center" wrapText="1"/>
    </xf>
    <xf numFmtId="0" fontId="36" fillId="0" borderId="19" xfId="0" applyFont="1" applyFill="1" applyBorder="1" applyAlignment="1">
      <alignment horizontal="center" vertical="center" wrapText="1"/>
    </xf>
    <xf numFmtId="2" fontId="36" fillId="0" borderId="19" xfId="0" applyNumberFormat="1" applyFont="1" applyFill="1" applyBorder="1" applyAlignment="1">
      <alignment horizontal="justify" vertical="center" wrapText="1"/>
    </xf>
    <xf numFmtId="0" fontId="8" fillId="0" borderId="19" xfId="0" applyFont="1" applyFill="1" applyBorder="1" applyAlignment="1">
      <alignment horizontal="right" wrapText="1"/>
    </xf>
    <xf numFmtId="0" fontId="5" fillId="0" borderId="8" xfId="0" applyFont="1" applyFill="1" applyBorder="1" applyAlignment="1">
      <alignment horizontal="right"/>
    </xf>
    <xf numFmtId="0" fontId="0" fillId="0" borderId="4" xfId="0" applyFill="1" applyBorder="1" applyAlignment="1">
      <alignment horizontal="justify" vertical="center" wrapText="1"/>
    </xf>
    <xf numFmtId="0" fontId="0" fillId="0" borderId="4" xfId="0" applyFill="1" applyBorder="1" applyAlignment="1">
      <alignment horizontal="justify" vertical="center"/>
    </xf>
    <xf numFmtId="0" fontId="5" fillId="0" borderId="4" xfId="0" applyFont="1" applyFill="1" applyBorder="1" applyAlignment="1">
      <alignment horizontal="right" vertical="center" wrapText="1"/>
    </xf>
    <xf numFmtId="0" fontId="0" fillId="0" borderId="4" xfId="0" applyFill="1" applyBorder="1"/>
    <xf numFmtId="9" fontId="5" fillId="0" borderId="4" xfId="0" applyNumberFormat="1" applyFont="1" applyFill="1" applyBorder="1" applyAlignment="1">
      <alignment horizontal="right"/>
    </xf>
    <xf numFmtId="0" fontId="0" fillId="0" borderId="4" xfId="0" applyFill="1" applyBorder="1" applyAlignment="1">
      <alignment horizontal="justify"/>
    </xf>
    <xf numFmtId="0" fontId="0" fillId="0" borderId="4" xfId="0" applyFill="1" applyBorder="1" applyAlignment="1">
      <alignment vertical="center" wrapText="1"/>
    </xf>
    <xf numFmtId="0" fontId="18" fillId="0" borderId="4" xfId="0" applyFont="1" applyFill="1" applyBorder="1"/>
    <xf numFmtId="0" fontId="8" fillId="0" borderId="4" xfId="0" applyFont="1" applyFill="1" applyBorder="1"/>
    <xf numFmtId="0" fontId="8" fillId="0" borderId="4" xfId="0" applyFont="1" applyFill="1" applyBorder="1" applyAlignment="1">
      <alignment horizontal="right"/>
    </xf>
    <xf numFmtId="0" fontId="5" fillId="0" borderId="17"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5" fillId="0" borderId="61" xfId="0" applyFont="1" applyFill="1" applyBorder="1" applyAlignment="1">
      <alignment horizontal="center" vertical="center" wrapText="1"/>
    </xf>
    <xf numFmtId="0" fontId="5" fillId="0" borderId="15" xfId="0" applyFont="1" applyFill="1" applyBorder="1" applyAlignment="1">
      <alignment horizontal="right" vertical="center" wrapText="1"/>
    </xf>
    <xf numFmtId="0" fontId="0" fillId="0" borderId="20" xfId="0" applyFill="1" applyBorder="1"/>
    <xf numFmtId="0" fontId="5" fillId="0" borderId="47" xfId="0" applyFont="1" applyFill="1" applyBorder="1" applyAlignment="1">
      <alignment horizontal="center" vertical="center" wrapText="1"/>
    </xf>
    <xf numFmtId="0" fontId="5" fillId="0" borderId="44" xfId="0" applyFont="1" applyFill="1" applyBorder="1" applyAlignment="1">
      <alignment horizontal="center"/>
    </xf>
    <xf numFmtId="0" fontId="5" fillId="0" borderId="2" xfId="0" applyFont="1" applyFill="1" applyBorder="1" applyAlignment="1">
      <alignment horizontal="center"/>
    </xf>
    <xf numFmtId="0" fontId="5" fillId="0" borderId="44" xfId="0" applyFont="1" applyFill="1" applyBorder="1" applyAlignment="1">
      <alignment horizontal="right"/>
    </xf>
    <xf numFmtId="0" fontId="5" fillId="0" borderId="2" xfId="0" applyFont="1" applyFill="1" applyBorder="1" applyAlignment="1">
      <alignment horizontal="right"/>
    </xf>
    <xf numFmtId="0" fontId="5" fillId="0" borderId="1" xfId="0" applyFont="1" applyFill="1" applyBorder="1" applyAlignment="1">
      <alignment horizontal="right"/>
    </xf>
    <xf numFmtId="0" fontId="8" fillId="0" borderId="44" xfId="0" applyFont="1" applyFill="1" applyBorder="1" applyAlignment="1">
      <alignment horizontal="right" wrapText="1"/>
    </xf>
    <xf numFmtId="0" fontId="8" fillId="0" borderId="4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 xfId="0" applyFont="1" applyFill="1" applyBorder="1" applyAlignment="1">
      <alignment horizontal="right"/>
    </xf>
    <xf numFmtId="0" fontId="8" fillId="7" borderId="55" xfId="0" applyFont="1" applyFill="1" applyBorder="1" applyAlignment="1">
      <alignment horizontal="center" vertical="center"/>
    </xf>
    <xf numFmtId="0" fontId="0" fillId="0" borderId="66" xfId="0" applyFill="1" applyBorder="1" applyAlignment="1">
      <alignment vertical="center"/>
    </xf>
    <xf numFmtId="0" fontId="6" fillId="0" borderId="34"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57" xfId="0" applyFont="1" applyFill="1" applyBorder="1" applyAlignment="1">
      <alignment horizontal="center" vertical="center" wrapText="1"/>
    </xf>
    <xf numFmtId="0" fontId="0" fillId="0" borderId="40" xfId="0" applyFill="1" applyBorder="1" applyAlignment="1">
      <alignment vertical="center"/>
    </xf>
    <xf numFmtId="0" fontId="6" fillId="0" borderId="4" xfId="0" applyFont="1" applyFill="1" applyBorder="1" applyAlignment="1">
      <alignment horizontal="center" vertical="center"/>
    </xf>
    <xf numFmtId="0" fontId="6" fillId="0" borderId="3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38" xfId="0" applyFont="1" applyFill="1" applyBorder="1" applyAlignment="1">
      <alignment horizontal="center" wrapText="1"/>
    </xf>
    <xf numFmtId="0" fontId="0" fillId="0" borderId="40" xfId="0" applyFill="1" applyBorder="1" applyAlignment="1">
      <alignment horizontal="center" vertical="center"/>
    </xf>
    <xf numFmtId="0" fontId="5" fillId="0" borderId="4" xfId="0" applyFont="1" applyFill="1" applyBorder="1" applyAlignment="1">
      <alignment horizontal="justify" vertical="center"/>
    </xf>
    <xf numFmtId="0" fontId="5" fillId="0" borderId="48" xfId="0" applyFont="1" applyBorder="1" applyAlignment="1">
      <alignment horizontal="right"/>
    </xf>
    <xf numFmtId="0" fontId="5" fillId="0" borderId="4" xfId="0" applyFont="1" applyFill="1" applyBorder="1" applyAlignment="1">
      <alignment vertical="center"/>
    </xf>
    <xf numFmtId="0" fontId="8" fillId="0" borderId="4" xfId="0" applyFont="1" applyFill="1" applyBorder="1" applyAlignment="1">
      <alignment vertical="center"/>
    </xf>
    <xf numFmtId="0" fontId="23" fillId="0" borderId="4" xfId="0" applyFont="1" applyFill="1" applyBorder="1" applyAlignment="1">
      <alignment horizontal="left" vertical="center" wrapText="1"/>
    </xf>
    <xf numFmtId="0" fontId="24" fillId="0" borderId="4" xfId="0" applyFont="1" applyFill="1" applyBorder="1" applyAlignment="1">
      <alignment horizontal="center" vertical="center"/>
    </xf>
    <xf numFmtId="0" fontId="24" fillId="0" borderId="4" xfId="0" applyFont="1" applyFill="1" applyBorder="1" applyAlignment="1">
      <alignment horizontal="center"/>
    </xf>
    <xf numFmtId="0" fontId="25" fillId="0" borderId="4" xfId="0" applyFont="1" applyFill="1" applyBorder="1" applyAlignment="1">
      <alignment horizontal="justify" vertical="center" wrapText="1"/>
    </xf>
    <xf numFmtId="0" fontId="25" fillId="0" borderId="4" xfId="0" applyFont="1" applyFill="1" applyBorder="1" applyAlignment="1">
      <alignment horizontal="left" vertical="center" wrapText="1"/>
    </xf>
    <xf numFmtId="0" fontId="26"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8" xfId="0" applyFont="1" applyFill="1" applyBorder="1" applyAlignment="1">
      <alignment horizontal="left" vertical="center" wrapText="1"/>
    </xf>
    <xf numFmtId="0" fontId="23" fillId="0" borderId="4" xfId="0" applyFont="1" applyFill="1" applyBorder="1" applyAlignment="1">
      <alignment horizontal="left"/>
    </xf>
    <xf numFmtId="0" fontId="0" fillId="0" borderId="40" xfId="0" applyFill="1" applyBorder="1" applyAlignment="1">
      <alignment vertical="center" wrapText="1"/>
    </xf>
    <xf numFmtId="0" fontId="5" fillId="0" borderId="48" xfId="0" applyFont="1" applyFill="1" applyBorder="1" applyAlignment="1">
      <alignment horizontal="right" vertical="center" wrapText="1"/>
    </xf>
    <xf numFmtId="0" fontId="5" fillId="0" borderId="4"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5" fillId="0" borderId="59" xfId="0" applyFont="1" applyFill="1" applyBorder="1" applyAlignment="1">
      <alignment horizontal="center" vertical="center"/>
    </xf>
    <xf numFmtId="0" fontId="5" fillId="0" borderId="4" xfId="0" applyFont="1" applyFill="1" applyBorder="1" applyAlignment="1">
      <alignment horizontal="left" wrapText="1"/>
    </xf>
    <xf numFmtId="0" fontId="5" fillId="0" borderId="4" xfId="0" applyFont="1" applyFill="1" applyBorder="1" applyAlignment="1">
      <alignment horizontal="center" vertical="top" wrapText="1"/>
    </xf>
    <xf numFmtId="0" fontId="5" fillId="0" borderId="4" xfId="0" applyFont="1" applyFill="1" applyBorder="1" applyAlignment="1">
      <alignment wrapText="1"/>
    </xf>
    <xf numFmtId="0" fontId="31" fillId="0" borderId="4" xfId="0" applyFont="1" applyFill="1" applyBorder="1" applyAlignment="1">
      <alignment vertical="center"/>
    </xf>
    <xf numFmtId="0" fontId="5" fillId="0" borderId="38" xfId="0" applyFont="1" applyFill="1" applyBorder="1" applyAlignment="1">
      <alignment horizontal="center"/>
    </xf>
    <xf numFmtId="0" fontId="33" fillId="0" borderId="3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33" fillId="0" borderId="38" xfId="0" applyFont="1" applyFill="1" applyBorder="1" applyAlignment="1">
      <alignment horizontal="center" wrapText="1"/>
    </xf>
    <xf numFmtId="0" fontId="5" fillId="0" borderId="9" xfId="0" applyFont="1" applyFill="1" applyBorder="1" applyAlignment="1">
      <alignment horizontal="center" vertical="center" wrapText="1"/>
    </xf>
    <xf numFmtId="0" fontId="10" fillId="0" borderId="59" xfId="3"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0" fontId="33" fillId="0" borderId="4" xfId="0" applyFont="1" applyFill="1" applyBorder="1" applyAlignment="1">
      <alignment horizontal="left" vertical="center"/>
    </xf>
    <xf numFmtId="0" fontId="33" fillId="0" borderId="4" xfId="0" applyFont="1" applyFill="1" applyBorder="1" applyAlignment="1">
      <alignment horizontal="right" vertical="center" wrapText="1"/>
    </xf>
    <xf numFmtId="0" fontId="5" fillId="0" borderId="48" xfId="0" applyFont="1" applyFill="1" applyBorder="1" applyAlignment="1">
      <alignment horizontal="center" vertical="center" wrapText="1"/>
    </xf>
    <xf numFmtId="0" fontId="33" fillId="0" borderId="38" xfId="0" applyFont="1" applyFill="1" applyBorder="1" applyAlignment="1">
      <alignment vertical="center" wrapText="1"/>
    </xf>
    <xf numFmtId="0" fontId="34" fillId="0" borderId="4" xfId="0" applyFont="1" applyFill="1" applyBorder="1" applyAlignment="1">
      <alignment horizontal="center" wrapText="1"/>
    </xf>
    <xf numFmtId="0" fontId="33" fillId="0" borderId="38" xfId="0" applyFont="1" applyFill="1" applyBorder="1" applyAlignment="1">
      <alignment horizontal="justify" vertical="center" wrapText="1"/>
    </xf>
    <xf numFmtId="9" fontId="34" fillId="0" borderId="4" xfId="0" applyNumberFormat="1" applyFont="1" applyFill="1" applyBorder="1" applyAlignment="1">
      <alignment horizontal="center" wrapText="1"/>
    </xf>
    <xf numFmtId="9" fontId="4" fillId="0" borderId="4" xfId="0" applyNumberFormat="1" applyFont="1" applyFill="1" applyBorder="1" applyAlignment="1">
      <alignment horizontal="right" wrapText="1"/>
    </xf>
    <xf numFmtId="0" fontId="5" fillId="0" borderId="46" xfId="0" applyFont="1" applyFill="1" applyBorder="1" applyAlignment="1">
      <alignment horizontal="center" vertical="center" wrapText="1"/>
    </xf>
    <xf numFmtId="0" fontId="1" fillId="3" borderId="56" xfId="0" applyFont="1" applyFill="1" applyBorder="1" applyAlignment="1">
      <alignment horizontal="center" wrapText="1"/>
    </xf>
    <xf numFmtId="0" fontId="5" fillId="7" borderId="67" xfId="0" applyFont="1" applyFill="1" applyBorder="1" applyAlignment="1">
      <alignment horizontal="center" vertical="center" wrapText="1"/>
    </xf>
    <xf numFmtId="9" fontId="5" fillId="0" borderId="5" xfId="0" applyNumberFormat="1" applyFont="1" applyBorder="1" applyAlignment="1">
      <alignment horizontal="center" vertical="center"/>
    </xf>
    <xf numFmtId="0" fontId="0" fillId="0" borderId="0" xfId="0" applyAlignment="1">
      <alignment horizontal="center" vertical="center"/>
    </xf>
    <xf numFmtId="0" fontId="8" fillId="0" borderId="18" xfId="0" applyFont="1" applyFill="1" applyBorder="1" applyAlignment="1">
      <alignment horizontal="center" vertical="center" wrapText="1"/>
    </xf>
    <xf numFmtId="0" fontId="8" fillId="0" borderId="25" xfId="0" applyFont="1" applyFill="1" applyBorder="1" applyAlignment="1">
      <alignment horizontal="right" wrapText="1"/>
    </xf>
    <xf numFmtId="0" fontId="8" fillId="0" borderId="34" xfId="0" applyFont="1" applyFill="1" applyBorder="1" applyAlignment="1">
      <alignment horizontal="center" vertical="top" wrapText="1"/>
    </xf>
    <xf numFmtId="0" fontId="5" fillId="0" borderId="9"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41" fillId="0" borderId="0" xfId="0" applyFont="1" applyFill="1" applyAlignment="1">
      <alignment horizontal="left" vertical="top" wrapText="1"/>
    </xf>
    <xf numFmtId="0" fontId="5" fillId="0" borderId="43" xfId="0" applyFont="1" applyFill="1" applyBorder="1" applyAlignment="1">
      <alignment horizontal="right"/>
    </xf>
    <xf numFmtId="0" fontId="5" fillId="0" borderId="42" xfId="0" applyFont="1" applyFill="1" applyBorder="1" applyAlignment="1">
      <alignment horizontal="right"/>
    </xf>
    <xf numFmtId="0" fontId="5" fillId="0" borderId="25" xfId="0" applyFont="1" applyFill="1" applyBorder="1" applyAlignment="1">
      <alignment horizontal="right"/>
    </xf>
    <xf numFmtId="0" fontId="0" fillId="0" borderId="25" xfId="0" applyFill="1" applyBorder="1"/>
    <xf numFmtId="0" fontId="0" fillId="0" borderId="42" xfId="0" applyFill="1" applyBorder="1"/>
    <xf numFmtId="0" fontId="0" fillId="0" borderId="46" xfId="0" applyFill="1" applyBorder="1"/>
    <xf numFmtId="0" fontId="3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65" xfId="0" applyFont="1" applyFill="1" applyBorder="1" applyAlignment="1">
      <alignment horizontal="right"/>
    </xf>
    <xf numFmtId="0" fontId="5" fillId="0" borderId="26" xfId="0" applyFont="1" applyFill="1" applyBorder="1" applyAlignment="1">
      <alignment horizontal="right"/>
    </xf>
    <xf numFmtId="0" fontId="0" fillId="0" borderId="24" xfId="0" applyFill="1" applyBorder="1"/>
    <xf numFmtId="0" fontId="0" fillId="0" borderId="26" xfId="0" applyFill="1" applyBorder="1"/>
    <xf numFmtId="0" fontId="0" fillId="0" borderId="22" xfId="0" applyFill="1" applyBorder="1"/>
    <xf numFmtId="0" fontId="5" fillId="0" borderId="66"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4" xfId="0" applyFont="1" applyFill="1" applyBorder="1" applyAlignment="1">
      <alignment horizontal="center"/>
    </xf>
    <xf numFmtId="0" fontId="5" fillId="0" borderId="34"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57" xfId="0" applyFont="1" applyFill="1" applyBorder="1" applyAlignment="1">
      <alignment horizontal="center" vertical="center" wrapText="1"/>
    </xf>
    <xf numFmtId="9" fontId="5" fillId="0" borderId="15" xfId="0" applyNumberFormat="1" applyFont="1" applyFill="1" applyBorder="1" applyAlignment="1">
      <alignment horizontal="right"/>
    </xf>
    <xf numFmtId="0" fontId="5" fillId="0" borderId="34" xfId="0" applyFont="1" applyFill="1" applyBorder="1" applyAlignment="1">
      <alignment horizontal="right"/>
    </xf>
    <xf numFmtId="0" fontId="5" fillId="0" borderId="63" xfId="0" applyFont="1" applyFill="1" applyBorder="1" applyAlignment="1">
      <alignment horizontal="right"/>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42" xfId="0" applyFont="1" applyFill="1" applyBorder="1" applyAlignment="1">
      <alignment horizontal="center"/>
    </xf>
    <xf numFmtId="0" fontId="5" fillId="0" borderId="25" xfId="0" applyFont="1" applyFill="1" applyBorder="1" applyAlignment="1">
      <alignment horizontal="center"/>
    </xf>
    <xf numFmtId="0" fontId="5" fillId="0" borderId="43" xfId="0" applyFont="1" applyFill="1" applyBorder="1" applyAlignment="1">
      <alignment horizontal="center" vertical="center"/>
    </xf>
    <xf numFmtId="0" fontId="5" fillId="0" borderId="25" xfId="0" applyFont="1" applyFill="1" applyBorder="1" applyAlignment="1">
      <alignment horizontal="center" vertical="center"/>
    </xf>
    <xf numFmtId="0" fontId="8" fillId="0" borderId="24" xfId="0" applyFont="1" applyFill="1" applyBorder="1" applyAlignment="1">
      <alignment vertical="center" wrapText="1"/>
    </xf>
    <xf numFmtId="0" fontId="5" fillId="0" borderId="5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0" xfId="0" applyFont="1" applyFill="1" applyBorder="1" applyAlignment="1">
      <alignment horizontal="center" vertical="top" wrapText="1"/>
    </xf>
    <xf numFmtId="0" fontId="5" fillId="0" borderId="66" xfId="0" applyFont="1" applyFill="1" applyBorder="1" applyAlignment="1">
      <alignment horizontal="center" vertical="top" wrapText="1"/>
    </xf>
    <xf numFmtId="0" fontId="5" fillId="0" borderId="34" xfId="0" applyFont="1" applyFill="1" applyBorder="1" applyAlignment="1">
      <alignment horizontal="center" vertical="top" wrapText="1"/>
    </xf>
    <xf numFmtId="0" fontId="0" fillId="0" borderId="18" xfId="0" applyFill="1" applyBorder="1" applyAlignment="1">
      <alignment horizontal="center" vertical="center" wrapText="1"/>
    </xf>
    <xf numFmtId="0" fontId="5" fillId="0" borderId="33"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5" xfId="0" applyFont="1" applyBorder="1" applyAlignment="1">
      <alignment horizontal="justify" vertical="center" wrapText="1"/>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37" xfId="0" applyFont="1" applyBorder="1" applyAlignment="1">
      <alignment horizontal="center" vertical="center"/>
    </xf>
    <xf numFmtId="0" fontId="5" fillId="0" borderId="7" xfId="0" applyFont="1" applyBorder="1" applyAlignment="1">
      <alignment horizontal="justify" wrapText="1"/>
    </xf>
    <xf numFmtId="0" fontId="5" fillId="0" borderId="4" xfId="0" applyFont="1" applyBorder="1" applyAlignment="1">
      <alignment horizontal="justify" wrapText="1"/>
    </xf>
    <xf numFmtId="0" fontId="0" fillId="0" borderId="38" xfId="0" applyBorder="1" applyAlignment="1">
      <alignment wrapText="1"/>
    </xf>
    <xf numFmtId="0" fontId="1" fillId="0" borderId="27" xfId="0" applyFont="1" applyBorder="1"/>
    <xf numFmtId="0" fontId="8" fillId="7" borderId="24"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0" fillId="7" borderId="20" xfId="0" applyFill="1" applyBorder="1"/>
    <xf numFmtId="0" fontId="0" fillId="0" borderId="38" xfId="0" applyBorder="1" applyAlignment="1">
      <alignment horizontal="center" vertical="center"/>
    </xf>
    <xf numFmtId="0" fontId="5" fillId="0" borderId="25" xfId="0" applyFont="1" applyBorder="1" applyAlignment="1">
      <alignment horizontal="center" vertical="center"/>
    </xf>
    <xf numFmtId="0" fontId="5" fillId="0" borderId="44" xfId="0" applyFont="1" applyBorder="1" applyAlignment="1">
      <alignment horizontal="center" vertical="center"/>
    </xf>
    <xf numFmtId="0" fontId="5" fillId="0" borderId="44"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5" fillId="0" borderId="1" xfId="0" applyFont="1" applyBorder="1" applyAlignment="1">
      <alignment horizontal="center" vertical="center"/>
    </xf>
    <xf numFmtId="0" fontId="0" fillId="0" borderId="46" xfId="0" applyBorder="1" applyAlignment="1">
      <alignment horizontal="center" vertical="center"/>
    </xf>
    <xf numFmtId="0" fontId="40" fillId="0" borderId="40" xfId="0" applyFont="1" applyBorder="1" applyAlignment="1">
      <alignment horizontal="center" vertical="center" wrapText="1"/>
    </xf>
    <xf numFmtId="0" fontId="40" fillId="0" borderId="4" xfId="0" applyFont="1" applyBorder="1" applyAlignment="1">
      <alignment horizontal="center" vertical="center"/>
    </xf>
    <xf numFmtId="0" fontId="40" fillId="0" borderId="4" xfId="0" applyFont="1" applyBorder="1" applyAlignment="1">
      <alignment horizontal="center" vertical="center" wrapText="1"/>
    </xf>
    <xf numFmtId="0" fontId="40" fillId="0" borderId="38" xfId="0" applyFont="1" applyFill="1" applyBorder="1" applyAlignment="1">
      <alignment horizontal="center" vertical="center"/>
    </xf>
    <xf numFmtId="0" fontId="40" fillId="0" borderId="38" xfId="0" applyFont="1" applyFill="1" applyBorder="1" applyAlignment="1">
      <alignment horizontal="center" vertical="center" wrapText="1"/>
    </xf>
    <xf numFmtId="0" fontId="40" fillId="0" borderId="38" xfId="0" applyFont="1" applyBorder="1" applyAlignment="1">
      <alignment horizontal="center" vertical="center"/>
    </xf>
    <xf numFmtId="0" fontId="40" fillId="0" borderId="4" xfId="0" applyFont="1" applyFill="1" applyBorder="1" applyAlignment="1">
      <alignment horizontal="center" vertical="center"/>
    </xf>
    <xf numFmtId="0" fontId="39" fillId="0" borderId="4" xfId="0" applyFont="1" applyFill="1" applyBorder="1" applyAlignment="1">
      <alignment vertical="center" wrapText="1"/>
    </xf>
    <xf numFmtId="0" fontId="40" fillId="0" borderId="45" xfId="0" applyFont="1" applyBorder="1" applyAlignment="1">
      <alignment horizontal="center" vertical="center" wrapText="1"/>
    </xf>
    <xf numFmtId="0" fontId="40" fillId="0" borderId="25" xfId="0" applyFont="1" applyFill="1" applyBorder="1" applyAlignment="1">
      <alignment horizontal="center" vertical="center"/>
    </xf>
    <xf numFmtId="0" fontId="5" fillId="0" borderId="25" xfId="0" applyFont="1" applyBorder="1" applyAlignment="1">
      <alignment horizontal="center"/>
    </xf>
    <xf numFmtId="0" fontId="40" fillId="0" borderId="25" xfId="0" applyFont="1" applyBorder="1" applyAlignment="1">
      <alignment horizontal="center" vertical="center"/>
    </xf>
    <xf numFmtId="0" fontId="40" fillId="0" borderId="25" xfId="0" applyFont="1" applyBorder="1" applyAlignment="1">
      <alignment horizontal="center" vertical="center" wrapText="1"/>
    </xf>
    <xf numFmtId="0" fontId="5" fillId="0" borderId="25" xfId="0" applyFont="1" applyBorder="1" applyAlignment="1">
      <alignment horizontal="right" vertical="center"/>
    </xf>
    <xf numFmtId="0" fontId="8" fillId="0" borderId="25" xfId="0" applyFont="1" applyFill="1" applyBorder="1" applyAlignment="1">
      <alignment horizontal="right" vertical="center" wrapText="1"/>
    </xf>
    <xf numFmtId="0" fontId="5" fillId="0" borderId="25" xfId="0" applyFont="1" applyFill="1" applyBorder="1" applyAlignment="1">
      <alignment vertical="center" wrapText="1"/>
    </xf>
    <xf numFmtId="0" fontId="40" fillId="0" borderId="58" xfId="0" applyFont="1" applyBorder="1" applyAlignment="1">
      <alignment horizontal="center" vertical="center"/>
    </xf>
    <xf numFmtId="0" fontId="0" fillId="0" borderId="0" xfId="0" applyAlignment="1">
      <alignment horizontal="left"/>
    </xf>
    <xf numFmtId="0" fontId="5" fillId="2" borderId="4" xfId="0" applyFont="1" applyFill="1" applyBorder="1" applyAlignment="1">
      <alignment horizontal="right" vertical="center"/>
    </xf>
    <xf numFmtId="0" fontId="5" fillId="2" borderId="37" xfId="0" applyFont="1" applyFill="1" applyBorder="1" applyAlignment="1">
      <alignment horizontal="right" vertical="center"/>
    </xf>
    <xf numFmtId="0" fontId="8" fillId="2" borderId="8" xfId="0" applyFont="1" applyFill="1" applyBorder="1" applyAlignment="1">
      <alignment horizontal="center" vertical="center" wrapText="1"/>
    </xf>
    <xf numFmtId="0" fontId="8" fillId="2" borderId="55" xfId="0" applyFont="1" applyFill="1" applyBorder="1" applyAlignment="1">
      <alignment vertical="center" wrapText="1"/>
    </xf>
    <xf numFmtId="0" fontId="5" fillId="2" borderId="17" xfId="0" applyFont="1" applyFill="1" applyBorder="1" applyAlignment="1">
      <alignment vertical="center"/>
    </xf>
    <xf numFmtId="0" fontId="5" fillId="2" borderId="12" xfId="0" applyFont="1" applyFill="1" applyBorder="1" applyAlignment="1">
      <alignment vertical="center"/>
    </xf>
    <xf numFmtId="0" fontId="5" fillId="2" borderId="17"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8" fillId="2" borderId="4" xfId="0" applyFont="1" applyFill="1" applyBorder="1" applyAlignment="1">
      <alignment vertical="center" wrapText="1"/>
    </xf>
    <xf numFmtId="0" fontId="5" fillId="2" borderId="4" xfId="0" applyFont="1" applyFill="1" applyBorder="1" applyAlignment="1">
      <alignment vertical="center"/>
    </xf>
    <xf numFmtId="0" fontId="0" fillId="0" borderId="4" xfId="0" applyBorder="1" applyAlignment="1">
      <alignment vertical="center"/>
    </xf>
    <xf numFmtId="0" fontId="8" fillId="0" borderId="33" xfId="0" applyFont="1" applyBorder="1" applyAlignment="1">
      <alignment vertical="center" wrapText="1"/>
    </xf>
    <xf numFmtId="0" fontId="8" fillId="0" borderId="19" xfId="0" applyFont="1" applyFill="1" applyBorder="1" applyAlignment="1">
      <alignment vertical="center" wrapText="1"/>
    </xf>
    <xf numFmtId="3" fontId="5" fillId="0" borderId="4" xfId="0" applyNumberFormat="1" applyFont="1" applyBorder="1" applyAlignment="1">
      <alignment horizontal="center" vertical="center"/>
    </xf>
    <xf numFmtId="0" fontId="8" fillId="0" borderId="4" xfId="0" applyFont="1" applyBorder="1" applyAlignment="1">
      <alignment horizontal="left" vertical="center" wrapText="1"/>
    </xf>
    <xf numFmtId="3" fontId="5" fillId="2" borderId="4" xfId="0" applyNumberFormat="1" applyFont="1" applyFill="1" applyBorder="1" applyAlignment="1">
      <alignment horizontal="center" vertical="center"/>
    </xf>
    <xf numFmtId="3" fontId="5" fillId="2" borderId="4" xfId="0" applyNumberFormat="1" applyFont="1" applyFill="1" applyBorder="1" applyAlignment="1">
      <alignment horizontal="center" vertical="center" wrapText="1"/>
    </xf>
    <xf numFmtId="0" fontId="8" fillId="2" borderId="19" xfId="0" applyFont="1" applyFill="1" applyBorder="1" applyAlignment="1">
      <alignment horizontal="right" wrapText="1"/>
    </xf>
    <xf numFmtId="0" fontId="0" fillId="0" borderId="4" xfId="0" applyBorder="1" applyAlignment="1">
      <alignment horizontal="center" vertical="center"/>
    </xf>
    <xf numFmtId="0" fontId="0" fillId="0" borderId="21" xfId="0" applyFill="1" applyBorder="1" applyAlignment="1">
      <alignment vertical="center" wrapText="1"/>
    </xf>
    <xf numFmtId="0" fontId="8" fillId="0" borderId="18" xfId="0" applyFont="1" applyFill="1" applyBorder="1" applyAlignment="1">
      <alignment horizontal="right" vertical="center" wrapText="1"/>
    </xf>
    <xf numFmtId="0" fontId="5" fillId="0" borderId="19" xfId="0" applyFont="1" applyFill="1" applyBorder="1" applyAlignment="1">
      <alignment horizontal="center" wrapText="1"/>
    </xf>
    <xf numFmtId="0" fontId="8" fillId="0" borderId="4" xfId="0" applyFont="1" applyFill="1" applyBorder="1" applyAlignment="1">
      <alignment horizontal="center" vertical="center"/>
    </xf>
    <xf numFmtId="0" fontId="5" fillId="0" borderId="44"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18"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pplyFill="1" applyBorder="1" applyAlignment="1">
      <alignment horizontal="center" vertical="center"/>
    </xf>
    <xf numFmtId="0" fontId="5" fillId="6" borderId="1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0" borderId="0" xfId="0" applyFont="1" applyAlignment="1">
      <alignment horizontal="center"/>
    </xf>
    <xf numFmtId="0" fontId="1" fillId="3" borderId="12" xfId="0" applyFont="1" applyFill="1" applyBorder="1" applyAlignment="1">
      <alignment horizontal="center" wrapText="1"/>
    </xf>
    <xf numFmtId="0" fontId="5" fillId="5" borderId="44"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8" xfId="0" applyFont="1" applyFill="1" applyBorder="1" applyAlignment="1">
      <alignment horizontal="center" vertical="center"/>
    </xf>
    <xf numFmtId="0" fontId="8" fillId="5" borderId="44" xfId="0" applyFont="1" applyFill="1" applyBorder="1" applyAlignment="1">
      <alignment horizontal="center" vertical="center" wrapText="1"/>
    </xf>
    <xf numFmtId="0" fontId="0" fillId="2" borderId="4" xfId="0" applyFill="1" applyBorder="1" applyAlignment="1">
      <alignment horizontal="left" vertical="top" wrapText="1"/>
    </xf>
    <xf numFmtId="0" fontId="0" fillId="0" borderId="4" xfId="0" applyFont="1" applyBorder="1" applyAlignment="1">
      <alignment vertical="top" wrapText="1"/>
    </xf>
    <xf numFmtId="0" fontId="0" fillId="2" borderId="4" xfId="0" applyFont="1" applyFill="1" applyBorder="1" applyAlignment="1">
      <alignment vertical="top" wrapText="1"/>
    </xf>
    <xf numFmtId="0" fontId="0" fillId="0" borderId="4" xfId="0" applyFont="1" applyBorder="1" applyAlignment="1">
      <alignment horizontal="center" vertical="top" wrapText="1"/>
    </xf>
    <xf numFmtId="0" fontId="1" fillId="0" borderId="4" xfId="0" applyFont="1" applyBorder="1" applyAlignment="1">
      <alignment horizontal="right" vertical="top" wrapText="1"/>
    </xf>
    <xf numFmtId="0" fontId="0" fillId="0" borderId="4" xfId="0" applyFont="1" applyBorder="1" applyAlignment="1">
      <alignment horizontal="right" vertical="top" wrapText="1"/>
    </xf>
    <xf numFmtId="0" fontId="0" fillId="0" borderId="4" xfId="0" applyFill="1" applyBorder="1" applyAlignment="1">
      <alignment horizontal="left" vertical="top" wrapText="1"/>
    </xf>
    <xf numFmtId="0" fontId="1" fillId="2" borderId="4" xfId="0" applyFont="1" applyFill="1" applyBorder="1" applyAlignment="1">
      <alignment vertical="top" wrapText="1"/>
    </xf>
    <xf numFmtId="0" fontId="8" fillId="2" borderId="4" xfId="0" applyFont="1" applyFill="1" applyBorder="1"/>
    <xf numFmtId="0" fontId="8" fillId="2" borderId="4" xfId="0" applyFont="1" applyFill="1" applyBorder="1" applyAlignment="1">
      <alignment horizontal="right"/>
    </xf>
    <xf numFmtId="0" fontId="0" fillId="0" borderId="4" xfId="0" applyFont="1" applyFill="1" applyBorder="1" applyAlignment="1">
      <alignment horizontal="right" vertical="top" wrapText="1"/>
    </xf>
    <xf numFmtId="0" fontId="0" fillId="2" borderId="4" xfId="0" applyFill="1" applyBorder="1" applyAlignment="1">
      <alignment horizontal="left" vertical="top"/>
    </xf>
    <xf numFmtId="0" fontId="0" fillId="0" borderId="4" xfId="0" applyFont="1" applyBorder="1" applyAlignment="1">
      <alignment horizontal="left" vertical="top" wrapText="1"/>
    </xf>
    <xf numFmtId="0" fontId="0" fillId="0" borderId="4" xfId="0" applyFont="1" applyFill="1" applyBorder="1" applyAlignment="1">
      <alignment vertical="top" wrapText="1"/>
    </xf>
    <xf numFmtId="0" fontId="0" fillId="2" borderId="4" xfId="0" applyFont="1" applyFill="1" applyBorder="1" applyAlignment="1">
      <alignment horizontal="left" vertical="top" wrapText="1"/>
    </xf>
    <xf numFmtId="0" fontId="32" fillId="2" borderId="4" xfId="0" applyFont="1" applyFill="1" applyBorder="1" applyAlignment="1">
      <alignment horizontal="left" vertical="top" wrapText="1"/>
    </xf>
    <xf numFmtId="0" fontId="6" fillId="2" borderId="4" xfId="0" applyFont="1" applyFill="1" applyBorder="1" applyAlignment="1">
      <alignment horizontal="left" vertical="top" wrapText="1"/>
    </xf>
    <xf numFmtId="0" fontId="0" fillId="2" borderId="4" xfId="0" applyFill="1" applyBorder="1" applyAlignment="1">
      <alignment vertical="top" wrapText="1"/>
    </xf>
    <xf numFmtId="0" fontId="0" fillId="0" borderId="4" xfId="0" applyBorder="1" applyAlignment="1">
      <alignment horizontal="left"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horizontal="center" vertical="top" wrapText="1"/>
    </xf>
    <xf numFmtId="0" fontId="0" fillId="0" borderId="4" xfId="0" applyFill="1" applyBorder="1" applyAlignment="1">
      <alignment vertical="top" wrapText="1"/>
    </xf>
    <xf numFmtId="0" fontId="0" fillId="0" borderId="44" xfId="0" applyFill="1" applyBorder="1" applyAlignment="1">
      <alignment vertical="top" wrapText="1"/>
    </xf>
    <xf numFmtId="0" fontId="0" fillId="0" borderId="4" xfId="0" applyBorder="1" applyAlignment="1">
      <alignment vertical="top"/>
    </xf>
    <xf numFmtId="0" fontId="1" fillId="3" borderId="4" xfId="0" applyFont="1" applyFill="1" applyBorder="1" applyAlignment="1">
      <alignment horizontal="center" wrapText="1"/>
    </xf>
    <xf numFmtId="0" fontId="9"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8" fillId="5" borderId="4"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4" xfId="0" applyFont="1" applyFill="1" applyBorder="1" applyAlignment="1">
      <alignment horizontal="right" wrapText="1"/>
    </xf>
    <xf numFmtId="0" fontId="8" fillId="7" borderId="4" xfId="0" applyFont="1" applyFill="1" applyBorder="1" applyAlignment="1">
      <alignment horizontal="right" wrapText="1"/>
    </xf>
    <xf numFmtId="0" fontId="5" fillId="7" borderId="4" xfId="0" applyFont="1" applyFill="1" applyBorder="1" applyAlignment="1">
      <alignment horizontal="right" vertical="center" wrapText="1"/>
    </xf>
    <xf numFmtId="0" fontId="0" fillId="7" borderId="4" xfId="0" applyFill="1" applyBorder="1"/>
    <xf numFmtId="49" fontId="5" fillId="0" borderId="4" xfId="0" applyNumberFormat="1" applyFont="1" applyBorder="1" applyAlignment="1">
      <alignment horizontal="center" vertical="center" wrapText="1"/>
    </xf>
    <xf numFmtId="0" fontId="5" fillId="0" borderId="4" xfId="0" applyFont="1" applyBorder="1"/>
    <xf numFmtId="0" fontId="18" fillId="7" borderId="4" xfId="0" applyFont="1" applyFill="1" applyBorder="1"/>
    <xf numFmtId="0" fontId="8" fillId="0" borderId="4" xfId="0" applyFont="1" applyBorder="1" applyAlignment="1">
      <alignment horizontal="right" vertical="top" wrapText="1"/>
    </xf>
    <xf numFmtId="0" fontId="44" fillId="0" borderId="4" xfId="0" applyFont="1" applyBorder="1" applyAlignment="1">
      <alignment vertical="top" wrapText="1"/>
    </xf>
    <xf numFmtId="0" fontId="5" fillId="0" borderId="4" xfId="0" applyFont="1" applyBorder="1" applyAlignment="1">
      <alignment horizontal="left" vertical="top" wrapText="1"/>
    </xf>
    <xf numFmtId="9" fontId="5" fillId="0" borderId="4" xfId="0" applyNumberFormat="1" applyFont="1" applyBorder="1" applyAlignment="1">
      <alignment horizontal="right" vertical="top"/>
    </xf>
    <xf numFmtId="0" fontId="45" fillId="0" borderId="4" xfId="0" applyFont="1" applyBorder="1" applyAlignment="1">
      <alignment vertical="center" wrapText="1"/>
    </xf>
    <xf numFmtId="0" fontId="5" fillId="0" borderId="36" xfId="0" applyFont="1" applyBorder="1"/>
    <xf numFmtId="0" fontId="5" fillId="0" borderId="0" xfId="0" applyFont="1"/>
    <xf numFmtId="0" fontId="44" fillId="0" borderId="19" xfId="0" applyFont="1" applyFill="1" applyBorder="1" applyAlignment="1">
      <alignment horizontal="center" vertical="center"/>
    </xf>
    <xf numFmtId="0" fontId="5" fillId="0" borderId="38" xfId="0" applyFont="1" applyBorder="1"/>
    <xf numFmtId="0" fontId="5" fillId="0" borderId="22" xfId="0" applyFont="1" applyBorder="1"/>
    <xf numFmtId="0" fontId="5" fillId="0" borderId="12" xfId="0" applyFont="1" applyFill="1" applyBorder="1" applyAlignment="1">
      <alignment horizontal="center" vertical="center" wrapText="1"/>
    </xf>
    <xf numFmtId="0" fontId="0" fillId="0" borderId="4" xfId="0" applyFill="1" applyBorder="1" applyAlignment="1">
      <alignment vertical="center"/>
    </xf>
    <xf numFmtId="0" fontId="5" fillId="0" borderId="4"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3" xfId="0" applyFont="1" applyBorder="1" applyAlignment="1">
      <alignment horizont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4"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0" fillId="0" borderId="8" xfId="0" applyBorder="1" applyAlignment="1">
      <alignment horizontal="left"/>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6" borderId="4" xfId="1"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2" fillId="2" borderId="4" xfId="2" applyFill="1" applyBorder="1" applyAlignment="1">
      <alignment horizontal="left" vertical="center" wrapText="1"/>
    </xf>
    <xf numFmtId="0" fontId="2" fillId="2" borderId="1" xfId="2" applyFill="1" applyBorder="1" applyAlignment="1">
      <alignment horizontal="left" vertical="center" wrapText="1"/>
    </xf>
    <xf numFmtId="0" fontId="2" fillId="2" borderId="3" xfId="2" applyFill="1" applyBorder="1" applyAlignment="1">
      <alignment horizontal="left" vertical="center" wrapText="1"/>
    </xf>
    <xf numFmtId="0" fontId="2" fillId="2" borderId="7" xfId="2" applyFill="1" applyBorder="1" applyAlignment="1">
      <alignment horizontal="left" vertical="center" wrapText="1"/>
    </xf>
    <xf numFmtId="0" fontId="2" fillId="2" borderId="9" xfId="2" applyFill="1" applyBorder="1" applyAlignment="1">
      <alignment horizontal="left" vertical="center" wrapText="1"/>
    </xf>
    <xf numFmtId="0" fontId="4" fillId="0" borderId="0" xfId="0" applyFont="1" applyAlignment="1">
      <alignment horizontal="center"/>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3" borderId="12" xfId="0" applyFont="1" applyFill="1" applyBorder="1" applyAlignment="1">
      <alignment horizontal="center" wrapText="1"/>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13" xfId="0" applyFill="1" applyBorder="1" applyAlignment="1">
      <alignment horizontal="center" wrapText="1"/>
    </xf>
    <xf numFmtId="0" fontId="5" fillId="5" borderId="14"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1" fillId="3" borderId="55" xfId="0" applyFont="1" applyFill="1" applyBorder="1" applyAlignment="1">
      <alignment horizontal="center" wrapText="1"/>
    </xf>
    <xf numFmtId="0" fontId="0" fillId="4" borderId="55" xfId="0" applyFill="1" applyBorder="1" applyAlignment="1">
      <alignment horizontal="center" wrapText="1"/>
    </xf>
    <xf numFmtId="0" fontId="0" fillId="4" borderId="56" xfId="0" applyFill="1" applyBorder="1" applyAlignment="1">
      <alignment horizontal="center" wrapText="1"/>
    </xf>
    <xf numFmtId="0" fontId="6" fillId="6" borderId="34" xfId="0" applyFont="1" applyFill="1" applyBorder="1" applyAlignment="1">
      <alignment horizontal="center" vertical="center" wrapText="1"/>
    </xf>
    <xf numFmtId="0" fontId="6" fillId="5" borderId="34" xfId="1" applyFont="1" applyFill="1" applyBorder="1" applyAlignment="1">
      <alignment horizontal="center" vertical="center" wrapText="1"/>
    </xf>
    <xf numFmtId="0" fontId="6" fillId="5" borderId="25" xfId="1" applyFont="1" applyFill="1" applyBorder="1" applyAlignment="1">
      <alignment horizontal="center" vertical="center" wrapText="1"/>
    </xf>
    <xf numFmtId="0" fontId="7" fillId="5" borderId="34" xfId="1" applyFont="1" applyFill="1" applyBorder="1" applyAlignment="1">
      <alignment horizontal="center" vertical="center" wrapText="1"/>
    </xf>
    <xf numFmtId="0" fontId="7" fillId="5" borderId="25" xfId="1" applyFont="1" applyFill="1" applyBorder="1" applyAlignment="1">
      <alignment horizontal="center" vertical="center" wrapText="1"/>
    </xf>
    <xf numFmtId="0" fontId="5" fillId="5" borderId="5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22" fillId="0" borderId="0" xfId="0" applyFont="1" applyAlignment="1">
      <alignment horizontal="left"/>
    </xf>
    <xf numFmtId="0" fontId="5" fillId="6" borderId="15"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7" fillId="6" borderId="34" xfId="1" applyFont="1" applyFill="1" applyBorder="1" applyAlignment="1">
      <alignment horizontal="center" vertical="center" wrapText="1"/>
    </xf>
    <xf numFmtId="0" fontId="7" fillId="6" borderId="25" xfId="1"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5" borderId="44" xfId="1" applyFont="1" applyFill="1" applyBorder="1" applyAlignment="1">
      <alignment horizontal="center" vertical="center" wrapText="1"/>
    </xf>
    <xf numFmtId="0" fontId="7" fillId="5" borderId="44" xfId="1" applyFont="1" applyFill="1" applyBorder="1" applyAlignment="1">
      <alignment horizontal="center" vertical="center" wrapText="1"/>
    </xf>
    <xf numFmtId="0" fontId="5" fillId="0" borderId="31" xfId="0" applyFont="1" applyBorder="1" applyAlignment="1">
      <alignment horizontal="left" wrapText="1"/>
    </xf>
    <xf numFmtId="0" fontId="5" fillId="0" borderId="27" xfId="0" applyFont="1" applyBorder="1" applyAlignment="1">
      <alignment horizontal="left" wrapText="1"/>
    </xf>
    <xf numFmtId="0" fontId="5" fillId="0" borderId="62" xfId="0" applyFont="1" applyBorder="1" applyAlignment="1">
      <alignment horizontal="left" wrapText="1"/>
    </xf>
    <xf numFmtId="0" fontId="1" fillId="0" borderId="0" xfId="0" applyFont="1" applyAlignment="1">
      <alignment horizontal="center"/>
    </xf>
    <xf numFmtId="0" fontId="0" fillId="0" borderId="0" xfId="0" applyAlignment="1">
      <alignment horizontal="center"/>
    </xf>
    <xf numFmtId="0" fontId="5" fillId="6" borderId="36"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6" fillId="6" borderId="63" xfId="0" applyFont="1" applyFill="1" applyBorder="1" applyAlignment="1">
      <alignment horizontal="center" vertical="center" wrapText="1"/>
    </xf>
    <xf numFmtId="0" fontId="6" fillId="6" borderId="64"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7" fillId="6" borderId="17" xfId="1" applyFont="1" applyFill="1" applyBorder="1" applyAlignment="1">
      <alignment horizontal="center" vertical="center" wrapText="1"/>
    </xf>
    <xf numFmtId="0" fontId="7" fillId="6" borderId="18" xfId="1" applyFont="1" applyFill="1" applyBorder="1" applyAlignment="1">
      <alignment horizontal="center" vertical="center" wrapText="1"/>
    </xf>
    <xf numFmtId="0" fontId="7" fillId="6" borderId="19" xfId="1"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1" fillId="3" borderId="13" xfId="0" applyFont="1" applyFill="1" applyBorder="1" applyAlignment="1">
      <alignment horizontal="center" wrapText="1"/>
    </xf>
    <xf numFmtId="0" fontId="5" fillId="8" borderId="14"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35" xfId="0" applyFont="1" applyFill="1" applyBorder="1" applyAlignment="1">
      <alignment horizontal="center" vertical="center"/>
    </xf>
    <xf numFmtId="0" fontId="5" fillId="8" borderId="15"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6" fillId="8" borderId="17" xfId="1" applyFont="1" applyFill="1" applyBorder="1" applyAlignment="1">
      <alignment horizontal="center" vertical="center" wrapText="1"/>
    </xf>
    <xf numFmtId="0" fontId="6" fillId="8" borderId="18" xfId="1" applyFont="1" applyFill="1" applyBorder="1" applyAlignment="1">
      <alignment horizontal="center" vertical="center" wrapText="1"/>
    </xf>
    <xf numFmtId="0" fontId="6" fillId="8" borderId="19" xfId="1" applyFont="1" applyFill="1" applyBorder="1" applyAlignment="1">
      <alignment horizontal="center" vertical="center" wrapText="1"/>
    </xf>
    <xf numFmtId="0" fontId="7" fillId="8" borderId="17" xfId="1" applyFont="1" applyFill="1" applyBorder="1" applyAlignment="1">
      <alignment horizontal="center" vertical="center" wrapText="1"/>
    </xf>
    <xf numFmtId="0" fontId="7" fillId="8" borderId="18" xfId="1" applyFont="1" applyFill="1" applyBorder="1" applyAlignment="1">
      <alignment horizontal="center" vertical="center" wrapText="1"/>
    </xf>
    <xf numFmtId="0" fontId="7" fillId="8" borderId="19" xfId="1"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2" fillId="2" borderId="37" xfId="2" applyFill="1" applyBorder="1" applyAlignment="1">
      <alignment horizontal="left" vertical="center" wrapText="1"/>
    </xf>
    <xf numFmtId="0" fontId="2" fillId="2" borderId="59" xfId="2" applyFill="1" applyBorder="1" applyAlignment="1">
      <alignment horizontal="left" vertical="center" wrapText="1"/>
    </xf>
    <xf numFmtId="0" fontId="5" fillId="5" borderId="44" xfId="0" applyFont="1" applyFill="1" applyBorder="1" applyAlignment="1">
      <alignment horizontal="center" vertical="center" wrapText="1"/>
    </xf>
    <xf numFmtId="0" fontId="5" fillId="0" borderId="0" xfId="0" applyFont="1" applyAlignment="1">
      <alignment horizontal="center"/>
    </xf>
    <xf numFmtId="0" fontId="7" fillId="6" borderId="44" xfId="1" applyFont="1" applyFill="1" applyBorder="1" applyAlignment="1">
      <alignment horizontal="center" vertical="center" wrapText="1"/>
    </xf>
    <xf numFmtId="0" fontId="6" fillId="6" borderId="44"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0" borderId="10" xfId="0" applyFont="1" applyBorder="1" applyAlignment="1">
      <alignment wrapText="1"/>
    </xf>
    <xf numFmtId="0" fontId="5" fillId="0" borderId="11" xfId="0" applyFont="1" applyBorder="1" applyAlignment="1">
      <alignment wrapText="1"/>
    </xf>
    <xf numFmtId="0" fontId="5" fillId="0" borderId="13" xfId="0" applyFont="1" applyBorder="1" applyAlignment="1">
      <alignment wrapText="1"/>
    </xf>
    <xf numFmtId="0" fontId="0" fillId="0" borderId="0" xfId="0" applyAlignment="1"/>
    <xf numFmtId="0" fontId="5" fillId="0" borderId="4" xfId="0" applyFont="1" applyBorder="1" applyAlignment="1">
      <alignment horizontal="center" wrapText="1"/>
    </xf>
    <xf numFmtId="0" fontId="1" fillId="3" borderId="4" xfId="0" applyFont="1" applyFill="1" applyBorder="1" applyAlignment="1">
      <alignment horizontal="center" wrapText="1"/>
    </xf>
    <xf numFmtId="0" fontId="0" fillId="4" borderId="4" xfId="0" applyFill="1" applyBorder="1" applyAlignment="1">
      <alignment horizontal="center" wrapText="1"/>
    </xf>
    <xf numFmtId="0" fontId="5" fillId="5" borderId="4" xfId="0" applyFont="1" applyFill="1" applyBorder="1" applyAlignment="1">
      <alignment horizontal="center" vertical="center"/>
    </xf>
    <xf numFmtId="0" fontId="6" fillId="6" borderId="8"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5" borderId="31" xfId="0" applyFont="1" applyFill="1" applyBorder="1" applyAlignment="1">
      <alignment horizontal="center" vertical="center" wrapText="1"/>
    </xf>
  </cellXfs>
  <cellStyles count="4">
    <cellStyle name="Mon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939511</xdr:colOff>
      <xdr:row>0</xdr:row>
      <xdr:rowOff>25977</xdr:rowOff>
    </xdr:from>
    <xdr:to>
      <xdr:col>4</xdr:col>
      <xdr:colOff>1212920</xdr:colOff>
      <xdr:row>3</xdr:row>
      <xdr:rowOff>177225</xdr:rowOff>
    </xdr:to>
    <xdr:pic>
      <xdr:nvPicPr>
        <xdr:cNvPr id="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39511" y="25977"/>
          <a:ext cx="2092684" cy="722748"/>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571211</xdr:colOff>
      <xdr:row>0</xdr:row>
      <xdr:rowOff>41852</xdr:rowOff>
    </xdr:from>
    <xdr:to>
      <xdr:col>4</xdr:col>
      <xdr:colOff>435477</xdr:colOff>
      <xdr:row>4</xdr:row>
      <xdr:rowOff>2600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71211" y="41852"/>
          <a:ext cx="1931191" cy="722748"/>
        </a:xfrm>
        <a:prstGeom prst="rect">
          <a:avLst/>
        </a:prstGeom>
        <a:noFill/>
      </xdr:spPr>
    </xdr:pic>
    <xdr:clientData/>
  </xdr:twoCellAnchor>
  <xdr:twoCellAnchor editAs="oneCell">
    <xdr:from>
      <xdr:col>0</xdr:col>
      <xdr:colOff>444211</xdr:colOff>
      <xdr:row>0</xdr:row>
      <xdr:rowOff>25977</xdr:rowOff>
    </xdr:from>
    <xdr:to>
      <xdr:col>4</xdr:col>
      <xdr:colOff>308477</xdr:colOff>
      <xdr:row>3</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1191" cy="722748"/>
        </a:xfrm>
        <a:prstGeom prst="rect">
          <a:avLst/>
        </a:prstGeom>
        <a:noFill/>
      </xdr:spPr>
    </xdr:pic>
    <xdr:clientData/>
  </xdr:twoCellAnchor>
  <xdr:twoCellAnchor editAs="oneCell">
    <xdr:from>
      <xdr:col>0</xdr:col>
      <xdr:colOff>444211</xdr:colOff>
      <xdr:row>0</xdr:row>
      <xdr:rowOff>25977</xdr:rowOff>
    </xdr:from>
    <xdr:to>
      <xdr:col>4</xdr:col>
      <xdr:colOff>308477</xdr:colOff>
      <xdr:row>3</xdr:row>
      <xdr:rowOff>177225</xdr:rowOff>
    </xdr:to>
    <xdr:pic>
      <xdr:nvPicPr>
        <xdr:cNvPr id="4"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1191" cy="722748"/>
        </a:xfrm>
        <a:prstGeom prst="rect">
          <a:avLst/>
        </a:prstGeom>
        <a:noFill/>
      </xdr:spPr>
    </xdr:pic>
    <xdr:clientData/>
  </xdr:twoCellAnchor>
  <xdr:twoCellAnchor editAs="oneCell">
    <xdr:from>
      <xdr:col>0</xdr:col>
      <xdr:colOff>444211</xdr:colOff>
      <xdr:row>0</xdr:row>
      <xdr:rowOff>25977</xdr:rowOff>
    </xdr:from>
    <xdr:to>
      <xdr:col>4</xdr:col>
      <xdr:colOff>455682</xdr:colOff>
      <xdr:row>3</xdr:row>
      <xdr:rowOff>177225</xdr:rowOff>
    </xdr:to>
    <xdr:pic>
      <xdr:nvPicPr>
        <xdr:cNvPr id="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2078396" cy="7227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476250</xdr:colOff>
      <xdr:row>3</xdr:row>
      <xdr:rowOff>65239</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94189" cy="610762"/>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4</xdr:row>
      <xdr:rowOff>17205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53228"/>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4</xdr:row>
      <xdr:rowOff>9585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45608"/>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910936</xdr:colOff>
      <xdr:row>0</xdr:row>
      <xdr:rowOff>6927</xdr:rowOff>
    </xdr:from>
    <xdr:ext cx="1933573" cy="753228"/>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10936" y="6927"/>
          <a:ext cx="1933573" cy="753228"/>
        </a:xfrm>
        <a:prstGeom prst="rect">
          <a:avLst/>
        </a:prstGeom>
        <a:noFill/>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272759</xdr:colOff>
      <xdr:row>3</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2076450</xdr:colOff>
      <xdr:row>0</xdr:row>
      <xdr:rowOff>0</xdr:rowOff>
    </xdr:from>
    <xdr:ext cx="1933573" cy="753228"/>
    <xdr:pic>
      <xdr:nvPicPr>
        <xdr:cNvPr id="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076450" y="0"/>
          <a:ext cx="1933573" cy="75322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406975</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4439" cy="722748"/>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885825</xdr:colOff>
      <xdr:row>0</xdr:row>
      <xdr:rowOff>9524</xdr:rowOff>
    </xdr:from>
    <xdr:to>
      <xdr:col>4</xdr:col>
      <xdr:colOff>180975</xdr:colOff>
      <xdr:row>3</xdr:row>
      <xdr:rowOff>167449</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9524"/>
          <a:ext cx="1257300" cy="72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885825</xdr:colOff>
      <xdr:row>0</xdr:row>
      <xdr:rowOff>9524</xdr:rowOff>
    </xdr:from>
    <xdr:to>
      <xdr:col>4</xdr:col>
      <xdr:colOff>180975</xdr:colOff>
      <xdr:row>3</xdr:row>
      <xdr:rowOff>167449</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9524"/>
          <a:ext cx="1257300" cy="72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twoCellAnchor editAs="oneCell">
    <xdr:from>
      <xdr:col>0</xdr:col>
      <xdr:colOff>435552</xdr:colOff>
      <xdr:row>0</xdr:row>
      <xdr:rowOff>25977</xdr:rowOff>
    </xdr:from>
    <xdr:to>
      <xdr:col>4</xdr:col>
      <xdr:colOff>406975</xdr:colOff>
      <xdr:row>3</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35552" y="25977"/>
          <a:ext cx="1933573" cy="722748"/>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2</xdr:col>
      <xdr:colOff>82259</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twoCellAnchor editAs="oneCell">
    <xdr:from>
      <xdr:col>0</xdr:col>
      <xdr:colOff>444211</xdr:colOff>
      <xdr:row>0</xdr:row>
      <xdr:rowOff>25977</xdr:rowOff>
    </xdr:from>
    <xdr:to>
      <xdr:col>2</xdr:col>
      <xdr:colOff>86589</xdr:colOff>
      <xdr:row>3</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7903" cy="722748"/>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18</xdr:col>
      <xdr:colOff>0</xdr:colOff>
      <xdr:row>0</xdr:row>
      <xdr:rowOff>28575</xdr:rowOff>
    </xdr:from>
    <xdr:to>
      <xdr:col>20</xdr:col>
      <xdr:colOff>238124</xdr:colOff>
      <xdr:row>4</xdr:row>
      <xdr:rowOff>28575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50" y="28575"/>
          <a:ext cx="1762124" cy="762000"/>
        </a:xfrm>
        <a:prstGeom prst="rect">
          <a:avLst/>
        </a:prstGeom>
      </xdr:spPr>
    </xdr:pic>
    <xdr:clientData/>
  </xdr:twoCellAnchor>
  <xdr:twoCellAnchor editAs="oneCell">
    <xdr:from>
      <xdr:col>0</xdr:col>
      <xdr:colOff>444211</xdr:colOff>
      <xdr:row>0</xdr:row>
      <xdr:rowOff>25977</xdr:rowOff>
    </xdr:from>
    <xdr:to>
      <xdr:col>4</xdr:col>
      <xdr:colOff>310859</xdr:colOff>
      <xdr:row>3</xdr:row>
      <xdr:rowOff>177225</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4211" y="25977"/>
          <a:ext cx="1933573" cy="722748"/>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444211</xdr:colOff>
      <xdr:row>0</xdr:row>
      <xdr:rowOff>25977</xdr:rowOff>
    </xdr:from>
    <xdr:to>
      <xdr:col>4</xdr:col>
      <xdr:colOff>91784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206211" y="25977"/>
          <a:ext cx="1933573" cy="72274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0</xdr:row>
      <xdr:rowOff>28575</xdr:rowOff>
    </xdr:from>
    <xdr:to>
      <xdr:col>20</xdr:col>
      <xdr:colOff>238124</xdr:colOff>
      <xdr:row>4</xdr:row>
      <xdr:rowOff>28575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30075" y="28575"/>
          <a:ext cx="1762124" cy="762000"/>
        </a:xfrm>
        <a:prstGeom prst="rect">
          <a:avLst/>
        </a:prstGeom>
      </xdr:spPr>
    </xdr:pic>
    <xdr:clientData/>
  </xdr:twoCellAnchor>
  <xdr:twoCellAnchor editAs="oneCell">
    <xdr:from>
      <xdr:col>0</xdr:col>
      <xdr:colOff>444211</xdr:colOff>
      <xdr:row>0</xdr:row>
      <xdr:rowOff>25977</xdr:rowOff>
    </xdr:from>
    <xdr:to>
      <xdr:col>4</xdr:col>
      <xdr:colOff>416500</xdr:colOff>
      <xdr:row>3</xdr:row>
      <xdr:rowOff>177225</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4211" y="25977"/>
          <a:ext cx="1934439" cy="7227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145470</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145470</xdr:colOff>
      <xdr:row>3</xdr:row>
      <xdr:rowOff>167700</xdr:rowOff>
    </xdr:to>
    <xdr:pic>
      <xdr:nvPicPr>
        <xdr:cNvPr id="3"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91784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145470</xdr:colOff>
      <xdr:row>3</xdr:row>
      <xdr:rowOff>177225</xdr:rowOff>
    </xdr:to>
    <xdr:pic>
      <xdr:nvPicPr>
        <xdr:cNvPr id="2"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145470</xdr:colOff>
      <xdr:row>3</xdr:row>
      <xdr:rowOff>177225</xdr:rowOff>
    </xdr:to>
    <xdr:pic>
      <xdr:nvPicPr>
        <xdr:cNvPr id="2"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twoCellAnchor editAs="oneCell">
    <xdr:from>
      <xdr:col>0</xdr:col>
      <xdr:colOff>444211</xdr:colOff>
      <xdr:row>0</xdr:row>
      <xdr:rowOff>25977</xdr:rowOff>
    </xdr:from>
    <xdr:to>
      <xdr:col>3</xdr:col>
      <xdr:colOff>145470</xdr:colOff>
      <xdr:row>3</xdr:row>
      <xdr:rowOff>177225</xdr:rowOff>
    </xdr:to>
    <xdr:pic>
      <xdr:nvPicPr>
        <xdr:cNvPr id="3"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twoCellAnchor editAs="oneCell">
    <xdr:from>
      <xdr:col>0</xdr:col>
      <xdr:colOff>482311</xdr:colOff>
      <xdr:row>0</xdr:row>
      <xdr:rowOff>0</xdr:rowOff>
    </xdr:from>
    <xdr:to>
      <xdr:col>3</xdr:col>
      <xdr:colOff>129884</xdr:colOff>
      <xdr:row>3</xdr:row>
      <xdr:rowOff>151248</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82311" y="0"/>
          <a:ext cx="1933573" cy="7227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466436</xdr:colOff>
      <xdr:row>0</xdr:row>
      <xdr:rowOff>41852</xdr:rowOff>
    </xdr:from>
    <xdr:to>
      <xdr:col>4</xdr:col>
      <xdr:colOff>437859</xdr:colOff>
      <xdr:row>4</xdr:row>
      <xdr:rowOff>2600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66436" y="41852"/>
          <a:ext cx="1933573" cy="72274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
  <sheetViews>
    <sheetView tabSelected="1"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4.7109375" bestFit="1"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1"/>
    </row>
    <row r="7" spans="1:38" x14ac:dyDescent="0.25">
      <c r="A7" s="2" t="s">
        <v>1007</v>
      </c>
      <c r="B7" s="2"/>
      <c r="C7" s="2"/>
      <c r="D7" s="2"/>
      <c r="E7" s="2"/>
      <c r="F7" s="2"/>
      <c r="G7" s="2"/>
      <c r="H7" s="2"/>
      <c r="I7" s="2"/>
      <c r="J7" s="2"/>
      <c r="K7" s="2"/>
    </row>
    <row r="8" spans="1:38" s="188" customFormat="1" x14ac:dyDescent="0.25">
      <c r="A8" s="198" t="s">
        <v>94</v>
      </c>
      <c r="B8" s="198"/>
      <c r="C8" s="198"/>
      <c r="D8" s="198"/>
      <c r="E8" s="198"/>
      <c r="F8" s="198"/>
      <c r="G8" s="198"/>
      <c r="H8" s="198"/>
      <c r="I8" s="198"/>
    </row>
    <row r="9" spans="1:38" ht="15.75" thickBot="1" x14ac:dyDescent="0.3">
      <c r="A9" s="3"/>
      <c r="B9" s="3"/>
      <c r="C9" s="3"/>
      <c r="D9" s="3"/>
      <c r="E9" s="3"/>
      <c r="F9" s="3"/>
      <c r="G9" s="3"/>
      <c r="H9" s="3"/>
      <c r="I9" s="3"/>
    </row>
    <row r="10" spans="1:38" ht="15.75" thickBot="1" x14ac:dyDescent="0.3">
      <c r="A10" s="863" t="s">
        <v>79</v>
      </c>
      <c r="B10" s="864"/>
      <c r="C10" s="864"/>
      <c r="D10" s="864"/>
      <c r="E10" s="864"/>
      <c r="F10" s="864"/>
      <c r="G10" s="864"/>
      <c r="H10" s="864"/>
      <c r="I10" s="864"/>
      <c r="J10" s="864"/>
      <c r="K10" s="864"/>
      <c r="L10" s="864"/>
      <c r="M10" s="864"/>
      <c r="N10" s="865"/>
      <c r="O10" s="4"/>
      <c r="P10" s="4"/>
      <c r="Q10" s="4"/>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5" t="s">
        <v>37</v>
      </c>
      <c r="C13" s="5" t="s">
        <v>38</v>
      </c>
      <c r="D13" s="6" t="s">
        <v>39</v>
      </c>
      <c r="E13" s="819"/>
      <c r="F13" s="7" t="s">
        <v>40</v>
      </c>
      <c r="G13" s="7" t="s">
        <v>41</v>
      </c>
      <c r="H13" s="7" t="s">
        <v>42</v>
      </c>
      <c r="I13" s="7" t="s">
        <v>43</v>
      </c>
      <c r="J13" s="8" t="s">
        <v>44</v>
      </c>
      <c r="K13" s="819"/>
      <c r="L13" s="819"/>
      <c r="M13" s="819"/>
      <c r="N13" s="875"/>
      <c r="O13" s="821"/>
      <c r="P13" s="822"/>
      <c r="Q13" s="823"/>
      <c r="R13" s="826"/>
      <c r="S13" s="830"/>
      <c r="T13" s="830"/>
      <c r="U13" s="830"/>
      <c r="V13" s="9" t="s">
        <v>45</v>
      </c>
      <c r="W13" s="9" t="s">
        <v>46</v>
      </c>
      <c r="X13" s="9" t="s">
        <v>47</v>
      </c>
      <c r="Y13" s="9" t="s">
        <v>48</v>
      </c>
      <c r="Z13" s="9" t="s">
        <v>46</v>
      </c>
      <c r="AA13" s="835"/>
      <c r="AB13" s="820"/>
      <c r="AC13" s="9" t="s">
        <v>49</v>
      </c>
      <c r="AD13" s="9" t="s">
        <v>50</v>
      </c>
      <c r="AE13" s="10" t="s">
        <v>51</v>
      </c>
      <c r="AF13" s="10" t="s">
        <v>52</v>
      </c>
      <c r="AG13" s="830"/>
      <c r="AH13" s="833"/>
      <c r="AI13" s="834"/>
      <c r="AJ13" s="825"/>
      <c r="AK13" s="829"/>
      <c r="AL13" s="877"/>
    </row>
    <row r="14" spans="1:38" ht="15.75" thickBot="1" x14ac:dyDescent="0.3">
      <c r="A14" s="11"/>
      <c r="B14" s="12"/>
      <c r="C14" s="12"/>
      <c r="D14" s="13"/>
      <c r="E14" s="12"/>
      <c r="F14" s="14"/>
      <c r="G14" s="14"/>
      <c r="H14" s="14"/>
      <c r="I14" s="14"/>
      <c r="J14" s="15">
        <f>SUM(F14:I14)</f>
        <v>0</v>
      </c>
      <c r="K14" s="16"/>
      <c r="L14" s="16"/>
      <c r="M14" s="17"/>
      <c r="N14" s="18"/>
      <c r="O14" s="19"/>
      <c r="P14" s="19"/>
      <c r="Q14" s="19"/>
      <c r="R14" s="20">
        <f>SUM(J14)</f>
        <v>0</v>
      </c>
      <c r="S14" s="14">
        <v>0</v>
      </c>
      <c r="T14" s="21">
        <f t="shared" ref="T14:T19" si="0">SUM(S14)</f>
        <v>0</v>
      </c>
      <c r="U14" s="16"/>
      <c r="V14" s="22">
        <f t="shared" ref="V14:V19" si="1">SUM(T14)</f>
        <v>0</v>
      </c>
      <c r="W14" s="22">
        <f t="shared" ref="W14:W19" si="2">SUM(V14,R14)</f>
        <v>0</v>
      </c>
      <c r="X14" s="22"/>
      <c r="Y14" s="22">
        <f t="shared" ref="Y14:Y19" si="3">SUM(W14)</f>
        <v>0</v>
      </c>
      <c r="Z14" s="22">
        <f t="shared" ref="Z14:Z19" si="4">SUM(Y14)</f>
        <v>0</v>
      </c>
      <c r="AA14" s="22"/>
      <c r="AB14" s="22"/>
      <c r="AC14" s="22">
        <f t="shared" ref="AC14:AC19" si="5">SUM(Z14)</f>
        <v>0</v>
      </c>
      <c r="AD14" s="22">
        <f t="shared" ref="AD14:AF19" si="6">SUM(AC14)</f>
        <v>0</v>
      </c>
      <c r="AE14" s="21">
        <f t="shared" si="6"/>
        <v>0</v>
      </c>
      <c r="AF14" s="21">
        <f t="shared" si="6"/>
        <v>0</v>
      </c>
      <c r="AG14" s="16"/>
      <c r="AH14" s="17"/>
      <c r="AI14" s="23"/>
      <c r="AJ14" s="21"/>
      <c r="AK14" s="24"/>
      <c r="AL14" s="25"/>
    </row>
    <row r="15" spans="1:38" ht="225" x14ac:dyDescent="0.25">
      <c r="A15" s="26" t="s">
        <v>53</v>
      </c>
      <c r="B15" s="27" t="s">
        <v>54</v>
      </c>
      <c r="C15" s="27"/>
      <c r="D15" s="28"/>
      <c r="E15" s="29" t="s">
        <v>55</v>
      </c>
      <c r="F15" s="30" t="s">
        <v>56</v>
      </c>
      <c r="G15" s="30" t="s">
        <v>56</v>
      </c>
      <c r="H15" s="30">
        <v>9</v>
      </c>
      <c r="I15" s="30">
        <v>9</v>
      </c>
      <c r="J15" s="31">
        <f t="shared" ref="J15:J19" si="7">SUM(F15:I15)</f>
        <v>18</v>
      </c>
      <c r="K15" s="32" t="s">
        <v>57</v>
      </c>
      <c r="L15" s="32" t="s">
        <v>155</v>
      </c>
      <c r="M15" s="33">
        <v>316</v>
      </c>
      <c r="N15" s="34" t="s">
        <v>58</v>
      </c>
      <c r="O15" s="35" t="s">
        <v>59</v>
      </c>
      <c r="P15" s="35">
        <v>16</v>
      </c>
      <c r="Q15" s="35" t="s">
        <v>60</v>
      </c>
      <c r="R15" s="36"/>
      <c r="S15" s="37"/>
      <c r="T15" s="37"/>
      <c r="U15" s="37"/>
      <c r="V15" s="37"/>
      <c r="W15" s="37"/>
      <c r="X15" s="37"/>
      <c r="Y15" s="37"/>
      <c r="Z15" s="37"/>
      <c r="AA15" s="37"/>
      <c r="AB15" s="37"/>
      <c r="AC15" s="37"/>
      <c r="AD15" s="37"/>
      <c r="AE15" s="37"/>
      <c r="AF15" s="37"/>
      <c r="AG15" s="38"/>
      <c r="AH15" s="39"/>
      <c r="AI15" s="40"/>
      <c r="AJ15" s="37"/>
      <c r="AK15" s="41"/>
      <c r="AL15" s="42"/>
    </row>
    <row r="16" spans="1:38" ht="213.75" x14ac:dyDescent="0.25">
      <c r="A16" s="26" t="s">
        <v>61</v>
      </c>
      <c r="B16" s="43" t="s">
        <v>54</v>
      </c>
      <c r="C16" s="43" t="s">
        <v>54</v>
      </c>
      <c r="D16" s="28" t="s">
        <v>54</v>
      </c>
      <c r="E16" s="44" t="s">
        <v>62</v>
      </c>
      <c r="F16" s="30" t="s">
        <v>56</v>
      </c>
      <c r="G16" s="30" t="s">
        <v>56</v>
      </c>
      <c r="H16" s="43">
        <f>65*3</f>
        <v>195</v>
      </c>
      <c r="I16" s="45">
        <f>65*3</f>
        <v>195</v>
      </c>
      <c r="J16" s="46">
        <f t="shared" si="7"/>
        <v>390</v>
      </c>
      <c r="K16" s="32" t="s">
        <v>156</v>
      </c>
      <c r="L16" s="32" t="s">
        <v>155</v>
      </c>
      <c r="M16" s="33">
        <v>375</v>
      </c>
      <c r="N16" s="34" t="s">
        <v>63</v>
      </c>
      <c r="O16" s="35" t="s">
        <v>64</v>
      </c>
      <c r="P16" s="35">
        <v>600</v>
      </c>
      <c r="Q16" s="35" t="s">
        <v>60</v>
      </c>
      <c r="R16" s="36"/>
      <c r="S16" s="37"/>
      <c r="T16" s="37"/>
      <c r="U16" s="37"/>
      <c r="V16" s="37"/>
      <c r="W16" s="37"/>
      <c r="X16" s="37"/>
      <c r="Y16" s="37"/>
      <c r="Z16" s="37"/>
      <c r="AA16" s="37"/>
      <c r="AB16" s="37"/>
      <c r="AC16" s="37"/>
      <c r="AD16" s="37"/>
      <c r="AE16" s="37"/>
      <c r="AF16" s="37"/>
      <c r="AG16" s="47"/>
      <c r="AH16" s="48"/>
      <c r="AI16" s="48"/>
      <c r="AJ16" s="37"/>
      <c r="AK16" s="41"/>
      <c r="AL16" s="49"/>
    </row>
    <row r="17" spans="1:38" ht="112.5" x14ac:dyDescent="0.25">
      <c r="A17" s="26" t="s">
        <v>65</v>
      </c>
      <c r="B17" s="43"/>
      <c r="C17" s="43"/>
      <c r="D17" s="50" t="s">
        <v>54</v>
      </c>
      <c r="E17" s="44" t="s">
        <v>66</v>
      </c>
      <c r="F17" s="30" t="s">
        <v>56</v>
      </c>
      <c r="G17" s="30" t="s">
        <v>56</v>
      </c>
      <c r="H17" s="43">
        <v>3</v>
      </c>
      <c r="I17" s="45">
        <v>3</v>
      </c>
      <c r="J17" s="46">
        <f t="shared" si="7"/>
        <v>6</v>
      </c>
      <c r="K17" s="35" t="s">
        <v>157</v>
      </c>
      <c r="L17" s="32" t="s">
        <v>155</v>
      </c>
      <c r="M17" s="51">
        <v>415</v>
      </c>
      <c r="N17" s="52" t="s">
        <v>67</v>
      </c>
      <c r="O17" s="35" t="s">
        <v>68</v>
      </c>
      <c r="P17" s="35">
        <v>2</v>
      </c>
      <c r="Q17" s="35" t="s">
        <v>69</v>
      </c>
      <c r="R17" s="53"/>
      <c r="S17" s="47"/>
      <c r="T17" s="47"/>
      <c r="U17" s="47"/>
      <c r="V17" s="47"/>
      <c r="W17" s="47"/>
      <c r="X17" s="47"/>
      <c r="Y17" s="47"/>
      <c r="Z17" s="47"/>
      <c r="AA17" s="47"/>
      <c r="AB17" s="47"/>
      <c r="AC17" s="47"/>
      <c r="AD17" s="47"/>
      <c r="AE17" s="47"/>
      <c r="AF17" s="47"/>
      <c r="AG17" s="47"/>
      <c r="AH17" s="48"/>
      <c r="AI17" s="48"/>
      <c r="AJ17" s="47"/>
      <c r="AK17" s="48"/>
      <c r="AL17" s="49"/>
    </row>
    <row r="18" spans="1:38" ht="158.25" thickBot="1" x14ac:dyDescent="0.3">
      <c r="A18" s="54" t="s">
        <v>70</v>
      </c>
      <c r="B18" s="55" t="s">
        <v>54</v>
      </c>
      <c r="C18" s="56" t="s">
        <v>54</v>
      </c>
      <c r="D18" s="57"/>
      <c r="E18" s="44" t="s">
        <v>71</v>
      </c>
      <c r="F18" s="30" t="s">
        <v>56</v>
      </c>
      <c r="G18" s="30" t="s">
        <v>56</v>
      </c>
      <c r="H18" s="58">
        <v>21</v>
      </c>
      <c r="I18" s="58">
        <f>7*2+5</f>
        <v>19</v>
      </c>
      <c r="J18" s="59">
        <f t="shared" si="7"/>
        <v>40</v>
      </c>
      <c r="K18" s="35" t="s">
        <v>72</v>
      </c>
      <c r="L18" s="32" t="s">
        <v>155</v>
      </c>
      <c r="M18" s="60">
        <v>372</v>
      </c>
      <c r="N18" s="61" t="s">
        <v>73</v>
      </c>
      <c r="O18" s="35" t="s">
        <v>74</v>
      </c>
      <c r="P18" s="35">
        <v>196</v>
      </c>
      <c r="Q18" s="35" t="s">
        <v>60</v>
      </c>
      <c r="R18" s="62"/>
      <c r="S18" s="63"/>
      <c r="T18" s="63"/>
      <c r="U18" s="63"/>
      <c r="V18" s="64"/>
      <c r="W18" s="65"/>
      <c r="X18" s="65"/>
      <c r="Y18" s="65"/>
      <c r="Z18" s="65"/>
      <c r="AA18" s="65"/>
      <c r="AB18" s="65"/>
      <c r="AC18" s="65"/>
      <c r="AD18" s="65"/>
      <c r="AE18" s="65"/>
      <c r="AF18" s="65"/>
      <c r="AG18" s="66"/>
      <c r="AH18" s="67"/>
      <c r="AI18" s="67"/>
      <c r="AJ18" s="65"/>
      <c r="AK18" s="68"/>
      <c r="AL18" s="69"/>
    </row>
    <row r="19" spans="1:38" ht="15.75" thickBot="1" x14ac:dyDescent="0.3">
      <c r="A19" s="70" t="s">
        <v>44</v>
      </c>
      <c r="B19" s="71"/>
      <c r="C19" s="71"/>
      <c r="D19" s="71"/>
      <c r="E19" s="72"/>
      <c r="F19" s="73">
        <f>SUM(F14:F18)</f>
        <v>0</v>
      </c>
      <c r="G19" s="73">
        <f>SUM(G14:G18)</f>
        <v>0</v>
      </c>
      <c r="H19" s="73">
        <f>SUM(H14:H18)</f>
        <v>228</v>
      </c>
      <c r="I19" s="73">
        <f>SUM(I14:I18)</f>
        <v>226</v>
      </c>
      <c r="J19" s="74">
        <f t="shared" si="7"/>
        <v>454</v>
      </c>
      <c r="K19" s="74" t="s">
        <v>56</v>
      </c>
      <c r="L19" s="74" t="s">
        <v>56</v>
      </c>
      <c r="M19" s="74" t="s">
        <v>56</v>
      </c>
      <c r="N19" s="74" t="s">
        <v>56</v>
      </c>
      <c r="O19" s="74" t="s">
        <v>56</v>
      </c>
      <c r="P19" s="73">
        <f>SUM(P14:P18)</f>
        <v>814</v>
      </c>
      <c r="Q19" s="74" t="s">
        <v>56</v>
      </c>
      <c r="R19" s="75">
        <f>SUM(R14:R18)</f>
        <v>0</v>
      </c>
      <c r="S19" s="76">
        <f>SUM(S14:S18)</f>
        <v>0</v>
      </c>
      <c r="T19" s="76">
        <f t="shared" si="0"/>
        <v>0</v>
      </c>
      <c r="U19" s="76"/>
      <c r="V19" s="77">
        <f t="shared" si="1"/>
        <v>0</v>
      </c>
      <c r="W19" s="77">
        <f t="shared" si="2"/>
        <v>0</v>
      </c>
      <c r="X19" s="77"/>
      <c r="Y19" s="77">
        <f t="shared" si="3"/>
        <v>0</v>
      </c>
      <c r="Z19" s="77">
        <f t="shared" si="4"/>
        <v>0</v>
      </c>
      <c r="AA19" s="77"/>
      <c r="AB19" s="77"/>
      <c r="AC19" s="77">
        <f t="shared" si="5"/>
        <v>0</v>
      </c>
      <c r="AD19" s="77">
        <f t="shared" si="6"/>
        <v>0</v>
      </c>
      <c r="AE19" s="77">
        <f t="shared" si="6"/>
        <v>0</v>
      </c>
      <c r="AF19" s="77">
        <f t="shared" si="6"/>
        <v>0</v>
      </c>
      <c r="AG19" s="78"/>
      <c r="AH19" s="79"/>
      <c r="AI19" s="79"/>
      <c r="AJ19" s="77">
        <f>SUM(AJ14:AJ18)</f>
        <v>0</v>
      </c>
      <c r="AK19" s="77"/>
      <c r="AL19" s="25"/>
    </row>
    <row r="20" spans="1:38" ht="15.75" thickBot="1" x14ac:dyDescent="0.3">
      <c r="A20" s="814" t="s">
        <v>75</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row>
    <row r="24" spans="1:38" x14ac:dyDescent="0.25">
      <c r="A24" s="827" t="s">
        <v>1226</v>
      </c>
      <c r="B24" s="827"/>
      <c r="C24" s="827"/>
      <c r="D24" s="827"/>
      <c r="E24" s="827"/>
    </row>
    <row r="25" spans="1:38" x14ac:dyDescent="0.25">
      <c r="A25" t="s">
        <v>77</v>
      </c>
    </row>
  </sheetData>
  <mergeCells count="39">
    <mergeCell ref="A6:AJ6"/>
    <mergeCell ref="A10:N10"/>
    <mergeCell ref="R10:AL10"/>
    <mergeCell ref="A11:A13"/>
    <mergeCell ref="B11:D12"/>
    <mergeCell ref="AC11:AD12"/>
    <mergeCell ref="N11:N13"/>
    <mergeCell ref="AL11:AL13"/>
    <mergeCell ref="V12:W12"/>
    <mergeCell ref="A1:E4"/>
    <mergeCell ref="F1:O2"/>
    <mergeCell ref="P1:Q1"/>
    <mergeCell ref="P2:Q2"/>
    <mergeCell ref="F3:O4"/>
    <mergeCell ref="P3:Q4"/>
    <mergeCell ref="A24:E24"/>
    <mergeCell ref="AJ11:AJ13"/>
    <mergeCell ref="AK11:AK13"/>
    <mergeCell ref="S11:S13"/>
    <mergeCell ref="AE11:AF12"/>
    <mergeCell ref="AG11:AG13"/>
    <mergeCell ref="AH11:AH13"/>
    <mergeCell ref="AI11:AI13"/>
    <mergeCell ref="T11:T13"/>
    <mergeCell ref="U11:U13"/>
    <mergeCell ref="V11:Z11"/>
    <mergeCell ref="AA11:AA13"/>
    <mergeCell ref="AB11:AB13"/>
    <mergeCell ref="E11:E13"/>
    <mergeCell ref="F11:J12"/>
    <mergeCell ref="K11:K13"/>
    <mergeCell ref="A20:AL20"/>
    <mergeCell ref="L11:L13"/>
    <mergeCell ref="M11:M13"/>
    <mergeCell ref="X12:Z12"/>
    <mergeCell ref="O11:O13"/>
    <mergeCell ref="P11:P13"/>
    <mergeCell ref="Q11:Q13"/>
    <mergeCell ref="R11:R13"/>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activeCell="F1" sqref="F1:O2"/>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5" width="13.140625" style="188" customWidth="1"/>
    <col min="16" max="16" width="16.140625" style="188" customWidth="1"/>
    <col min="17"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x14ac:dyDescent="0.25">
      <c r="A7" s="198" t="s">
        <v>171</v>
      </c>
      <c r="B7" s="198"/>
      <c r="C7" s="198"/>
      <c r="D7" s="198"/>
      <c r="E7" s="198" t="s">
        <v>254</v>
      </c>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255</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4"/>
      <c r="O13" s="899"/>
      <c r="P13" s="900"/>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s="343" customFormat="1" ht="90.75" thickBot="1" x14ac:dyDescent="0.3">
      <c r="A14" s="332" t="s">
        <v>256</v>
      </c>
      <c r="B14" s="177"/>
      <c r="C14" s="177"/>
      <c r="D14" s="333" t="s">
        <v>54</v>
      </c>
      <c r="E14" s="183" t="s">
        <v>257</v>
      </c>
      <c r="F14" s="179"/>
      <c r="G14" s="179"/>
      <c r="H14" s="186">
        <v>116</v>
      </c>
      <c r="I14" s="186">
        <v>116</v>
      </c>
      <c r="J14" s="334">
        <f>SUM(F14:I14)</f>
        <v>232</v>
      </c>
      <c r="K14" s="183" t="s">
        <v>258</v>
      </c>
      <c r="L14" s="183" t="s">
        <v>259</v>
      </c>
      <c r="M14" s="335" t="s">
        <v>260</v>
      </c>
      <c r="N14" s="336"/>
      <c r="O14" s="336" t="s">
        <v>261</v>
      </c>
      <c r="P14" s="337" t="s">
        <v>262</v>
      </c>
      <c r="Q14" s="338" t="s">
        <v>263</v>
      </c>
      <c r="R14" s="339"/>
      <c r="S14" s="186"/>
      <c r="T14" s="186"/>
      <c r="U14" s="183"/>
      <c r="V14" s="340"/>
      <c r="W14" s="340"/>
      <c r="X14" s="340"/>
      <c r="Y14" s="340"/>
      <c r="Z14" s="340"/>
      <c r="AA14" s="340"/>
      <c r="AB14" s="340"/>
      <c r="AC14" s="340"/>
      <c r="AD14" s="340"/>
      <c r="AE14" s="186"/>
      <c r="AF14" s="186"/>
      <c r="AG14" s="183"/>
      <c r="AH14" s="335"/>
      <c r="AI14" s="341"/>
      <c r="AJ14" s="186"/>
      <c r="AK14" s="342"/>
      <c r="AL14" s="187"/>
    </row>
    <row r="15" spans="1:38" x14ac:dyDescent="0.25">
      <c r="A15" s="281"/>
      <c r="B15" s="264"/>
      <c r="C15" s="264"/>
      <c r="D15" s="271"/>
      <c r="E15" s="264"/>
      <c r="F15" s="267"/>
      <c r="G15" s="267"/>
      <c r="H15" s="267"/>
      <c r="I15" s="267"/>
      <c r="J15" s="268">
        <f t="shared" ref="J15:J19" si="0">SUM(F15:I15)</f>
        <v>0</v>
      </c>
      <c r="K15" s="269"/>
      <c r="L15" s="269"/>
      <c r="M15" s="270"/>
      <c r="N15" s="270"/>
      <c r="O15" s="271"/>
      <c r="P15" s="271"/>
      <c r="Q15" s="271"/>
      <c r="R15" s="272">
        <f>SUM(J15)</f>
        <v>0</v>
      </c>
      <c r="S15" s="194"/>
      <c r="T15" s="194">
        <f t="shared" ref="T15:T19" si="1">SUM(S15)</f>
        <v>0</v>
      </c>
      <c r="U15" s="194"/>
      <c r="V15" s="194">
        <f t="shared" ref="V15:V19" si="2">SUM(T15)</f>
        <v>0</v>
      </c>
      <c r="W15" s="194">
        <f t="shared" ref="W15:W19" si="3">SUM(V15,R15)</f>
        <v>0</v>
      </c>
      <c r="X15" s="194"/>
      <c r="Y15" s="194">
        <f t="shared" ref="Y15:Y19" si="4">SUM(W15)</f>
        <v>0</v>
      </c>
      <c r="Z15" s="194">
        <f t="shared" ref="Z15:Z19" si="5">SUM(Y15)</f>
        <v>0</v>
      </c>
      <c r="AA15" s="194"/>
      <c r="AB15" s="194"/>
      <c r="AC15" s="194">
        <f t="shared" ref="AC15:AC19" si="6">SUM(Z15)</f>
        <v>0</v>
      </c>
      <c r="AD15" s="194">
        <f t="shared" ref="AD15:AF19" si="7">SUM(AC15)</f>
        <v>0</v>
      </c>
      <c r="AE15" s="194">
        <f t="shared" si="7"/>
        <v>0</v>
      </c>
      <c r="AF15" s="194">
        <f t="shared" si="7"/>
        <v>0</v>
      </c>
      <c r="AG15" s="227"/>
      <c r="AH15" s="228"/>
      <c r="AI15" s="238" t="s">
        <v>90</v>
      </c>
      <c r="AJ15" s="194"/>
      <c r="AK15" s="235"/>
      <c r="AL15" s="223"/>
    </row>
    <row r="16" spans="1:38" x14ac:dyDescent="0.25">
      <c r="A16" s="281"/>
      <c r="B16" s="190"/>
      <c r="C16" s="190"/>
      <c r="D16" s="271"/>
      <c r="E16" s="190"/>
      <c r="F16" s="194"/>
      <c r="G16" s="282"/>
      <c r="H16" s="195"/>
      <c r="I16" s="207"/>
      <c r="J16" s="276">
        <f t="shared" si="0"/>
        <v>0</v>
      </c>
      <c r="K16" s="283"/>
      <c r="L16" s="283"/>
      <c r="M16" s="270"/>
      <c r="N16" s="270"/>
      <c r="O16" s="271"/>
      <c r="P16" s="271"/>
      <c r="Q16" s="271"/>
      <c r="R16" s="272">
        <f>SUM(J16)</f>
        <v>0</v>
      </c>
      <c r="S16" s="194"/>
      <c r="T16" s="194">
        <f t="shared" si="1"/>
        <v>0</v>
      </c>
      <c r="U16" s="194"/>
      <c r="V16" s="194">
        <f t="shared" si="2"/>
        <v>0</v>
      </c>
      <c r="W16" s="194">
        <f t="shared" si="3"/>
        <v>0</v>
      </c>
      <c r="X16" s="194"/>
      <c r="Y16" s="194">
        <f t="shared" si="4"/>
        <v>0</v>
      </c>
      <c r="Z16" s="194">
        <f t="shared" si="5"/>
        <v>0</v>
      </c>
      <c r="AA16" s="194"/>
      <c r="AB16" s="194"/>
      <c r="AC16" s="194">
        <f t="shared" si="6"/>
        <v>0</v>
      </c>
      <c r="AD16" s="194">
        <f t="shared" si="7"/>
        <v>0</v>
      </c>
      <c r="AE16" s="194">
        <f t="shared" si="7"/>
        <v>0</v>
      </c>
      <c r="AF16" s="194">
        <f t="shared" si="7"/>
        <v>0</v>
      </c>
      <c r="AG16" s="195"/>
      <c r="AH16" s="207"/>
      <c r="AI16" s="207"/>
      <c r="AJ16" s="194"/>
      <c r="AK16" s="235"/>
      <c r="AL16" s="224"/>
    </row>
    <row r="17" spans="1:38" x14ac:dyDescent="0.25">
      <c r="A17" s="273"/>
      <c r="B17" s="190"/>
      <c r="C17" s="190"/>
      <c r="D17" s="274"/>
      <c r="E17" s="190"/>
      <c r="F17" s="195"/>
      <c r="G17" s="275"/>
      <c r="H17" s="195"/>
      <c r="I17" s="207"/>
      <c r="J17" s="276">
        <f t="shared" si="0"/>
        <v>0</v>
      </c>
      <c r="K17" s="277"/>
      <c r="L17" s="206"/>
      <c r="M17" s="278"/>
      <c r="N17" s="278"/>
      <c r="O17" s="274"/>
      <c r="P17" s="274"/>
      <c r="Q17" s="274"/>
      <c r="R17" s="279">
        <f>SUM(J17)</f>
        <v>0</v>
      </c>
      <c r="S17" s="195"/>
      <c r="T17" s="195">
        <f t="shared" si="1"/>
        <v>0</v>
      </c>
      <c r="U17" s="195"/>
      <c r="V17" s="195">
        <f t="shared" si="2"/>
        <v>0</v>
      </c>
      <c r="W17" s="195">
        <f t="shared" si="3"/>
        <v>0</v>
      </c>
      <c r="X17" s="195"/>
      <c r="Y17" s="195">
        <f t="shared" si="4"/>
        <v>0</v>
      </c>
      <c r="Z17" s="195">
        <f t="shared" si="5"/>
        <v>0</v>
      </c>
      <c r="AA17" s="195"/>
      <c r="AB17" s="195"/>
      <c r="AC17" s="195">
        <f t="shared" si="6"/>
        <v>0</v>
      </c>
      <c r="AD17" s="195">
        <f t="shared" si="7"/>
        <v>0</v>
      </c>
      <c r="AE17" s="195">
        <f t="shared" si="7"/>
        <v>0</v>
      </c>
      <c r="AF17" s="195">
        <f t="shared" si="7"/>
        <v>0</v>
      </c>
      <c r="AG17" s="195"/>
      <c r="AH17" s="207"/>
      <c r="AI17" s="207"/>
      <c r="AJ17" s="195"/>
      <c r="AK17" s="207"/>
      <c r="AL17" s="224"/>
    </row>
    <row r="18" spans="1:38" ht="15.75" thickBot="1" x14ac:dyDescent="0.3">
      <c r="A18" s="201"/>
      <c r="B18" s="209"/>
      <c r="C18" s="210"/>
      <c r="D18" s="230"/>
      <c r="E18" s="210"/>
      <c r="F18" s="196"/>
      <c r="G18" s="196"/>
      <c r="H18" s="196"/>
      <c r="I18" s="196"/>
      <c r="J18" s="221">
        <f t="shared" si="0"/>
        <v>0</v>
      </c>
      <c r="K18" s="192"/>
      <c r="L18" s="193"/>
      <c r="M18" s="197"/>
      <c r="N18" s="197"/>
      <c r="O18" s="239"/>
      <c r="P18" s="239"/>
      <c r="Q18" s="239"/>
      <c r="R18" s="212">
        <f>SUM(J18)</f>
        <v>0</v>
      </c>
      <c r="S18" s="196"/>
      <c r="T18" s="196">
        <f t="shared" si="1"/>
        <v>0</v>
      </c>
      <c r="U18" s="196"/>
      <c r="V18" s="209">
        <f t="shared" si="2"/>
        <v>0</v>
      </c>
      <c r="W18" s="210">
        <f t="shared" si="3"/>
        <v>0</v>
      </c>
      <c r="X18" s="210"/>
      <c r="Y18" s="210">
        <f t="shared" si="4"/>
        <v>0</v>
      </c>
      <c r="Z18" s="210">
        <f t="shared" si="5"/>
        <v>0</v>
      </c>
      <c r="AA18" s="210"/>
      <c r="AB18" s="210"/>
      <c r="AC18" s="210">
        <f t="shared" si="6"/>
        <v>0</v>
      </c>
      <c r="AD18" s="210">
        <f t="shared" si="7"/>
        <v>0</v>
      </c>
      <c r="AE18" s="210">
        <f t="shared" si="7"/>
        <v>0</v>
      </c>
      <c r="AF18" s="210">
        <f t="shared" si="7"/>
        <v>0</v>
      </c>
      <c r="AG18" s="191"/>
      <c r="AH18" s="213"/>
      <c r="AI18" s="213"/>
      <c r="AJ18" s="210"/>
      <c r="AK18" s="236"/>
      <c r="AL18" s="225"/>
    </row>
    <row r="19" spans="1:38" ht="15.75" thickBot="1" x14ac:dyDescent="0.3">
      <c r="A19" s="202" t="s">
        <v>44</v>
      </c>
      <c r="B19" s="216"/>
      <c r="C19" s="216"/>
      <c r="D19" s="216"/>
      <c r="E19" s="211"/>
      <c r="F19" s="200">
        <f>SUM(F14:F18)</f>
        <v>0</v>
      </c>
      <c r="G19" s="200">
        <f>SUM(G14:G18)</f>
        <v>0</v>
      </c>
      <c r="H19" s="200">
        <f>SUM(H14:H18)</f>
        <v>116</v>
      </c>
      <c r="I19" s="200">
        <f>SUM(I14:I18)</f>
        <v>116</v>
      </c>
      <c r="J19" s="229">
        <f t="shared" si="0"/>
        <v>232</v>
      </c>
      <c r="K19" s="204" t="s">
        <v>56</v>
      </c>
      <c r="L19" s="204" t="s">
        <v>56</v>
      </c>
      <c r="M19" s="205" t="s">
        <v>56</v>
      </c>
      <c r="N19" s="200">
        <v>20</v>
      </c>
      <c r="O19" s="240"/>
      <c r="P19" s="240"/>
      <c r="Q19" s="240"/>
      <c r="R19" s="199">
        <f>SUM(R14:R18)</f>
        <v>0</v>
      </c>
      <c r="S19" s="200">
        <f>SUM(S14:S18)</f>
        <v>0</v>
      </c>
      <c r="T19" s="200">
        <f t="shared" si="1"/>
        <v>0</v>
      </c>
      <c r="U19" s="200"/>
      <c r="V19" s="208">
        <f t="shared" si="2"/>
        <v>0</v>
      </c>
      <c r="W19" s="208">
        <f t="shared" si="3"/>
        <v>0</v>
      </c>
      <c r="X19" s="208"/>
      <c r="Y19" s="208">
        <f t="shared" si="4"/>
        <v>0</v>
      </c>
      <c r="Z19" s="208">
        <f t="shared" si="5"/>
        <v>0</v>
      </c>
      <c r="AA19" s="208"/>
      <c r="AB19" s="208"/>
      <c r="AC19" s="208">
        <f t="shared" si="6"/>
        <v>0</v>
      </c>
      <c r="AD19" s="208">
        <f t="shared" si="7"/>
        <v>0</v>
      </c>
      <c r="AE19" s="208">
        <f t="shared" si="7"/>
        <v>0</v>
      </c>
      <c r="AF19" s="208">
        <f t="shared" si="7"/>
        <v>0</v>
      </c>
      <c r="AG19" s="203"/>
      <c r="AH19" s="214"/>
      <c r="AI19" s="214"/>
      <c r="AJ19" s="208">
        <f>SUM(AJ14:AJ18)</f>
        <v>0</v>
      </c>
      <c r="AK19" s="208"/>
      <c r="AL19" s="226"/>
    </row>
    <row r="20" spans="1:38" ht="15.75" thickBot="1" x14ac:dyDescent="0.3">
      <c r="A20" s="814" t="s">
        <v>75</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row>
    <row r="24" spans="1:38" x14ac:dyDescent="0.25">
      <c r="A24" s="879" t="s">
        <v>1229</v>
      </c>
      <c r="B24" s="879"/>
      <c r="C24" s="879"/>
      <c r="D24" s="879"/>
      <c r="E24" s="879"/>
    </row>
    <row r="25" spans="1:38" x14ac:dyDescent="0.25">
      <c r="A25" s="188" t="s">
        <v>77</v>
      </c>
    </row>
    <row r="28" spans="1:38" x14ac:dyDescent="0.25">
      <c r="A28" s="879" t="s">
        <v>76</v>
      </c>
      <c r="B28" s="879"/>
      <c r="C28" s="879"/>
      <c r="D28" s="879"/>
      <c r="E28" s="879"/>
    </row>
    <row r="29" spans="1:38" x14ac:dyDescent="0.25">
      <c r="A29" s="188" t="s">
        <v>78</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3"/>
  <sheetViews>
    <sheetView workbookViewId="0">
      <selection sqref="A1:E4"/>
    </sheetView>
  </sheetViews>
  <sheetFormatPr baseColWidth="10" defaultRowHeight="15" x14ac:dyDescent="0.25"/>
  <cols>
    <col min="1" max="1" width="15.28515625" style="188" customWidth="1"/>
    <col min="2" max="4" width="4" style="188" customWidth="1"/>
    <col min="5" max="5" width="32.140625" style="188" customWidth="1"/>
    <col min="6" max="6" width="4" style="188" customWidth="1"/>
    <col min="7" max="7" width="4.140625" style="188" customWidth="1"/>
    <col min="8" max="9" width="3.85546875" style="188" customWidth="1"/>
    <col min="10" max="10" width="5.140625" style="188" customWidth="1"/>
    <col min="11" max="11" width="14.85546875" style="188" customWidth="1"/>
    <col min="12" max="12" width="12.140625" style="188" customWidth="1"/>
    <col min="13" max="14" width="13.140625" style="188" customWidth="1"/>
    <col min="15" max="15" width="18.42578125" style="188" customWidth="1"/>
    <col min="16" max="16" width="9.28515625" style="188" customWidth="1"/>
    <col min="17" max="17" width="10.710937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948" t="s">
        <v>1</v>
      </c>
      <c r="Q1" s="949"/>
    </row>
    <row r="2" spans="1:38" ht="15" customHeight="1" x14ac:dyDescent="0.25">
      <c r="A2" s="845"/>
      <c r="B2" s="846"/>
      <c r="C2" s="846"/>
      <c r="D2" s="846"/>
      <c r="E2" s="847"/>
      <c r="F2" s="854"/>
      <c r="G2" s="855"/>
      <c r="H2" s="855"/>
      <c r="I2" s="855"/>
      <c r="J2" s="855"/>
      <c r="K2" s="855"/>
      <c r="L2" s="855"/>
      <c r="M2" s="855"/>
      <c r="N2" s="855"/>
      <c r="O2" s="856"/>
      <c r="P2" s="948" t="s">
        <v>2</v>
      </c>
      <c r="Q2" s="949"/>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x14ac:dyDescent="0.25">
      <c r="A6" s="198" t="s">
        <v>264</v>
      </c>
      <c r="B6" s="198"/>
      <c r="C6" s="198"/>
      <c r="D6" s="198"/>
      <c r="E6" s="198"/>
      <c r="F6" s="198"/>
      <c r="G6" s="198"/>
      <c r="H6" s="198"/>
      <c r="I6" s="198"/>
      <c r="J6" s="198"/>
      <c r="K6" s="198"/>
    </row>
    <row r="7" spans="1:38" x14ac:dyDescent="0.25">
      <c r="A7" s="198" t="s">
        <v>265</v>
      </c>
      <c r="B7" s="198"/>
      <c r="C7" s="198"/>
      <c r="D7" s="198"/>
      <c r="E7" s="198"/>
      <c r="F7" s="198"/>
      <c r="G7" s="198"/>
      <c r="H7" s="198"/>
      <c r="I7" s="198"/>
    </row>
    <row r="8" spans="1:38" ht="15.75" thickBot="1" x14ac:dyDescent="0.3">
      <c r="A8" s="189"/>
      <c r="B8" s="189"/>
      <c r="C8" s="189"/>
      <c r="D8" s="189"/>
      <c r="E8" s="189"/>
      <c r="F8" s="189"/>
      <c r="G8" s="189"/>
      <c r="H8" s="189"/>
      <c r="I8" s="189"/>
    </row>
    <row r="9" spans="1:38" ht="15.75" thickBot="1" x14ac:dyDescent="0.3">
      <c r="A9" s="863" t="s">
        <v>7</v>
      </c>
      <c r="B9" s="864"/>
      <c r="C9" s="864"/>
      <c r="D9" s="864"/>
      <c r="E9" s="864"/>
      <c r="F9" s="864"/>
      <c r="G9" s="864"/>
      <c r="H9" s="864"/>
      <c r="I9" s="864"/>
      <c r="J9" s="864"/>
      <c r="K9" s="864"/>
      <c r="L9" s="864"/>
      <c r="M9" s="864"/>
      <c r="N9" s="864"/>
      <c r="O9" s="864"/>
      <c r="P9" s="864"/>
      <c r="Q9" s="923"/>
      <c r="R9" s="866" t="s">
        <v>8</v>
      </c>
      <c r="S9" s="867"/>
      <c r="T9" s="867"/>
      <c r="U9" s="867"/>
      <c r="V9" s="867"/>
      <c r="W9" s="867"/>
      <c r="X9" s="867"/>
      <c r="Y9" s="867"/>
      <c r="Z9" s="867"/>
      <c r="AA9" s="867"/>
      <c r="AB9" s="867"/>
      <c r="AC9" s="867"/>
      <c r="AD9" s="867"/>
      <c r="AE9" s="867"/>
      <c r="AF9" s="867"/>
      <c r="AG9" s="867"/>
      <c r="AH9" s="867"/>
      <c r="AI9" s="867"/>
      <c r="AJ9" s="867"/>
      <c r="AK9" s="867"/>
      <c r="AL9" s="869"/>
    </row>
    <row r="10" spans="1:38" x14ac:dyDescent="0.25">
      <c r="A10" s="924" t="s">
        <v>9</v>
      </c>
      <c r="B10" s="927" t="s">
        <v>10</v>
      </c>
      <c r="C10" s="928"/>
      <c r="D10" s="929"/>
      <c r="E10" s="933" t="s">
        <v>11</v>
      </c>
      <c r="F10" s="927" t="s">
        <v>12</v>
      </c>
      <c r="G10" s="928"/>
      <c r="H10" s="928"/>
      <c r="I10" s="928"/>
      <c r="J10" s="929"/>
      <c r="K10" s="933" t="s">
        <v>13</v>
      </c>
      <c r="L10" s="933" t="s">
        <v>14</v>
      </c>
      <c r="M10" s="933" t="s">
        <v>266</v>
      </c>
      <c r="N10" s="933" t="s">
        <v>16</v>
      </c>
      <c r="O10" s="936" t="s">
        <v>17</v>
      </c>
      <c r="P10" s="939" t="s">
        <v>18</v>
      </c>
      <c r="Q10" s="942" t="s">
        <v>19</v>
      </c>
      <c r="R10" s="945" t="s">
        <v>20</v>
      </c>
      <c r="S10" s="828" t="s">
        <v>21</v>
      </c>
      <c r="T10" s="828" t="s">
        <v>22</v>
      </c>
      <c r="U10" s="828" t="s">
        <v>23</v>
      </c>
      <c r="V10" s="908" t="s">
        <v>24</v>
      </c>
      <c r="W10" s="909"/>
      <c r="X10" s="909"/>
      <c r="Y10" s="909"/>
      <c r="Z10" s="910"/>
      <c r="AA10" s="911" t="s">
        <v>25</v>
      </c>
      <c r="AB10" s="914" t="s">
        <v>26</v>
      </c>
      <c r="AC10" s="916" t="s">
        <v>27</v>
      </c>
      <c r="AD10" s="917"/>
      <c r="AE10" s="916" t="s">
        <v>28</v>
      </c>
      <c r="AF10" s="917"/>
      <c r="AG10" s="828" t="s">
        <v>29</v>
      </c>
      <c r="AH10" s="828" t="s">
        <v>30</v>
      </c>
      <c r="AI10" s="828" t="s">
        <v>31</v>
      </c>
      <c r="AJ10" s="828" t="s">
        <v>32</v>
      </c>
      <c r="AK10" s="828" t="s">
        <v>33</v>
      </c>
      <c r="AL10" s="876" t="s">
        <v>34</v>
      </c>
    </row>
    <row r="11" spans="1:38" x14ac:dyDescent="0.25">
      <c r="A11" s="925"/>
      <c r="B11" s="930"/>
      <c r="C11" s="931"/>
      <c r="D11" s="932"/>
      <c r="E11" s="934"/>
      <c r="F11" s="930"/>
      <c r="G11" s="931"/>
      <c r="H11" s="931"/>
      <c r="I11" s="931"/>
      <c r="J11" s="932"/>
      <c r="K11" s="934"/>
      <c r="L11" s="934"/>
      <c r="M11" s="934"/>
      <c r="N11" s="934"/>
      <c r="O11" s="937"/>
      <c r="P11" s="940"/>
      <c r="Q11" s="943"/>
      <c r="R11" s="946"/>
      <c r="S11" s="829"/>
      <c r="T11" s="829"/>
      <c r="U11" s="829"/>
      <c r="V11" s="920" t="s">
        <v>35</v>
      </c>
      <c r="W11" s="921"/>
      <c r="X11" s="920" t="s">
        <v>36</v>
      </c>
      <c r="Y11" s="922"/>
      <c r="Z11" s="921"/>
      <c r="AA11" s="912"/>
      <c r="AB11" s="915"/>
      <c r="AC11" s="918"/>
      <c r="AD11" s="919"/>
      <c r="AE11" s="918"/>
      <c r="AF11" s="919"/>
      <c r="AG11" s="829"/>
      <c r="AH11" s="829"/>
      <c r="AI11" s="829"/>
      <c r="AJ11" s="829"/>
      <c r="AK11" s="829"/>
      <c r="AL11" s="877"/>
    </row>
    <row r="12" spans="1:38" ht="67.5" x14ac:dyDescent="0.25">
      <c r="A12" s="926"/>
      <c r="B12" s="325" t="s">
        <v>37</v>
      </c>
      <c r="C12" s="325" t="s">
        <v>38</v>
      </c>
      <c r="D12" s="326" t="s">
        <v>39</v>
      </c>
      <c r="E12" s="935"/>
      <c r="F12" s="327" t="s">
        <v>40</v>
      </c>
      <c r="G12" s="327" t="s">
        <v>41</v>
      </c>
      <c r="H12" s="327" t="s">
        <v>42</v>
      </c>
      <c r="I12" s="327" t="s">
        <v>43</v>
      </c>
      <c r="J12" s="328" t="s">
        <v>44</v>
      </c>
      <c r="K12" s="935"/>
      <c r="L12" s="935"/>
      <c r="M12" s="935"/>
      <c r="N12" s="935"/>
      <c r="O12" s="938"/>
      <c r="P12" s="941"/>
      <c r="Q12" s="944"/>
      <c r="R12" s="947"/>
      <c r="S12" s="907"/>
      <c r="T12" s="907"/>
      <c r="U12" s="907"/>
      <c r="V12" s="303" t="s">
        <v>45</v>
      </c>
      <c r="W12" s="303" t="s">
        <v>46</v>
      </c>
      <c r="X12" s="303" t="s">
        <v>47</v>
      </c>
      <c r="Y12" s="303" t="s">
        <v>48</v>
      </c>
      <c r="Z12" s="303" t="s">
        <v>46</v>
      </c>
      <c r="AA12" s="913"/>
      <c r="AB12" s="831"/>
      <c r="AC12" s="303" t="s">
        <v>49</v>
      </c>
      <c r="AD12" s="303" t="s">
        <v>50</v>
      </c>
      <c r="AE12" s="303" t="s">
        <v>51</v>
      </c>
      <c r="AF12" s="303" t="s">
        <v>52</v>
      </c>
      <c r="AG12" s="907"/>
      <c r="AH12" s="907"/>
      <c r="AI12" s="907"/>
      <c r="AJ12" s="907"/>
      <c r="AK12" s="907"/>
      <c r="AL12" s="906"/>
    </row>
    <row r="13" spans="1:38" ht="123.75" x14ac:dyDescent="0.25">
      <c r="A13" s="284" t="s">
        <v>267</v>
      </c>
      <c r="B13" s="190"/>
      <c r="C13" s="243" t="s">
        <v>54</v>
      </c>
      <c r="D13" s="243"/>
      <c r="E13" s="285" t="s">
        <v>268</v>
      </c>
      <c r="F13" s="286"/>
      <c r="G13" s="286"/>
      <c r="H13" s="243">
        <v>200</v>
      </c>
      <c r="I13" s="243">
        <v>200</v>
      </c>
      <c r="J13" s="244">
        <f t="shared" ref="J13:J16" si="0">SUM(F13:I13)</f>
        <v>400</v>
      </c>
      <c r="K13" s="285" t="s">
        <v>269</v>
      </c>
      <c r="L13" s="206" t="s">
        <v>270</v>
      </c>
      <c r="M13" s="285" t="s">
        <v>271</v>
      </c>
      <c r="N13" s="285" t="s">
        <v>272</v>
      </c>
      <c r="O13" s="285" t="s">
        <v>273</v>
      </c>
      <c r="P13" s="243">
        <v>400</v>
      </c>
      <c r="Q13" s="287" t="s">
        <v>274</v>
      </c>
      <c r="R13" s="288"/>
      <c r="S13" s="195"/>
      <c r="T13" s="195"/>
      <c r="U13" s="195"/>
      <c r="V13" s="195"/>
      <c r="W13" s="195"/>
      <c r="X13" s="195"/>
      <c r="Y13" s="195"/>
      <c r="Z13" s="195"/>
      <c r="AA13" s="195"/>
      <c r="AB13" s="195"/>
      <c r="AC13" s="195"/>
      <c r="AD13" s="195"/>
      <c r="AE13" s="195"/>
      <c r="AF13" s="195"/>
      <c r="AG13" s="195"/>
      <c r="AH13" s="195"/>
      <c r="AI13" s="289"/>
      <c r="AJ13" s="195"/>
      <c r="AK13" s="195"/>
      <c r="AL13" s="224"/>
    </row>
    <row r="14" spans="1:38" s="189" customFormat="1" ht="101.25" x14ac:dyDescent="0.25">
      <c r="A14" s="284" t="s">
        <v>275</v>
      </c>
      <c r="B14" s="243"/>
      <c r="C14" s="243" t="s">
        <v>54</v>
      </c>
      <c r="D14" s="290"/>
      <c r="E14" s="285" t="s">
        <v>276</v>
      </c>
      <c r="F14" s="291"/>
      <c r="G14" s="291"/>
      <c r="H14" s="243">
        <v>80</v>
      </c>
      <c r="I14" s="243">
        <v>80</v>
      </c>
      <c r="J14" s="244">
        <f t="shared" si="0"/>
        <v>160</v>
      </c>
      <c r="K14" s="285" t="s">
        <v>277</v>
      </c>
      <c r="L14" s="206" t="s">
        <v>278</v>
      </c>
      <c r="M14" s="285" t="s">
        <v>271</v>
      </c>
      <c r="N14" s="285" t="s">
        <v>279</v>
      </c>
      <c r="O14" s="285" t="s">
        <v>273</v>
      </c>
      <c r="P14" s="243">
        <v>160</v>
      </c>
      <c r="Q14" s="287" t="s">
        <v>280</v>
      </c>
      <c r="R14" s="329"/>
      <c r="S14" s="291"/>
      <c r="T14" s="291"/>
      <c r="U14" s="291"/>
      <c r="V14" s="291"/>
      <c r="W14" s="291"/>
      <c r="X14" s="291"/>
      <c r="Y14" s="291"/>
      <c r="Z14" s="291"/>
      <c r="AA14" s="291"/>
      <c r="AB14" s="291"/>
      <c r="AC14" s="291"/>
      <c r="AD14" s="291"/>
      <c r="AE14" s="291"/>
      <c r="AF14" s="291"/>
      <c r="AG14" s="291"/>
      <c r="AH14" s="291"/>
      <c r="AI14" s="291"/>
      <c r="AJ14" s="291"/>
      <c r="AK14" s="291"/>
      <c r="AL14" s="292"/>
    </row>
    <row r="15" spans="1:38" ht="135" x14ac:dyDescent="0.25">
      <c r="A15" s="284" t="s">
        <v>281</v>
      </c>
      <c r="B15" s="190"/>
      <c r="C15" s="243" t="s">
        <v>54</v>
      </c>
      <c r="D15" s="243"/>
      <c r="E15" s="285" t="s">
        <v>282</v>
      </c>
      <c r="F15" s="286"/>
      <c r="G15" s="286"/>
      <c r="H15" s="243">
        <v>40</v>
      </c>
      <c r="I15" s="243">
        <v>40</v>
      </c>
      <c r="J15" s="244">
        <f t="shared" si="0"/>
        <v>80</v>
      </c>
      <c r="K15" s="285" t="s">
        <v>283</v>
      </c>
      <c r="L15" s="206" t="s">
        <v>270</v>
      </c>
      <c r="M15" s="285" t="s">
        <v>271</v>
      </c>
      <c r="N15" s="285" t="s">
        <v>284</v>
      </c>
      <c r="O15" s="285" t="s">
        <v>273</v>
      </c>
      <c r="P15" s="243">
        <v>80</v>
      </c>
      <c r="Q15" s="287" t="s">
        <v>274</v>
      </c>
      <c r="R15" s="288"/>
      <c r="S15" s="195"/>
      <c r="T15" s="195"/>
      <c r="U15" s="195"/>
      <c r="V15" s="195"/>
      <c r="W15" s="195"/>
      <c r="X15" s="195"/>
      <c r="Y15" s="195"/>
      <c r="Z15" s="195"/>
      <c r="AA15" s="195"/>
      <c r="AB15" s="195"/>
      <c r="AC15" s="195"/>
      <c r="AD15" s="195"/>
      <c r="AE15" s="195"/>
      <c r="AF15" s="195"/>
      <c r="AG15" s="195"/>
      <c r="AH15" s="195"/>
      <c r="AI15" s="195"/>
      <c r="AJ15" s="195"/>
      <c r="AK15" s="195"/>
      <c r="AL15" s="224"/>
    </row>
    <row r="16" spans="1:38" ht="15.75" thickBot="1" x14ac:dyDescent="0.3">
      <c r="A16" s="293" t="s">
        <v>44</v>
      </c>
      <c r="B16" s="294"/>
      <c r="C16" s="294"/>
      <c r="D16" s="294"/>
      <c r="E16" s="294"/>
      <c r="F16" s="295">
        <f>SUM(F13:F15)</f>
        <v>0</v>
      </c>
      <c r="G16" s="295">
        <f>SUM(G13:G15)</f>
        <v>0</v>
      </c>
      <c r="H16" s="295">
        <f>SUM(H13:H15)</f>
        <v>320</v>
      </c>
      <c r="I16" s="295">
        <f>SUM(I13:I15)</f>
        <v>320</v>
      </c>
      <c r="J16" s="296">
        <f t="shared" si="0"/>
        <v>640</v>
      </c>
      <c r="K16" s="297" t="s">
        <v>56</v>
      </c>
      <c r="L16" s="297" t="s">
        <v>56</v>
      </c>
      <c r="M16" s="297" t="s">
        <v>56</v>
      </c>
      <c r="N16" s="295"/>
      <c r="O16" s="295"/>
      <c r="P16" s="295"/>
      <c r="Q16" s="298"/>
      <c r="R16" s="299"/>
      <c r="S16" s="300"/>
      <c r="T16" s="300"/>
      <c r="U16" s="300"/>
      <c r="V16" s="300"/>
      <c r="W16" s="300"/>
      <c r="X16" s="300"/>
      <c r="Y16" s="300"/>
      <c r="Z16" s="300"/>
      <c r="AA16" s="300"/>
      <c r="AB16" s="300"/>
      <c r="AC16" s="300"/>
      <c r="AD16" s="300"/>
      <c r="AE16" s="300"/>
      <c r="AF16" s="300"/>
      <c r="AG16" s="301"/>
      <c r="AH16" s="301"/>
      <c r="AI16" s="301"/>
      <c r="AJ16" s="300"/>
      <c r="AK16" s="300"/>
      <c r="AL16" s="302"/>
    </row>
    <row r="17" spans="1:38" ht="15.75" thickBot="1" x14ac:dyDescent="0.3">
      <c r="A17" s="901" t="s">
        <v>285</v>
      </c>
      <c r="B17" s="902"/>
      <c r="C17" s="902"/>
      <c r="D17" s="902"/>
      <c r="E17" s="902"/>
      <c r="F17" s="902"/>
      <c r="G17" s="902"/>
      <c r="H17" s="902"/>
      <c r="I17" s="902"/>
      <c r="J17" s="902"/>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3"/>
    </row>
    <row r="19" spans="1:38" x14ac:dyDescent="0.25">
      <c r="A19" s="904" t="s">
        <v>286</v>
      </c>
      <c r="B19" s="904"/>
      <c r="C19" s="904"/>
      <c r="D19" s="904"/>
      <c r="E19" s="904"/>
    </row>
    <row r="20" spans="1:38" x14ac:dyDescent="0.25">
      <c r="A20" s="905" t="s">
        <v>287</v>
      </c>
      <c r="B20" s="905"/>
      <c r="C20" s="905"/>
      <c r="D20" s="905"/>
      <c r="E20" s="905"/>
    </row>
    <row r="22" spans="1:38" x14ac:dyDescent="0.25">
      <c r="A22" s="827"/>
      <c r="B22" s="827"/>
      <c r="C22" s="827"/>
      <c r="D22" s="827"/>
      <c r="E22" s="827"/>
    </row>
    <row r="23" spans="1:38" x14ac:dyDescent="0.25">
      <c r="A23" s="843" t="s">
        <v>288</v>
      </c>
      <c r="B23" s="843"/>
      <c r="C23" s="843"/>
      <c r="D23" s="843"/>
      <c r="E23" s="843"/>
    </row>
  </sheetData>
  <mergeCells count="41">
    <mergeCell ref="A1:E4"/>
    <mergeCell ref="F1:O2"/>
    <mergeCell ref="P1:Q1"/>
    <mergeCell ref="P2:Q2"/>
    <mergeCell ref="F3:O4"/>
    <mergeCell ref="P3:Q4"/>
    <mergeCell ref="T10:T12"/>
    <mergeCell ref="A9:Q9"/>
    <mergeCell ref="R9:AL9"/>
    <mergeCell ref="A10:A12"/>
    <mergeCell ref="B10:D11"/>
    <mergeCell ref="E10:E12"/>
    <mergeCell ref="F10:J11"/>
    <mergeCell ref="K10:K12"/>
    <mergeCell ref="L10:L12"/>
    <mergeCell ref="M10:M12"/>
    <mergeCell ref="N10:N12"/>
    <mergeCell ref="O10:O12"/>
    <mergeCell ref="P10:P12"/>
    <mergeCell ref="Q10:Q12"/>
    <mergeCell ref="R10:R12"/>
    <mergeCell ref="S10:S12"/>
    <mergeCell ref="AL10:AL12"/>
    <mergeCell ref="U10:U12"/>
    <mergeCell ref="V10:Z10"/>
    <mergeCell ref="AA10:AA12"/>
    <mergeCell ref="AB10:AB12"/>
    <mergeCell ref="AC10:AD11"/>
    <mergeCell ref="AE10:AF11"/>
    <mergeCell ref="V11:W11"/>
    <mergeCell ref="X11:Z11"/>
    <mergeCell ref="AG10:AG12"/>
    <mergeCell ref="AH10:AH12"/>
    <mergeCell ref="AI10:AI12"/>
    <mergeCell ref="AJ10:AJ12"/>
    <mergeCell ref="AK10:AK12"/>
    <mergeCell ref="A17:AL17"/>
    <mergeCell ref="A19:E19"/>
    <mergeCell ref="A20:E20"/>
    <mergeCell ref="A22:E22"/>
    <mergeCell ref="A23:E23"/>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
  <sheetViews>
    <sheetView workbookViewId="0">
      <selection activeCell="F1" sqref="F1:O2"/>
    </sheetView>
  </sheetViews>
  <sheetFormatPr baseColWidth="10" defaultRowHeight="15" x14ac:dyDescent="0.25"/>
  <cols>
    <col min="1" max="1" width="15.28515625" style="188" customWidth="1"/>
    <col min="2" max="3" width="5.140625" style="188" customWidth="1"/>
    <col min="4" max="4" width="5.42578125" style="188" customWidth="1"/>
    <col min="5" max="5" width="15.2851562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9" ht="15" customHeight="1" x14ac:dyDescent="0.25">
      <c r="A1" s="842"/>
      <c r="B1" s="843"/>
      <c r="C1" s="843"/>
      <c r="D1" s="843"/>
      <c r="E1" s="844"/>
      <c r="F1" s="851" t="s">
        <v>0</v>
      </c>
      <c r="G1" s="852"/>
      <c r="H1" s="852"/>
      <c r="I1" s="852"/>
      <c r="J1" s="852"/>
      <c r="K1" s="852"/>
      <c r="L1" s="852"/>
      <c r="M1" s="852"/>
      <c r="N1" s="852"/>
      <c r="O1" s="853"/>
      <c r="P1" s="857" t="s">
        <v>1</v>
      </c>
      <c r="Q1" s="857"/>
    </row>
    <row r="2" spans="1:39" x14ac:dyDescent="0.25">
      <c r="A2" s="845"/>
      <c r="B2" s="846"/>
      <c r="C2" s="846"/>
      <c r="D2" s="846"/>
      <c r="E2" s="847"/>
      <c r="F2" s="854"/>
      <c r="G2" s="855"/>
      <c r="H2" s="855"/>
      <c r="I2" s="855"/>
      <c r="J2" s="855"/>
      <c r="K2" s="855"/>
      <c r="L2" s="855"/>
      <c r="M2" s="855"/>
      <c r="N2" s="855"/>
      <c r="O2" s="856"/>
      <c r="P2" s="857" t="s">
        <v>2</v>
      </c>
      <c r="Q2" s="857"/>
    </row>
    <row r="3" spans="1:39" ht="15" customHeight="1" x14ac:dyDescent="0.25">
      <c r="A3" s="845"/>
      <c r="B3" s="846"/>
      <c r="C3" s="846"/>
      <c r="D3" s="846"/>
      <c r="E3" s="847"/>
      <c r="F3" s="851" t="s">
        <v>3</v>
      </c>
      <c r="G3" s="852"/>
      <c r="H3" s="852"/>
      <c r="I3" s="852"/>
      <c r="J3" s="852"/>
      <c r="K3" s="852"/>
      <c r="L3" s="852"/>
      <c r="M3" s="852"/>
      <c r="N3" s="852"/>
      <c r="O3" s="853"/>
      <c r="P3" s="858" t="s">
        <v>4</v>
      </c>
      <c r="Q3" s="859"/>
    </row>
    <row r="4" spans="1:39" x14ac:dyDescent="0.25">
      <c r="A4" s="848"/>
      <c r="B4" s="849"/>
      <c r="C4" s="849"/>
      <c r="D4" s="849"/>
      <c r="E4" s="850"/>
      <c r="F4" s="854"/>
      <c r="G4" s="855"/>
      <c r="H4" s="855"/>
      <c r="I4" s="855"/>
      <c r="J4" s="855"/>
      <c r="K4" s="855"/>
      <c r="L4" s="855"/>
      <c r="M4" s="855"/>
      <c r="N4" s="855"/>
      <c r="O4" s="856"/>
      <c r="P4" s="860"/>
      <c r="Q4" s="861"/>
    </row>
    <row r="6" spans="1:39"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9" x14ac:dyDescent="0.25">
      <c r="A7" s="198" t="s">
        <v>171</v>
      </c>
      <c r="B7" s="198"/>
      <c r="C7" s="198"/>
      <c r="D7" s="904" t="s">
        <v>289</v>
      </c>
      <c r="E7" s="904"/>
      <c r="F7" s="904"/>
      <c r="G7" s="904"/>
      <c r="H7" s="198"/>
      <c r="I7" s="198"/>
      <c r="J7" s="198"/>
      <c r="K7" s="198"/>
    </row>
    <row r="8" spans="1:39" x14ac:dyDescent="0.25">
      <c r="A8" s="198" t="s">
        <v>94</v>
      </c>
      <c r="B8" s="198"/>
      <c r="C8" s="198"/>
      <c r="D8" s="198"/>
      <c r="E8" s="198"/>
      <c r="F8" s="198"/>
      <c r="G8" s="198"/>
      <c r="H8" s="198"/>
      <c r="I8" s="198"/>
    </row>
    <row r="9" spans="1:39" ht="15.75" thickBot="1" x14ac:dyDescent="0.3">
      <c r="A9" s="189"/>
      <c r="B9" s="189"/>
      <c r="C9" s="189"/>
      <c r="D9" s="189"/>
      <c r="E9" s="189"/>
      <c r="F9" s="189"/>
      <c r="G9" s="189"/>
      <c r="H9" s="189"/>
      <c r="I9" s="189"/>
    </row>
    <row r="10" spans="1:39" ht="15.75" thickBot="1" x14ac:dyDescent="0.3">
      <c r="A10" s="863" t="s">
        <v>7</v>
      </c>
      <c r="B10" s="864"/>
      <c r="C10" s="864"/>
      <c r="D10" s="864"/>
      <c r="E10" s="864"/>
      <c r="F10" s="864"/>
      <c r="G10" s="864"/>
      <c r="H10" s="864"/>
      <c r="I10" s="864"/>
      <c r="J10" s="864"/>
      <c r="K10" s="864"/>
      <c r="L10" s="864"/>
      <c r="M10" s="864"/>
      <c r="N10" s="865"/>
      <c r="O10" s="242"/>
      <c r="P10" s="242"/>
      <c r="Q10" s="242"/>
      <c r="R10" s="866" t="s">
        <v>290</v>
      </c>
      <c r="S10" s="867"/>
      <c r="T10" s="867"/>
      <c r="U10" s="867"/>
      <c r="V10" s="868"/>
      <c r="W10" s="868"/>
      <c r="X10" s="868"/>
      <c r="Y10" s="868"/>
      <c r="Z10" s="868"/>
      <c r="AA10" s="868"/>
      <c r="AB10" s="868"/>
      <c r="AC10" s="868"/>
      <c r="AD10" s="868"/>
      <c r="AE10" s="867"/>
      <c r="AF10" s="867"/>
      <c r="AG10" s="867"/>
      <c r="AH10" s="867"/>
      <c r="AI10" s="868"/>
      <c r="AJ10" s="867"/>
      <c r="AK10" s="867"/>
      <c r="AL10" s="869"/>
      <c r="AM10" s="188" t="s">
        <v>5</v>
      </c>
    </row>
    <row r="11" spans="1:39"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9"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9"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4"/>
      <c r="O13" s="899"/>
      <c r="P13" s="900"/>
      <c r="Q13" s="950"/>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9" s="807" customFormat="1" ht="82.5" customHeight="1" x14ac:dyDescent="0.2">
      <c r="A14" s="344" t="s">
        <v>294</v>
      </c>
      <c r="B14" s="345"/>
      <c r="C14" s="345" t="s">
        <v>54</v>
      </c>
      <c r="D14" s="346"/>
      <c r="E14" s="347" t="s">
        <v>295</v>
      </c>
      <c r="F14" s="562">
        <v>0</v>
      </c>
      <c r="G14" s="562">
        <v>0</v>
      </c>
      <c r="H14" s="562">
        <v>8</v>
      </c>
      <c r="I14" s="562">
        <v>8</v>
      </c>
      <c r="J14" s="746">
        <f>SUM(F14:I14)</f>
        <v>16</v>
      </c>
      <c r="K14" s="347" t="s">
        <v>296</v>
      </c>
      <c r="L14" s="347" t="s">
        <v>297</v>
      </c>
      <c r="M14" s="348" t="s">
        <v>298</v>
      </c>
      <c r="N14" s="336" t="s">
        <v>299</v>
      </c>
      <c r="O14" s="336" t="s">
        <v>300</v>
      </c>
      <c r="P14" s="336">
        <v>1700</v>
      </c>
      <c r="Q14" s="336" t="s">
        <v>301</v>
      </c>
      <c r="R14" s="195"/>
      <c r="S14" s="194"/>
      <c r="T14" s="194"/>
      <c r="U14" s="194"/>
      <c r="V14" s="194"/>
      <c r="W14" s="194"/>
      <c r="X14" s="194"/>
      <c r="Y14" s="194"/>
      <c r="Z14" s="194"/>
      <c r="AA14" s="194"/>
      <c r="AB14" s="194"/>
      <c r="AC14" s="194"/>
      <c r="AD14" s="194"/>
      <c r="AE14" s="194"/>
      <c r="AF14" s="194"/>
      <c r="AG14" s="227"/>
      <c r="AH14" s="228"/>
      <c r="AI14" s="238"/>
      <c r="AJ14" s="194"/>
      <c r="AK14" s="235"/>
      <c r="AL14" s="806"/>
    </row>
    <row r="15" spans="1:39" s="807" customFormat="1" ht="82.5" customHeight="1" x14ac:dyDescent="0.2">
      <c r="A15" s="336" t="s">
        <v>302</v>
      </c>
      <c r="B15" s="356"/>
      <c r="C15" s="356"/>
      <c r="D15" s="356" t="s">
        <v>54</v>
      </c>
      <c r="E15" s="336" t="s">
        <v>303</v>
      </c>
      <c r="F15" s="361">
        <v>0</v>
      </c>
      <c r="G15" s="361">
        <v>0</v>
      </c>
      <c r="H15" s="361">
        <v>4</v>
      </c>
      <c r="I15" s="361">
        <v>4</v>
      </c>
      <c r="J15" s="440">
        <f>F15+G15+H15+I15</f>
        <v>8</v>
      </c>
      <c r="K15" s="336" t="s">
        <v>304</v>
      </c>
      <c r="L15" s="336" t="s">
        <v>305</v>
      </c>
      <c r="M15" s="336">
        <v>221</v>
      </c>
      <c r="N15" s="358" t="s">
        <v>292</v>
      </c>
      <c r="O15" s="358" t="s">
        <v>306</v>
      </c>
      <c r="P15" s="358">
        <v>8000</v>
      </c>
      <c r="Q15" s="358" t="s">
        <v>1104</v>
      </c>
      <c r="R15" s="247"/>
      <c r="S15" s="194"/>
      <c r="T15" s="194"/>
      <c r="U15" s="194"/>
      <c r="V15" s="194"/>
      <c r="W15" s="194"/>
      <c r="X15" s="194"/>
      <c r="Y15" s="194"/>
      <c r="Z15" s="194"/>
      <c r="AA15" s="194"/>
      <c r="AB15" s="194"/>
      <c r="AC15" s="194"/>
      <c r="AD15" s="194"/>
      <c r="AE15" s="194"/>
      <c r="AF15" s="194"/>
      <c r="AG15" s="227"/>
      <c r="AH15" s="228"/>
      <c r="AI15" s="238"/>
      <c r="AJ15" s="194"/>
      <c r="AK15" s="235"/>
      <c r="AL15" s="806"/>
    </row>
    <row r="16" spans="1:39" s="807" customFormat="1" ht="82.5" customHeight="1" x14ac:dyDescent="0.2">
      <c r="A16" s="356" t="s">
        <v>307</v>
      </c>
      <c r="B16" s="360"/>
      <c r="C16" s="360"/>
      <c r="D16" s="356" t="s">
        <v>54</v>
      </c>
      <c r="E16" s="336" t="s">
        <v>308</v>
      </c>
      <c r="F16" s="309">
        <v>0</v>
      </c>
      <c r="G16" s="309">
        <v>0</v>
      </c>
      <c r="H16" s="309">
        <v>12</v>
      </c>
      <c r="I16" s="309">
        <v>1</v>
      </c>
      <c r="J16" s="309">
        <v>13</v>
      </c>
      <c r="K16" s="361" t="s">
        <v>309</v>
      </c>
      <c r="L16" s="336" t="s">
        <v>305</v>
      </c>
      <c r="M16" s="356">
        <v>200</v>
      </c>
      <c r="N16" s="358" t="s">
        <v>292</v>
      </c>
      <c r="O16" s="358" t="s">
        <v>310</v>
      </c>
      <c r="P16" s="362">
        <v>7100</v>
      </c>
      <c r="Q16" s="358" t="s">
        <v>1104</v>
      </c>
      <c r="R16" s="247"/>
      <c r="S16" s="194"/>
      <c r="T16" s="194"/>
      <c r="U16" s="194"/>
      <c r="V16" s="194"/>
      <c r="W16" s="194"/>
      <c r="X16" s="194"/>
      <c r="Y16" s="194"/>
      <c r="Z16" s="194"/>
      <c r="AA16" s="194"/>
      <c r="AB16" s="194"/>
      <c r="AC16" s="194"/>
      <c r="AD16" s="194"/>
      <c r="AE16" s="194"/>
      <c r="AF16" s="194"/>
      <c r="AG16" s="227"/>
      <c r="AH16" s="228"/>
      <c r="AI16" s="238"/>
      <c r="AJ16" s="194"/>
      <c r="AK16" s="235"/>
      <c r="AL16" s="806"/>
    </row>
    <row r="17" spans="1:38" s="807" customFormat="1" ht="82.5" customHeight="1" x14ac:dyDescent="0.2">
      <c r="A17" s="363" t="s">
        <v>311</v>
      </c>
      <c r="B17" s="364"/>
      <c r="C17" s="364"/>
      <c r="D17" s="365" t="s">
        <v>54</v>
      </c>
      <c r="E17" s="747" t="s">
        <v>312</v>
      </c>
      <c r="F17" s="309">
        <v>0</v>
      </c>
      <c r="G17" s="309">
        <v>0</v>
      </c>
      <c r="H17" s="309">
        <v>12</v>
      </c>
      <c r="I17" s="309">
        <v>1</v>
      </c>
      <c r="J17" s="309">
        <v>13</v>
      </c>
      <c r="K17" s="358" t="s">
        <v>313</v>
      </c>
      <c r="L17" s="336" t="s">
        <v>305</v>
      </c>
      <c r="M17" s="366">
        <v>281</v>
      </c>
      <c r="N17" s="358" t="s">
        <v>292</v>
      </c>
      <c r="O17" s="358" t="s">
        <v>314</v>
      </c>
      <c r="P17" s="362">
        <v>3900</v>
      </c>
      <c r="Q17" s="358" t="s">
        <v>1104</v>
      </c>
      <c r="R17" s="247"/>
      <c r="S17" s="194"/>
      <c r="T17" s="194"/>
      <c r="U17" s="194"/>
      <c r="V17" s="194"/>
      <c r="W17" s="194"/>
      <c r="X17" s="194"/>
      <c r="Y17" s="194"/>
      <c r="Z17" s="194"/>
      <c r="AA17" s="194"/>
      <c r="AB17" s="194"/>
      <c r="AC17" s="194"/>
      <c r="AD17" s="194"/>
      <c r="AE17" s="194"/>
      <c r="AF17" s="194"/>
      <c r="AG17" s="227"/>
      <c r="AH17" s="228"/>
      <c r="AI17" s="238"/>
      <c r="AJ17" s="194"/>
      <c r="AK17" s="235"/>
      <c r="AL17" s="806"/>
    </row>
    <row r="18" spans="1:38" s="807" customFormat="1" ht="82.5" customHeight="1" x14ac:dyDescent="0.2">
      <c r="A18" s="367" t="s">
        <v>315</v>
      </c>
      <c r="B18" s="364"/>
      <c r="C18" s="364"/>
      <c r="D18" s="365" t="s">
        <v>54</v>
      </c>
      <c r="E18" s="747" t="s">
        <v>316</v>
      </c>
      <c r="F18" s="314">
        <v>0</v>
      </c>
      <c r="G18" s="368">
        <v>0</v>
      </c>
      <c r="H18" s="314">
        <v>12</v>
      </c>
      <c r="I18" s="369">
        <v>2</v>
      </c>
      <c r="J18" s="314">
        <v>14</v>
      </c>
      <c r="K18" s="358" t="s">
        <v>317</v>
      </c>
      <c r="L18" s="336" t="s">
        <v>305</v>
      </c>
      <c r="M18" s="366">
        <v>253</v>
      </c>
      <c r="N18" s="358" t="s">
        <v>292</v>
      </c>
      <c r="O18" s="358" t="s">
        <v>318</v>
      </c>
      <c r="P18" s="362">
        <v>4600</v>
      </c>
      <c r="Q18" s="358" t="s">
        <v>1104</v>
      </c>
      <c r="R18" s="247"/>
      <c r="S18" s="194"/>
      <c r="T18" s="194"/>
      <c r="U18" s="194"/>
      <c r="V18" s="194"/>
      <c r="W18" s="194"/>
      <c r="X18" s="194"/>
      <c r="Y18" s="194"/>
      <c r="Z18" s="194"/>
      <c r="AA18" s="194"/>
      <c r="AB18" s="194"/>
      <c r="AC18" s="194"/>
      <c r="AD18" s="194"/>
      <c r="AE18" s="194"/>
      <c r="AF18" s="194"/>
      <c r="AG18" s="227"/>
      <c r="AH18" s="228"/>
      <c r="AI18" s="238"/>
      <c r="AJ18" s="194"/>
      <c r="AK18" s="235"/>
      <c r="AL18" s="806"/>
    </row>
    <row r="19" spans="1:38" s="807" customFormat="1" ht="82.5" customHeight="1" x14ac:dyDescent="0.2">
      <c r="A19" s="367" t="s">
        <v>319</v>
      </c>
      <c r="B19" s="808" t="s">
        <v>96</v>
      </c>
      <c r="C19" s="362"/>
      <c r="D19" s="365"/>
      <c r="E19" s="747" t="s">
        <v>320</v>
      </c>
      <c r="F19" s="314">
        <v>0</v>
      </c>
      <c r="G19" s="368">
        <v>0</v>
      </c>
      <c r="H19" s="314">
        <v>10</v>
      </c>
      <c r="I19" s="369">
        <v>20</v>
      </c>
      <c r="J19" s="314">
        <v>30</v>
      </c>
      <c r="K19" s="358" t="s">
        <v>317</v>
      </c>
      <c r="L19" s="336" t="s">
        <v>305</v>
      </c>
      <c r="M19" s="366">
        <v>303</v>
      </c>
      <c r="N19" s="358" t="s">
        <v>292</v>
      </c>
      <c r="O19" s="358" t="s">
        <v>318</v>
      </c>
      <c r="P19" s="362">
        <v>15000</v>
      </c>
      <c r="Q19" s="358" t="s">
        <v>1104</v>
      </c>
      <c r="R19" s="247"/>
      <c r="S19" s="194"/>
      <c r="T19" s="194"/>
      <c r="U19" s="194"/>
      <c r="V19" s="194"/>
      <c r="W19" s="194"/>
      <c r="X19" s="194"/>
      <c r="Y19" s="194"/>
      <c r="Z19" s="194"/>
      <c r="AA19" s="194"/>
      <c r="AB19" s="194"/>
      <c r="AC19" s="194"/>
      <c r="AD19" s="194"/>
      <c r="AE19" s="194"/>
      <c r="AF19" s="194"/>
      <c r="AG19" s="227"/>
      <c r="AH19" s="228"/>
      <c r="AI19" s="238"/>
      <c r="AJ19" s="194"/>
      <c r="AK19" s="235"/>
      <c r="AL19" s="806"/>
    </row>
    <row r="20" spans="1:38" s="807" customFormat="1" ht="82.5" customHeight="1" x14ac:dyDescent="0.2">
      <c r="A20" s="367" t="s">
        <v>321</v>
      </c>
      <c r="B20" s="362" t="s">
        <v>96</v>
      </c>
      <c r="C20" s="362"/>
      <c r="D20" s="365"/>
      <c r="E20" s="747" t="s">
        <v>322</v>
      </c>
      <c r="F20" s="314">
        <v>0</v>
      </c>
      <c r="G20" s="368">
        <v>0</v>
      </c>
      <c r="H20" s="314">
        <v>40</v>
      </c>
      <c r="I20" s="369">
        <v>40</v>
      </c>
      <c r="J20" s="314">
        <f>F20+G20+H20+I20</f>
        <v>80</v>
      </c>
      <c r="K20" s="358" t="s">
        <v>317</v>
      </c>
      <c r="L20" s="336" t="s">
        <v>305</v>
      </c>
      <c r="M20" s="366">
        <v>254</v>
      </c>
      <c r="N20" s="358" t="s">
        <v>323</v>
      </c>
      <c r="O20" s="358" t="s">
        <v>324</v>
      </c>
      <c r="P20" s="362">
        <v>2400</v>
      </c>
      <c r="Q20" s="358" t="s">
        <v>1104</v>
      </c>
      <c r="R20" s="247"/>
      <c r="S20" s="194"/>
      <c r="T20" s="194"/>
      <c r="U20" s="194"/>
      <c r="V20" s="194"/>
      <c r="W20" s="194"/>
      <c r="X20" s="194"/>
      <c r="Y20" s="194"/>
      <c r="Z20" s="194"/>
      <c r="AA20" s="194"/>
      <c r="AB20" s="194"/>
      <c r="AC20" s="194"/>
      <c r="AD20" s="194"/>
      <c r="AE20" s="194"/>
      <c r="AF20" s="194"/>
      <c r="AG20" s="227"/>
      <c r="AH20" s="228"/>
      <c r="AI20" s="238"/>
      <c r="AJ20" s="194"/>
      <c r="AK20" s="235"/>
      <c r="AL20" s="806"/>
    </row>
    <row r="21" spans="1:38" s="807" customFormat="1" ht="82.5" customHeight="1" x14ac:dyDescent="0.2">
      <c r="A21" s="367" t="s">
        <v>325</v>
      </c>
      <c r="B21" s="362"/>
      <c r="C21" s="362"/>
      <c r="D21" s="365" t="s">
        <v>54</v>
      </c>
      <c r="E21" s="358" t="s">
        <v>326</v>
      </c>
      <c r="F21" s="314">
        <v>0</v>
      </c>
      <c r="G21" s="368">
        <v>0</v>
      </c>
      <c r="H21" s="314">
        <v>5</v>
      </c>
      <c r="I21" s="369">
        <v>5</v>
      </c>
      <c r="J21" s="314">
        <f>F21+G21+H21+I21</f>
        <v>10</v>
      </c>
      <c r="K21" s="336" t="s">
        <v>327</v>
      </c>
      <c r="L21" s="336" t="s">
        <v>305</v>
      </c>
      <c r="M21" s="366">
        <v>201</v>
      </c>
      <c r="N21" s="336" t="s">
        <v>292</v>
      </c>
      <c r="O21" s="361" t="s">
        <v>328</v>
      </c>
      <c r="P21" s="336">
        <v>5000</v>
      </c>
      <c r="Q21" s="358" t="s">
        <v>1104</v>
      </c>
      <c r="R21" s="247"/>
      <c r="S21" s="194"/>
      <c r="T21" s="194"/>
      <c r="U21" s="194"/>
      <c r="V21" s="194"/>
      <c r="W21" s="194"/>
      <c r="X21" s="194"/>
      <c r="Y21" s="194"/>
      <c r="Z21" s="194"/>
      <c r="AA21" s="194"/>
      <c r="AB21" s="194"/>
      <c r="AC21" s="194"/>
      <c r="AD21" s="194"/>
      <c r="AE21" s="194"/>
      <c r="AF21" s="194"/>
      <c r="AG21" s="227"/>
      <c r="AH21" s="228"/>
      <c r="AI21" s="238"/>
      <c r="AJ21" s="194"/>
      <c r="AK21" s="235"/>
      <c r="AL21" s="806"/>
    </row>
    <row r="22" spans="1:38" s="807" customFormat="1" ht="82.5" customHeight="1" x14ac:dyDescent="0.2">
      <c r="A22" s="367" t="s">
        <v>1105</v>
      </c>
      <c r="B22" s="362"/>
      <c r="C22" s="362"/>
      <c r="D22" s="365" t="s">
        <v>54</v>
      </c>
      <c r="E22" s="358" t="s">
        <v>1106</v>
      </c>
      <c r="F22" s="314">
        <v>0</v>
      </c>
      <c r="G22" s="368">
        <v>0</v>
      </c>
      <c r="H22" s="314">
        <v>5</v>
      </c>
      <c r="I22" s="369">
        <v>5</v>
      </c>
      <c r="J22" s="314">
        <f>G22+F22+H22+I22</f>
        <v>10</v>
      </c>
      <c r="K22" s="358" t="s">
        <v>1107</v>
      </c>
      <c r="L22" s="336" t="s">
        <v>305</v>
      </c>
      <c r="M22" s="366">
        <v>314</v>
      </c>
      <c r="N22" s="370" t="s">
        <v>1108</v>
      </c>
      <c r="O22" s="336" t="s">
        <v>1109</v>
      </c>
      <c r="P22" s="336">
        <v>8000</v>
      </c>
      <c r="Q22" s="358" t="s">
        <v>1104</v>
      </c>
      <c r="R22" s="247"/>
      <c r="S22" s="194"/>
      <c r="T22" s="194"/>
      <c r="U22" s="194"/>
      <c r="V22" s="194"/>
      <c r="W22" s="194"/>
      <c r="X22" s="194"/>
      <c r="Y22" s="194"/>
      <c r="Z22" s="194"/>
      <c r="AA22" s="194"/>
      <c r="AB22" s="194"/>
      <c r="AC22" s="194"/>
      <c r="AD22" s="194"/>
      <c r="AE22" s="194"/>
      <c r="AF22" s="194"/>
      <c r="AG22" s="227"/>
      <c r="AH22" s="228"/>
      <c r="AI22" s="238"/>
      <c r="AJ22" s="194"/>
      <c r="AK22" s="235"/>
      <c r="AL22" s="806"/>
    </row>
    <row r="23" spans="1:38" s="807" customFormat="1" ht="82.5" customHeight="1" x14ac:dyDescent="0.2">
      <c r="A23" s="367" t="s">
        <v>329</v>
      </c>
      <c r="B23" s="356"/>
      <c r="C23" s="356"/>
      <c r="D23" s="365" t="s">
        <v>54</v>
      </c>
      <c r="E23" s="336" t="s">
        <v>330</v>
      </c>
      <c r="F23" s="371">
        <v>0</v>
      </c>
      <c r="G23" s="372">
        <v>0</v>
      </c>
      <c r="H23" s="373">
        <v>0</v>
      </c>
      <c r="I23" s="374">
        <v>10</v>
      </c>
      <c r="J23" s="319">
        <f t="shared" ref="J23:J28" si="0">SUM(F23:I23)</f>
        <v>10</v>
      </c>
      <c r="K23" s="375" t="s">
        <v>291</v>
      </c>
      <c r="L23" s="336" t="s">
        <v>305</v>
      </c>
      <c r="M23" s="366">
        <v>293</v>
      </c>
      <c r="N23" s="336" t="s">
        <v>292</v>
      </c>
      <c r="O23" s="370" t="s">
        <v>331</v>
      </c>
      <c r="P23" s="336" t="s">
        <v>332</v>
      </c>
      <c r="Q23" s="336" t="s">
        <v>333</v>
      </c>
      <c r="R23" s="247">
        <f>SUM(J23)</f>
        <v>10</v>
      </c>
      <c r="S23" s="194"/>
      <c r="T23" s="194">
        <f t="shared" ref="T23" si="1">SUM(S23)</f>
        <v>0</v>
      </c>
      <c r="U23" s="194"/>
      <c r="V23" s="194">
        <f t="shared" ref="V23" si="2">SUM(T23)</f>
        <v>0</v>
      </c>
      <c r="W23" s="194">
        <f t="shared" ref="W23" si="3">SUM(V23,R23)</f>
        <v>10</v>
      </c>
      <c r="X23" s="194"/>
      <c r="Y23" s="194">
        <f t="shared" ref="Y23" si="4">SUM(W23)</f>
        <v>10</v>
      </c>
      <c r="Z23" s="194">
        <f t="shared" ref="Z23" si="5">SUM(Y23)</f>
        <v>10</v>
      </c>
      <c r="AA23" s="194"/>
      <c r="AB23" s="194"/>
      <c r="AC23" s="194">
        <f t="shared" ref="AC23" si="6">SUM(Z23)</f>
        <v>10</v>
      </c>
      <c r="AD23" s="194">
        <f t="shared" ref="AD23:AF23" si="7">SUM(AC23)</f>
        <v>10</v>
      </c>
      <c r="AE23" s="194">
        <f t="shared" si="7"/>
        <v>10</v>
      </c>
      <c r="AF23" s="194">
        <f t="shared" si="7"/>
        <v>10</v>
      </c>
      <c r="AG23" s="195"/>
      <c r="AH23" s="207"/>
      <c r="AI23" s="207"/>
      <c r="AJ23" s="194"/>
      <c r="AK23" s="235"/>
      <c r="AL23" s="809"/>
    </row>
    <row r="24" spans="1:38" s="807" customFormat="1" ht="82.5" customHeight="1" x14ac:dyDescent="0.2">
      <c r="A24" s="564" t="s">
        <v>1110</v>
      </c>
      <c r="B24" s="576"/>
      <c r="C24" s="576" t="s">
        <v>54</v>
      </c>
      <c r="D24" s="576"/>
      <c r="E24" s="394" t="s">
        <v>1111</v>
      </c>
      <c r="F24" s="576">
        <v>0</v>
      </c>
      <c r="G24" s="576">
        <v>0</v>
      </c>
      <c r="H24" s="576">
        <v>28</v>
      </c>
      <c r="I24" s="576">
        <v>2</v>
      </c>
      <c r="J24" s="748">
        <f t="shared" si="0"/>
        <v>30</v>
      </c>
      <c r="K24" s="358" t="s">
        <v>317</v>
      </c>
      <c r="L24" s="336" t="s">
        <v>305</v>
      </c>
      <c r="M24" s="576">
        <v>258</v>
      </c>
      <c r="N24" s="496" t="s">
        <v>1112</v>
      </c>
      <c r="O24" s="749" t="s">
        <v>1113</v>
      </c>
      <c r="P24" s="496">
        <v>10136</v>
      </c>
      <c r="Q24" s="750" t="s">
        <v>1114</v>
      </c>
      <c r="R24" s="435"/>
      <c r="S24" s="227"/>
      <c r="T24" s="227"/>
      <c r="U24" s="227"/>
      <c r="V24" s="228"/>
      <c r="W24" s="228"/>
      <c r="X24" s="228"/>
      <c r="Y24" s="228"/>
      <c r="Z24" s="228"/>
      <c r="AA24" s="228"/>
      <c r="AB24" s="228"/>
      <c r="AC24" s="228"/>
      <c r="AD24" s="228"/>
      <c r="AE24" s="228"/>
      <c r="AF24" s="228"/>
      <c r="AG24" s="227"/>
      <c r="AH24" s="228"/>
      <c r="AI24" s="228"/>
      <c r="AJ24" s="228"/>
      <c r="AK24" s="228"/>
      <c r="AL24" s="810"/>
    </row>
    <row r="25" spans="1:38" s="807" customFormat="1" ht="82.5" customHeight="1" x14ac:dyDescent="0.2">
      <c r="A25" s="336" t="s">
        <v>1115</v>
      </c>
      <c r="B25" s="356"/>
      <c r="C25" s="356" t="s">
        <v>54</v>
      </c>
      <c r="D25" s="356"/>
      <c r="E25" s="370" t="s">
        <v>1111</v>
      </c>
      <c r="F25" s="356">
        <v>0</v>
      </c>
      <c r="G25" s="356">
        <v>0</v>
      </c>
      <c r="H25" s="356">
        <v>0</v>
      </c>
      <c r="I25" s="356">
        <v>12</v>
      </c>
      <c r="J25" s="748">
        <f t="shared" si="0"/>
        <v>12</v>
      </c>
      <c r="K25" s="336" t="s">
        <v>1116</v>
      </c>
      <c r="L25" s="336" t="s">
        <v>305</v>
      </c>
      <c r="M25" s="356">
        <v>249</v>
      </c>
      <c r="N25" s="496" t="s">
        <v>1112</v>
      </c>
      <c r="O25" s="749" t="s">
        <v>1117</v>
      </c>
      <c r="P25" s="336">
        <v>4080</v>
      </c>
      <c r="Q25" s="750" t="s">
        <v>1114</v>
      </c>
      <c r="R25" s="195"/>
      <c r="S25" s="227"/>
      <c r="T25" s="227"/>
      <c r="U25" s="227"/>
      <c r="V25" s="228"/>
      <c r="W25" s="228"/>
      <c r="X25" s="228"/>
      <c r="Y25" s="228"/>
      <c r="Z25" s="228"/>
      <c r="AA25" s="228"/>
      <c r="AB25" s="228"/>
      <c r="AC25" s="228"/>
      <c r="AD25" s="228"/>
      <c r="AE25" s="228"/>
      <c r="AF25" s="228"/>
      <c r="AG25" s="227"/>
      <c r="AH25" s="228"/>
      <c r="AI25" s="228"/>
      <c r="AJ25" s="228"/>
      <c r="AK25" s="228"/>
      <c r="AL25" s="810"/>
    </row>
    <row r="26" spans="1:38" s="807" customFormat="1" ht="68.25" customHeight="1" x14ac:dyDescent="0.2">
      <c r="A26" s="336" t="s">
        <v>1118</v>
      </c>
      <c r="B26" s="356"/>
      <c r="C26" s="356" t="s">
        <v>54</v>
      </c>
      <c r="D26" s="356"/>
      <c r="E26" s="336" t="s">
        <v>1119</v>
      </c>
      <c r="F26" s="356">
        <v>0</v>
      </c>
      <c r="G26" s="356">
        <v>0</v>
      </c>
      <c r="H26" s="356">
        <v>57</v>
      </c>
      <c r="I26" s="356">
        <v>57</v>
      </c>
      <c r="J26" s="748">
        <f t="shared" si="0"/>
        <v>114</v>
      </c>
      <c r="K26" s="336" t="s">
        <v>1116</v>
      </c>
      <c r="L26" s="336" t="s">
        <v>305</v>
      </c>
      <c r="M26" s="356">
        <v>205</v>
      </c>
      <c r="N26" s="336" t="s">
        <v>1120</v>
      </c>
      <c r="O26" s="336" t="s">
        <v>1121</v>
      </c>
      <c r="P26" s="336" t="s">
        <v>332</v>
      </c>
      <c r="Q26" s="336" t="s">
        <v>1122</v>
      </c>
      <c r="R26" s="195"/>
      <c r="S26" s="227"/>
      <c r="T26" s="227"/>
      <c r="U26" s="227"/>
      <c r="V26" s="228"/>
      <c r="W26" s="228"/>
      <c r="X26" s="228"/>
      <c r="Y26" s="228"/>
      <c r="Z26" s="228"/>
      <c r="AA26" s="228"/>
      <c r="AB26" s="228"/>
      <c r="AC26" s="228"/>
      <c r="AD26" s="228"/>
      <c r="AE26" s="228"/>
      <c r="AF26" s="228"/>
      <c r="AG26" s="227"/>
      <c r="AH26" s="228"/>
      <c r="AI26" s="228"/>
      <c r="AJ26" s="228"/>
      <c r="AK26" s="228"/>
      <c r="AL26" s="810"/>
    </row>
    <row r="27" spans="1:38" s="807" customFormat="1" ht="68.25" customHeight="1" x14ac:dyDescent="0.2">
      <c r="A27" s="336" t="s">
        <v>1242</v>
      </c>
      <c r="B27" s="356"/>
      <c r="C27" s="356"/>
      <c r="D27" s="356" t="s">
        <v>54</v>
      </c>
      <c r="E27" s="336" t="s">
        <v>1243</v>
      </c>
      <c r="F27" s="356">
        <v>0</v>
      </c>
      <c r="G27" s="356">
        <v>0</v>
      </c>
      <c r="H27" s="356">
        <v>15</v>
      </c>
      <c r="I27" s="356">
        <v>15</v>
      </c>
      <c r="J27" s="748">
        <f>H27+I27</f>
        <v>30</v>
      </c>
      <c r="K27" s="336" t="s">
        <v>291</v>
      </c>
      <c r="L27" s="336" t="s">
        <v>305</v>
      </c>
      <c r="M27" s="384">
        <v>199</v>
      </c>
      <c r="N27" s="336" t="s">
        <v>1120</v>
      </c>
      <c r="O27" s="615" t="s">
        <v>293</v>
      </c>
      <c r="P27" s="615"/>
      <c r="Q27" s="615" t="s">
        <v>1244</v>
      </c>
      <c r="R27" s="248"/>
      <c r="S27" s="227"/>
      <c r="T27" s="227"/>
      <c r="U27" s="227"/>
      <c r="V27" s="228"/>
      <c r="W27" s="228"/>
      <c r="X27" s="228"/>
      <c r="Y27" s="228"/>
      <c r="Z27" s="228"/>
      <c r="AA27" s="228"/>
      <c r="AB27" s="228"/>
      <c r="AC27" s="228"/>
      <c r="AD27" s="228"/>
      <c r="AE27" s="228"/>
      <c r="AF27" s="228"/>
      <c r="AG27" s="227"/>
      <c r="AH27" s="228"/>
      <c r="AI27" s="228"/>
      <c r="AJ27" s="228"/>
      <c r="AK27" s="228"/>
      <c r="AL27" s="810"/>
    </row>
    <row r="28" spans="1:38" s="807" customFormat="1" ht="72" customHeight="1" thickBot="1" x14ac:dyDescent="0.25">
      <c r="A28" s="336" t="s">
        <v>1123</v>
      </c>
      <c r="B28" s="356"/>
      <c r="C28" s="356" t="s">
        <v>54</v>
      </c>
      <c r="D28" s="356"/>
      <c r="E28" s="370" t="s">
        <v>1124</v>
      </c>
      <c r="F28" s="373">
        <v>0</v>
      </c>
      <c r="G28" s="373">
        <v>0</v>
      </c>
      <c r="H28" s="751">
        <v>5</v>
      </c>
      <c r="I28" s="752">
        <v>7</v>
      </c>
      <c r="J28" s="748">
        <f t="shared" si="0"/>
        <v>12</v>
      </c>
      <c r="K28" s="394" t="s">
        <v>291</v>
      </c>
      <c r="L28" s="336" t="s">
        <v>305</v>
      </c>
      <c r="M28" s="753">
        <v>256</v>
      </c>
      <c r="N28" s="394" t="s">
        <v>1125</v>
      </c>
      <c r="O28" s="750" t="s">
        <v>1126</v>
      </c>
      <c r="P28" s="750">
        <v>160</v>
      </c>
      <c r="Q28" s="750" t="s">
        <v>1127</v>
      </c>
      <c r="R28" s="435"/>
      <c r="S28" s="227"/>
      <c r="T28" s="227"/>
      <c r="U28" s="227"/>
      <c r="V28" s="228"/>
      <c r="W28" s="228"/>
      <c r="X28" s="228"/>
      <c r="Y28" s="228"/>
      <c r="Z28" s="228"/>
      <c r="AA28" s="228"/>
      <c r="AB28" s="228"/>
      <c r="AC28" s="228"/>
      <c r="AD28" s="228"/>
      <c r="AE28" s="228"/>
      <c r="AF28" s="228"/>
      <c r="AG28" s="227"/>
      <c r="AH28" s="228"/>
      <c r="AI28" s="228"/>
      <c r="AJ28" s="228"/>
      <c r="AK28" s="228"/>
      <c r="AL28" s="810"/>
    </row>
    <row r="29" spans="1:38" ht="15.75" thickBot="1" x14ac:dyDescent="0.3">
      <c r="A29" s="202" t="s">
        <v>44</v>
      </c>
      <c r="B29" s="216"/>
      <c r="C29" s="216"/>
      <c r="D29" s="216"/>
      <c r="E29" s="211"/>
      <c r="F29" s="200">
        <f>SUM(F24:F28)</f>
        <v>0</v>
      </c>
      <c r="G29" s="200">
        <f>SUM(G24:G28)</f>
        <v>0</v>
      </c>
      <c r="H29" s="200">
        <f>SUM(H14:H28)</f>
        <v>213</v>
      </c>
      <c r="I29" s="200">
        <f>SUM(I14:I28)</f>
        <v>189</v>
      </c>
      <c r="J29" s="229">
        <f>SUM(F29:I29)</f>
        <v>402</v>
      </c>
      <c r="K29" s="204" t="s">
        <v>56</v>
      </c>
      <c r="L29" s="204" t="s">
        <v>56</v>
      </c>
      <c r="M29" s="205" t="s">
        <v>56</v>
      </c>
      <c r="N29" s="200">
        <v>20</v>
      </c>
      <c r="O29" s="240"/>
      <c r="P29" s="240"/>
      <c r="Q29" s="240"/>
      <c r="R29" s="199">
        <f>SUM(R24:R28)</f>
        <v>0</v>
      </c>
      <c r="S29" s="200">
        <f>SUM(S24:S28)</f>
        <v>0</v>
      </c>
      <c r="T29" s="200">
        <f t="shared" ref="T29" si="8">SUM(S29)</f>
        <v>0</v>
      </c>
      <c r="U29" s="200"/>
      <c r="V29" s="208">
        <f t="shared" ref="V29" si="9">SUM(T29)</f>
        <v>0</v>
      </c>
      <c r="W29" s="208">
        <f t="shared" ref="W29" si="10">SUM(V29,R29)</f>
        <v>0</v>
      </c>
      <c r="X29" s="208"/>
      <c r="Y29" s="208">
        <f t="shared" ref="Y29" si="11">SUM(W29)</f>
        <v>0</v>
      </c>
      <c r="Z29" s="208">
        <f t="shared" ref="Z29" si="12">SUM(Y29)</f>
        <v>0</v>
      </c>
      <c r="AA29" s="208"/>
      <c r="AB29" s="208"/>
      <c r="AC29" s="208">
        <f t="shared" ref="AC29" si="13">SUM(Z29)</f>
        <v>0</v>
      </c>
      <c r="AD29" s="208">
        <f t="shared" ref="AD29:AF29" si="14">SUM(AC29)</f>
        <v>0</v>
      </c>
      <c r="AE29" s="208">
        <f t="shared" si="14"/>
        <v>0</v>
      </c>
      <c r="AF29" s="208">
        <f t="shared" si="14"/>
        <v>0</v>
      </c>
      <c r="AG29" s="203"/>
      <c r="AH29" s="214"/>
      <c r="AI29" s="214"/>
      <c r="AJ29" s="208">
        <f>SUM(AJ24:AJ28)</f>
        <v>0</v>
      </c>
      <c r="AK29" s="208"/>
      <c r="AL29" s="226"/>
    </row>
    <row r="30" spans="1:38" x14ac:dyDescent="0.25">
      <c r="A30" s="723"/>
      <c r="B30" s="723"/>
      <c r="C30" s="723"/>
      <c r="D30" s="723"/>
      <c r="E30" s="723"/>
    </row>
    <row r="31" spans="1:38" x14ac:dyDescent="0.25">
      <c r="A31" s="188" t="s">
        <v>1245</v>
      </c>
    </row>
    <row r="32" spans="1:38" x14ac:dyDescent="0.25">
      <c r="A32" s="188" t="s">
        <v>77</v>
      </c>
    </row>
    <row r="34" spans="1:5" x14ac:dyDescent="0.25">
      <c r="A34" s="879" t="s">
        <v>76</v>
      </c>
      <c r="B34" s="879"/>
      <c r="C34" s="879"/>
      <c r="D34" s="879"/>
      <c r="E34" s="879"/>
    </row>
    <row r="35" spans="1:5" x14ac:dyDescent="0.25">
      <c r="A35" s="188" t="s">
        <v>78</v>
      </c>
    </row>
  </sheetData>
  <mergeCells count="39">
    <mergeCell ref="A34:E34"/>
    <mergeCell ref="AK11:AK13"/>
    <mergeCell ref="A6:AJ6"/>
    <mergeCell ref="D7:G7"/>
    <mergeCell ref="A10:N10"/>
    <mergeCell ref="R10:AL10"/>
    <mergeCell ref="A11:A13"/>
    <mergeCell ref="B11:D12"/>
    <mergeCell ref="E11:E13"/>
    <mergeCell ref="F11:J12"/>
    <mergeCell ref="K11:K13"/>
    <mergeCell ref="L11:L13"/>
    <mergeCell ref="V11:Z11"/>
    <mergeCell ref="M11:M13"/>
    <mergeCell ref="N11:N13"/>
    <mergeCell ref="O11:O13"/>
    <mergeCell ref="AL11:AL13"/>
    <mergeCell ref="V12:W12"/>
    <mergeCell ref="X12:Z12"/>
    <mergeCell ref="A1:E4"/>
    <mergeCell ref="F1:O2"/>
    <mergeCell ref="R11:R13"/>
    <mergeCell ref="P1:Q1"/>
    <mergeCell ref="P2:Q2"/>
    <mergeCell ref="F3:O4"/>
    <mergeCell ref="P3:Q4"/>
    <mergeCell ref="AJ11:AJ13"/>
    <mergeCell ref="S11:S13"/>
    <mergeCell ref="T11:T13"/>
    <mergeCell ref="U11:U13"/>
    <mergeCell ref="P11:P13"/>
    <mergeCell ref="Q11:Q13"/>
    <mergeCell ref="AH11:AH13"/>
    <mergeCell ref="AI11:AI13"/>
    <mergeCell ref="AA11:AA13"/>
    <mergeCell ref="AB11:AB13"/>
    <mergeCell ref="AC11:AD12"/>
    <mergeCell ref="AE11:AF12"/>
    <mergeCell ref="AG11:AG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9"/>
  <sheetViews>
    <sheetView workbookViewId="0">
      <selection sqref="A1:E4"/>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260" t="s">
        <v>5</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305"/>
    </row>
    <row r="7" spans="1:38" x14ac:dyDescent="0.25">
      <c r="A7" s="198" t="s">
        <v>334</v>
      </c>
      <c r="B7" s="198"/>
      <c r="C7" s="198"/>
      <c r="D7" s="198" t="s">
        <v>335</v>
      </c>
      <c r="E7" s="198"/>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s="381" customFormat="1" ht="68.25" thickBot="1" x14ac:dyDescent="0.3">
      <c r="A14" s="358" t="s">
        <v>336</v>
      </c>
      <c r="B14" s="362"/>
      <c r="C14" s="362"/>
      <c r="D14" s="365" t="s">
        <v>96</v>
      </c>
      <c r="E14" s="358" t="s">
        <v>337</v>
      </c>
      <c r="F14" s="378"/>
      <c r="G14" s="378"/>
      <c r="H14" s="378">
        <v>3</v>
      </c>
      <c r="I14" s="378"/>
      <c r="J14" s="379">
        <f t="shared" ref="J14:J28" si="0">SUM(F14:I14)</f>
        <v>3</v>
      </c>
      <c r="K14" s="358" t="s">
        <v>338</v>
      </c>
      <c r="L14" s="378" t="s">
        <v>339</v>
      </c>
      <c r="M14" s="366">
        <v>206</v>
      </c>
      <c r="N14" s="358" t="s">
        <v>340</v>
      </c>
      <c r="O14" s="358" t="s">
        <v>341</v>
      </c>
      <c r="P14" s="358">
        <v>1</v>
      </c>
      <c r="Q14" s="358" t="s">
        <v>342</v>
      </c>
      <c r="R14" s="380"/>
      <c r="S14" s="350"/>
      <c r="T14" s="350"/>
      <c r="U14" s="350"/>
      <c r="V14" s="350"/>
      <c r="W14" s="350"/>
      <c r="X14" s="350"/>
      <c r="Y14" s="350"/>
      <c r="Z14" s="350"/>
      <c r="AA14" s="375"/>
      <c r="AB14" s="375"/>
      <c r="AC14" s="350"/>
      <c r="AD14" s="350"/>
      <c r="AE14" s="350"/>
      <c r="AF14" s="350"/>
      <c r="AG14" s="375"/>
      <c r="AH14" s="352"/>
      <c r="AI14" s="353" t="s">
        <v>90</v>
      </c>
      <c r="AJ14" s="350"/>
      <c r="AK14" s="354"/>
      <c r="AL14" s="355"/>
    </row>
    <row r="15" spans="1:38" s="381" customFormat="1" ht="45.75" thickBot="1" x14ac:dyDescent="0.3">
      <c r="A15" s="367" t="s">
        <v>343</v>
      </c>
      <c r="B15" s="362"/>
      <c r="C15" s="362" t="s">
        <v>96</v>
      </c>
      <c r="D15" s="365" t="s">
        <v>96</v>
      </c>
      <c r="E15" s="358" t="s">
        <v>344</v>
      </c>
      <c r="F15" s="378"/>
      <c r="G15" s="378"/>
      <c r="H15" s="378" t="s">
        <v>345</v>
      </c>
      <c r="I15" s="378"/>
      <c r="J15" s="379">
        <v>25</v>
      </c>
      <c r="K15" s="358" t="s">
        <v>346</v>
      </c>
      <c r="L15" s="378" t="s">
        <v>347</v>
      </c>
      <c r="M15" s="366">
        <v>270</v>
      </c>
      <c r="N15" s="336" t="s">
        <v>348</v>
      </c>
      <c r="O15" s="336" t="s">
        <v>349</v>
      </c>
      <c r="P15" s="356">
        <v>2</v>
      </c>
      <c r="Q15" s="336" t="s">
        <v>350</v>
      </c>
      <c r="R15" s="359"/>
      <c r="S15" s="350"/>
      <c r="T15" s="350"/>
      <c r="U15" s="350"/>
      <c r="V15" s="350"/>
      <c r="W15" s="350"/>
      <c r="X15" s="350"/>
      <c r="Y15" s="350"/>
      <c r="Z15" s="350"/>
      <c r="AA15" s="382"/>
      <c r="AB15" s="382"/>
      <c r="AC15" s="350"/>
      <c r="AD15" s="350"/>
      <c r="AE15" s="350"/>
      <c r="AF15" s="350"/>
      <c r="AG15" s="383"/>
      <c r="AH15" s="352"/>
      <c r="AI15" s="353" t="s">
        <v>90</v>
      </c>
      <c r="AJ15" s="350"/>
      <c r="AK15" s="354"/>
      <c r="AL15" s="355"/>
    </row>
    <row r="16" spans="1:38" s="381" customFormat="1" ht="68.25" thickBot="1" x14ac:dyDescent="0.3">
      <c r="A16" s="367" t="s">
        <v>351</v>
      </c>
      <c r="B16" s="356" t="s">
        <v>96</v>
      </c>
      <c r="C16" s="356" t="s">
        <v>96</v>
      </c>
      <c r="D16" s="365" t="s">
        <v>96</v>
      </c>
      <c r="E16" s="336" t="s">
        <v>352</v>
      </c>
      <c r="F16" s="362"/>
      <c r="G16" s="365"/>
      <c r="H16" s="336">
        <v>14</v>
      </c>
      <c r="I16" s="384"/>
      <c r="J16" s="379">
        <f t="shared" si="0"/>
        <v>14</v>
      </c>
      <c r="K16" s="358" t="s">
        <v>353</v>
      </c>
      <c r="L16" s="378" t="s">
        <v>339</v>
      </c>
      <c r="M16" s="366">
        <v>302</v>
      </c>
      <c r="N16" s="336" t="s">
        <v>354</v>
      </c>
      <c r="O16" s="336" t="s">
        <v>355</v>
      </c>
      <c r="P16" s="356">
        <v>4</v>
      </c>
      <c r="Q16" s="336" t="s">
        <v>350</v>
      </c>
      <c r="R16" s="359"/>
      <c r="S16" s="350"/>
      <c r="T16" s="350"/>
      <c r="U16" s="350"/>
      <c r="V16" s="350"/>
      <c r="W16" s="350"/>
      <c r="X16" s="350"/>
      <c r="Y16" s="350"/>
      <c r="Z16" s="350"/>
      <c r="AA16" s="382"/>
      <c r="AB16" s="382"/>
      <c r="AC16" s="350"/>
      <c r="AD16" s="350"/>
      <c r="AE16" s="350"/>
      <c r="AF16" s="350"/>
      <c r="AG16" s="357"/>
      <c r="AH16" s="376"/>
      <c r="AI16" s="376"/>
      <c r="AJ16" s="350"/>
      <c r="AK16" s="354"/>
      <c r="AL16" s="377"/>
    </row>
    <row r="17" spans="1:38" s="381" customFormat="1" ht="113.25" thickBot="1" x14ac:dyDescent="0.3">
      <c r="A17" s="367" t="s">
        <v>356</v>
      </c>
      <c r="B17" s="362"/>
      <c r="C17" s="362"/>
      <c r="D17" s="365" t="s">
        <v>96</v>
      </c>
      <c r="E17" s="358" t="s">
        <v>357</v>
      </c>
      <c r="F17" s="378"/>
      <c r="G17" s="378"/>
      <c r="H17" s="378">
        <v>11</v>
      </c>
      <c r="I17" s="378"/>
      <c r="J17" s="379">
        <f t="shared" si="0"/>
        <v>11</v>
      </c>
      <c r="K17" s="358" t="s">
        <v>358</v>
      </c>
      <c r="L17" s="378" t="s">
        <v>339</v>
      </c>
      <c r="M17" s="366">
        <v>215</v>
      </c>
      <c r="N17" s="366" t="s">
        <v>359</v>
      </c>
      <c r="O17" s="385" t="s">
        <v>360</v>
      </c>
      <c r="P17" s="365">
        <v>3</v>
      </c>
      <c r="Q17" s="385" t="s">
        <v>361</v>
      </c>
      <c r="R17" s="380"/>
      <c r="S17" s="350"/>
      <c r="T17" s="350"/>
      <c r="U17" s="350"/>
      <c r="V17" s="350"/>
      <c r="W17" s="350"/>
      <c r="X17" s="350"/>
      <c r="Y17" s="350"/>
      <c r="Z17" s="350"/>
      <c r="AA17" s="350"/>
      <c r="AB17" s="350"/>
      <c r="AC17" s="350"/>
      <c r="AD17" s="350"/>
      <c r="AE17" s="350"/>
      <c r="AF17" s="350"/>
      <c r="AG17" s="351"/>
      <c r="AH17" s="352"/>
      <c r="AI17" s="353" t="s">
        <v>90</v>
      </c>
      <c r="AJ17" s="350"/>
      <c r="AK17" s="354"/>
      <c r="AL17" s="355"/>
    </row>
    <row r="18" spans="1:38" s="381" customFormat="1" ht="180.75" thickBot="1" x14ac:dyDescent="0.3">
      <c r="A18" s="363" t="s">
        <v>362</v>
      </c>
      <c r="B18" s="356"/>
      <c r="C18" s="356" t="s">
        <v>96</v>
      </c>
      <c r="D18" s="365"/>
      <c r="E18" s="336" t="s">
        <v>363</v>
      </c>
      <c r="F18" s="362"/>
      <c r="G18" s="365"/>
      <c r="H18" s="336">
        <v>6</v>
      </c>
      <c r="I18" s="384"/>
      <c r="J18" s="379">
        <f t="shared" si="0"/>
        <v>6</v>
      </c>
      <c r="K18" s="358" t="s">
        <v>364</v>
      </c>
      <c r="L18" s="378" t="s">
        <v>339</v>
      </c>
      <c r="M18" s="366">
        <v>213</v>
      </c>
      <c r="N18" s="356" t="s">
        <v>365</v>
      </c>
      <c r="O18" s="336" t="s">
        <v>366</v>
      </c>
      <c r="P18" s="356">
        <v>3</v>
      </c>
      <c r="Q18" s="336" t="s">
        <v>367</v>
      </c>
      <c r="R18" s="359"/>
      <c r="S18" s="350"/>
      <c r="T18" s="350"/>
      <c r="U18" s="350"/>
      <c r="V18" s="350"/>
      <c r="W18" s="350"/>
      <c r="X18" s="350"/>
      <c r="Y18" s="350"/>
      <c r="Z18" s="350"/>
      <c r="AA18" s="350"/>
      <c r="AB18" s="350"/>
      <c r="AC18" s="350"/>
      <c r="AD18" s="350"/>
      <c r="AE18" s="350"/>
      <c r="AF18" s="350"/>
      <c r="AG18" s="349"/>
      <c r="AH18" s="376"/>
      <c r="AI18" s="376"/>
      <c r="AJ18" s="350"/>
      <c r="AK18" s="354"/>
      <c r="AL18" s="377"/>
    </row>
    <row r="19" spans="1:38" s="381" customFormat="1" ht="147" thickBot="1" x14ac:dyDescent="0.3">
      <c r="A19" s="367" t="s">
        <v>368</v>
      </c>
      <c r="B19" s="362"/>
      <c r="C19" s="362" t="s">
        <v>96</v>
      </c>
      <c r="D19" s="365" t="s">
        <v>96</v>
      </c>
      <c r="E19" s="367" t="s">
        <v>369</v>
      </c>
      <c r="F19" s="378"/>
      <c r="G19" s="378"/>
      <c r="H19" s="358">
        <v>10</v>
      </c>
      <c r="I19" s="378"/>
      <c r="J19" s="379">
        <f t="shared" si="0"/>
        <v>10</v>
      </c>
      <c r="K19" s="358" t="s">
        <v>370</v>
      </c>
      <c r="L19" s="358" t="s">
        <v>339</v>
      </c>
      <c r="M19" s="366">
        <v>480</v>
      </c>
      <c r="N19" s="366" t="s">
        <v>359</v>
      </c>
      <c r="O19" s="367" t="s">
        <v>371</v>
      </c>
      <c r="P19" s="367">
        <v>1</v>
      </c>
      <c r="Q19" s="367" t="s">
        <v>372</v>
      </c>
      <c r="R19" s="380"/>
      <c r="S19" s="350"/>
      <c r="T19" s="350"/>
      <c r="U19" s="350"/>
      <c r="V19" s="350"/>
      <c r="W19" s="350"/>
      <c r="X19" s="350"/>
      <c r="Y19" s="350"/>
      <c r="Z19" s="350"/>
      <c r="AA19" s="382"/>
      <c r="AB19" s="382"/>
      <c r="AC19" s="350"/>
      <c r="AD19" s="350"/>
      <c r="AE19" s="350"/>
      <c r="AF19" s="350"/>
      <c r="AG19" s="367"/>
      <c r="AH19" s="367"/>
      <c r="AI19" s="353"/>
      <c r="AJ19" s="350"/>
      <c r="AK19" s="354"/>
      <c r="AL19" s="355"/>
    </row>
    <row r="20" spans="1:38" s="388" customFormat="1" ht="192" thickBot="1" x14ac:dyDescent="0.25">
      <c r="A20" s="386" t="s">
        <v>373</v>
      </c>
      <c r="B20" s="177"/>
      <c r="C20" s="177"/>
      <c r="D20" s="333" t="s">
        <v>54</v>
      </c>
      <c r="E20" s="183" t="s">
        <v>374</v>
      </c>
      <c r="F20" s="183"/>
      <c r="G20" s="183"/>
      <c r="H20" s="183">
        <v>32</v>
      </c>
      <c r="I20" s="183"/>
      <c r="J20" s="379">
        <f t="shared" si="0"/>
        <v>32</v>
      </c>
      <c r="K20" s="183" t="s">
        <v>375</v>
      </c>
      <c r="L20" s="183" t="s">
        <v>376</v>
      </c>
      <c r="M20" s="335">
        <v>285</v>
      </c>
      <c r="N20" s="336" t="s">
        <v>377</v>
      </c>
      <c r="O20" s="336" t="s">
        <v>378</v>
      </c>
      <c r="P20" s="336">
        <v>2</v>
      </c>
      <c r="Q20" s="336" t="s">
        <v>379</v>
      </c>
      <c r="R20" s="185"/>
      <c r="S20" s="179"/>
      <c r="T20" s="186"/>
      <c r="U20" s="183"/>
      <c r="V20" s="340"/>
      <c r="W20" s="340"/>
      <c r="X20" s="340"/>
      <c r="Y20" s="340"/>
      <c r="Z20" s="340"/>
      <c r="AA20" s="340"/>
      <c r="AB20" s="340"/>
      <c r="AC20" s="340"/>
      <c r="AD20" s="340"/>
      <c r="AE20" s="186"/>
      <c r="AF20" s="186"/>
      <c r="AG20" s="183"/>
      <c r="AH20" s="335"/>
      <c r="AI20" s="341"/>
      <c r="AJ20" s="186"/>
      <c r="AK20" s="342"/>
      <c r="AL20" s="387"/>
    </row>
    <row r="21" spans="1:38" s="388" customFormat="1" ht="203.25" thickBot="1" x14ac:dyDescent="0.25">
      <c r="A21" s="389" t="s">
        <v>380</v>
      </c>
      <c r="B21" s="362"/>
      <c r="C21" s="362"/>
      <c r="D21" s="365" t="s">
        <v>54</v>
      </c>
      <c r="E21" s="358" t="s">
        <v>381</v>
      </c>
      <c r="F21" s="378"/>
      <c r="G21" s="378"/>
      <c r="H21" s="378">
        <v>32</v>
      </c>
      <c r="I21" s="378"/>
      <c r="J21" s="379">
        <f t="shared" si="0"/>
        <v>32</v>
      </c>
      <c r="K21" s="183" t="s">
        <v>375</v>
      </c>
      <c r="L21" s="183" t="s">
        <v>376</v>
      </c>
      <c r="M21" s="366" t="s">
        <v>382</v>
      </c>
      <c r="N21" s="366" t="s">
        <v>377</v>
      </c>
      <c r="O21" s="336" t="s">
        <v>383</v>
      </c>
      <c r="P21" s="336">
        <v>2</v>
      </c>
      <c r="Q21" s="336" t="s">
        <v>379</v>
      </c>
      <c r="R21" s="380"/>
      <c r="S21" s="350"/>
      <c r="T21" s="350"/>
      <c r="U21" s="350"/>
      <c r="V21" s="350"/>
      <c r="W21" s="350"/>
      <c r="X21" s="350"/>
      <c r="Y21" s="350"/>
      <c r="Z21" s="350"/>
      <c r="AA21" s="350"/>
      <c r="AB21" s="350"/>
      <c r="AC21" s="350"/>
      <c r="AD21" s="350"/>
      <c r="AE21" s="350"/>
      <c r="AF21" s="350"/>
      <c r="AG21" s="351"/>
      <c r="AH21" s="352"/>
      <c r="AI21" s="353"/>
      <c r="AJ21" s="350"/>
      <c r="AK21" s="354"/>
      <c r="AL21" s="390"/>
    </row>
    <row r="22" spans="1:38" s="381" customFormat="1" ht="102" thickBot="1" x14ac:dyDescent="0.3">
      <c r="A22" s="358" t="s">
        <v>384</v>
      </c>
      <c r="B22" s="362" t="s">
        <v>96</v>
      </c>
      <c r="C22" s="362"/>
      <c r="D22" s="365"/>
      <c r="E22" s="358" t="s">
        <v>385</v>
      </c>
      <c r="F22" s="378"/>
      <c r="G22" s="378"/>
      <c r="H22" s="378">
        <v>5</v>
      </c>
      <c r="I22" s="378"/>
      <c r="J22" s="379">
        <f t="shared" si="0"/>
        <v>5</v>
      </c>
      <c r="K22" s="358" t="s">
        <v>386</v>
      </c>
      <c r="L22" s="378" t="s">
        <v>339</v>
      </c>
      <c r="M22" s="366">
        <v>332</v>
      </c>
      <c r="N22" s="336" t="s">
        <v>377</v>
      </c>
      <c r="O22" s="336" t="s">
        <v>387</v>
      </c>
      <c r="P22" s="336">
        <v>1</v>
      </c>
      <c r="Q22" s="336" t="s">
        <v>388</v>
      </c>
      <c r="R22" s="356"/>
      <c r="S22" s="356"/>
      <c r="T22" s="362"/>
      <c r="U22" s="362"/>
      <c r="V22" s="362"/>
      <c r="W22" s="362"/>
      <c r="X22" s="362"/>
      <c r="Y22" s="362"/>
      <c r="Z22" s="362"/>
      <c r="AA22" s="358"/>
      <c r="AB22" s="358"/>
      <c r="AC22" s="362"/>
      <c r="AD22" s="362"/>
      <c r="AE22" s="362"/>
      <c r="AF22" s="362"/>
      <c r="AG22" s="358"/>
      <c r="AH22" s="391"/>
      <c r="AI22" s="392"/>
      <c r="AJ22" s="362"/>
      <c r="AK22" s="366"/>
      <c r="AL22" s="393"/>
    </row>
    <row r="23" spans="1:38" s="381" customFormat="1" ht="79.5" thickBot="1" x14ac:dyDescent="0.3">
      <c r="A23" s="358" t="s">
        <v>389</v>
      </c>
      <c r="B23" s="362" t="s">
        <v>96</v>
      </c>
      <c r="C23" s="362"/>
      <c r="D23" s="365"/>
      <c r="E23" s="358" t="s">
        <v>390</v>
      </c>
      <c r="F23" s="378"/>
      <c r="G23" s="378"/>
      <c r="H23" s="378">
        <v>5</v>
      </c>
      <c r="I23" s="378"/>
      <c r="J23" s="379">
        <f t="shared" si="0"/>
        <v>5</v>
      </c>
      <c r="K23" s="358" t="s">
        <v>82</v>
      </c>
      <c r="L23" s="378" t="s">
        <v>339</v>
      </c>
      <c r="M23" s="366">
        <v>333</v>
      </c>
      <c r="N23" s="356" t="s">
        <v>251</v>
      </c>
      <c r="O23" s="336" t="s">
        <v>391</v>
      </c>
      <c r="P23" s="356">
        <v>4</v>
      </c>
      <c r="Q23" s="336" t="s">
        <v>388</v>
      </c>
      <c r="R23" s="356"/>
      <c r="S23" s="356"/>
      <c r="T23" s="362"/>
      <c r="U23" s="362"/>
      <c r="V23" s="362"/>
      <c r="W23" s="362"/>
      <c r="X23" s="362"/>
      <c r="Y23" s="362"/>
      <c r="Z23" s="362"/>
      <c r="AA23" s="358"/>
      <c r="AB23" s="358"/>
      <c r="AC23" s="362"/>
      <c r="AD23" s="362"/>
      <c r="AE23" s="362"/>
      <c r="AF23" s="362"/>
      <c r="AG23" s="394"/>
      <c r="AH23" s="391"/>
      <c r="AI23" s="392"/>
      <c r="AJ23" s="362"/>
      <c r="AK23" s="366"/>
      <c r="AL23" s="393"/>
    </row>
    <row r="24" spans="1:38" s="381" customFormat="1" ht="90.75" thickBot="1" x14ac:dyDescent="0.3">
      <c r="A24" s="358" t="s">
        <v>392</v>
      </c>
      <c r="B24" s="362"/>
      <c r="C24" s="362"/>
      <c r="D24" s="365" t="s">
        <v>96</v>
      </c>
      <c r="E24" s="358" t="s">
        <v>393</v>
      </c>
      <c r="F24" s="378"/>
      <c r="G24" s="378"/>
      <c r="H24" s="378">
        <v>2</v>
      </c>
      <c r="I24" s="378"/>
      <c r="J24" s="379">
        <f t="shared" si="0"/>
        <v>2</v>
      </c>
      <c r="K24" s="358" t="s">
        <v>394</v>
      </c>
      <c r="L24" s="378" t="s">
        <v>339</v>
      </c>
      <c r="M24" s="366">
        <v>322</v>
      </c>
      <c r="N24" s="356" t="s">
        <v>251</v>
      </c>
      <c r="O24" s="336" t="s">
        <v>395</v>
      </c>
      <c r="P24" s="356">
        <v>1</v>
      </c>
      <c r="Q24" s="336" t="s">
        <v>388</v>
      </c>
      <c r="R24" s="380"/>
      <c r="S24" s="350"/>
      <c r="T24" s="350"/>
      <c r="U24" s="350"/>
      <c r="V24" s="350"/>
      <c r="W24" s="350"/>
      <c r="X24" s="350"/>
      <c r="Y24" s="350"/>
      <c r="Z24" s="350"/>
      <c r="AA24" s="382"/>
      <c r="AB24" s="382"/>
      <c r="AC24" s="350"/>
      <c r="AD24" s="350"/>
      <c r="AE24" s="350"/>
      <c r="AF24" s="350"/>
      <c r="AG24" s="357"/>
      <c r="AH24" s="376"/>
      <c r="AI24" s="376"/>
      <c r="AJ24" s="350"/>
      <c r="AK24" s="354"/>
      <c r="AL24" s="377"/>
    </row>
    <row r="25" spans="1:38" s="381" customFormat="1" ht="90.75" thickBot="1" x14ac:dyDescent="0.3">
      <c r="A25" s="358" t="s">
        <v>396</v>
      </c>
      <c r="B25" s="362"/>
      <c r="C25" s="362"/>
      <c r="D25" s="365" t="s">
        <v>96</v>
      </c>
      <c r="E25" s="358" t="s">
        <v>397</v>
      </c>
      <c r="F25" s="378"/>
      <c r="G25" s="378"/>
      <c r="H25" s="378">
        <v>2</v>
      </c>
      <c r="I25" s="378"/>
      <c r="J25" s="379">
        <f t="shared" si="0"/>
        <v>2</v>
      </c>
      <c r="K25" s="358" t="s">
        <v>394</v>
      </c>
      <c r="L25" s="378" t="s">
        <v>339</v>
      </c>
      <c r="M25" s="366">
        <v>323</v>
      </c>
      <c r="N25" s="356" t="s">
        <v>251</v>
      </c>
      <c r="O25" s="336" t="s">
        <v>398</v>
      </c>
      <c r="P25" s="356">
        <v>1</v>
      </c>
      <c r="Q25" s="336" t="s">
        <v>388</v>
      </c>
      <c r="R25" s="380"/>
      <c r="S25" s="350"/>
      <c r="T25" s="350"/>
      <c r="U25" s="350"/>
      <c r="V25" s="350"/>
      <c r="W25" s="350"/>
      <c r="X25" s="350"/>
      <c r="Y25" s="350"/>
      <c r="Z25" s="350"/>
      <c r="AA25" s="350"/>
      <c r="AB25" s="350"/>
      <c r="AC25" s="350"/>
      <c r="AD25" s="350"/>
      <c r="AE25" s="350"/>
      <c r="AF25" s="350"/>
      <c r="AG25" s="351"/>
      <c r="AH25" s="352"/>
      <c r="AI25" s="353"/>
      <c r="AJ25" s="350"/>
      <c r="AK25" s="354"/>
      <c r="AL25" s="355"/>
    </row>
    <row r="26" spans="1:38" s="381" customFormat="1" ht="90.75" thickBot="1" x14ac:dyDescent="0.3">
      <c r="A26" s="358" t="s">
        <v>399</v>
      </c>
      <c r="B26" s="362"/>
      <c r="C26" s="362" t="s">
        <v>54</v>
      </c>
      <c r="D26" s="365"/>
      <c r="E26" s="358" t="s">
        <v>400</v>
      </c>
      <c r="F26" s="378"/>
      <c r="G26" s="378"/>
      <c r="H26" s="378">
        <v>3</v>
      </c>
      <c r="I26" s="378"/>
      <c r="J26" s="379">
        <f t="shared" si="0"/>
        <v>3</v>
      </c>
      <c r="K26" s="358" t="s">
        <v>401</v>
      </c>
      <c r="L26" s="378" t="s">
        <v>339</v>
      </c>
      <c r="M26" s="366">
        <v>324</v>
      </c>
      <c r="N26" s="356" t="s">
        <v>251</v>
      </c>
      <c r="O26" s="336" t="s">
        <v>402</v>
      </c>
      <c r="P26" s="356">
        <v>4</v>
      </c>
      <c r="Q26" s="336" t="s">
        <v>388</v>
      </c>
      <c r="R26" s="380"/>
      <c r="S26" s="350"/>
      <c r="T26" s="350"/>
      <c r="U26" s="350"/>
      <c r="V26" s="350"/>
      <c r="W26" s="350"/>
      <c r="X26" s="350"/>
      <c r="Y26" s="350"/>
      <c r="Z26" s="350"/>
      <c r="AA26" s="350"/>
      <c r="AB26" s="350"/>
      <c r="AC26" s="350"/>
      <c r="AD26" s="350"/>
      <c r="AE26" s="350"/>
      <c r="AF26" s="350"/>
      <c r="AG26" s="349"/>
      <c r="AH26" s="376"/>
      <c r="AI26" s="376"/>
      <c r="AJ26" s="350"/>
      <c r="AK26" s="354"/>
      <c r="AL26" s="377"/>
    </row>
    <row r="27" spans="1:38" s="381" customFormat="1" ht="102" thickBot="1" x14ac:dyDescent="0.3">
      <c r="A27" s="358" t="s">
        <v>403</v>
      </c>
      <c r="B27" s="362"/>
      <c r="C27" s="362" t="s">
        <v>54</v>
      </c>
      <c r="D27" s="365"/>
      <c r="E27" s="358" t="s">
        <v>404</v>
      </c>
      <c r="F27" s="378"/>
      <c r="G27" s="378"/>
      <c r="H27" s="378">
        <v>5</v>
      </c>
      <c r="I27" s="378"/>
      <c r="J27" s="379">
        <f t="shared" si="0"/>
        <v>5</v>
      </c>
      <c r="K27" s="358" t="s">
        <v>401</v>
      </c>
      <c r="L27" s="378" t="s">
        <v>339</v>
      </c>
      <c r="M27" s="366">
        <v>326</v>
      </c>
      <c r="N27" s="356" t="s">
        <v>251</v>
      </c>
      <c r="O27" s="336" t="s">
        <v>405</v>
      </c>
      <c r="P27" s="356">
        <v>1</v>
      </c>
      <c r="Q27" s="336" t="s">
        <v>388</v>
      </c>
      <c r="R27" s="380"/>
      <c r="S27" s="350"/>
      <c r="T27" s="350"/>
      <c r="U27" s="350"/>
      <c r="V27" s="350"/>
      <c r="W27" s="350"/>
      <c r="X27" s="350"/>
      <c r="Y27" s="350"/>
      <c r="Z27" s="350"/>
      <c r="AA27" s="382"/>
      <c r="AB27" s="382"/>
      <c r="AC27" s="350"/>
      <c r="AD27" s="350"/>
      <c r="AE27" s="350"/>
      <c r="AF27" s="350"/>
      <c r="AG27" s="367"/>
      <c r="AH27" s="367"/>
      <c r="AI27" s="353"/>
      <c r="AJ27" s="350"/>
      <c r="AK27" s="354"/>
      <c r="AL27" s="355"/>
    </row>
    <row r="28" spans="1:38" s="388" customFormat="1" ht="68.25" thickBot="1" x14ac:dyDescent="0.25">
      <c r="A28" s="336" t="s">
        <v>406</v>
      </c>
      <c r="B28" s="356"/>
      <c r="C28" s="356"/>
      <c r="D28" s="356" t="s">
        <v>54</v>
      </c>
      <c r="E28" s="358" t="s">
        <v>407</v>
      </c>
      <c r="F28" s="378"/>
      <c r="G28" s="378"/>
      <c r="H28" s="378">
        <v>1</v>
      </c>
      <c r="I28" s="378"/>
      <c r="J28" s="379">
        <f t="shared" si="0"/>
        <v>1</v>
      </c>
      <c r="K28" s="183" t="s">
        <v>408</v>
      </c>
      <c r="L28" s="183" t="s">
        <v>339</v>
      </c>
      <c r="M28" s="366">
        <v>329</v>
      </c>
      <c r="N28" s="366" t="s">
        <v>409</v>
      </c>
      <c r="O28" s="336" t="s">
        <v>410</v>
      </c>
      <c r="P28" s="336">
        <v>1</v>
      </c>
      <c r="Q28" s="336" t="s">
        <v>379</v>
      </c>
      <c r="R28" s="380"/>
      <c r="S28" s="350"/>
      <c r="T28" s="350"/>
      <c r="U28" s="350"/>
      <c r="V28" s="350"/>
      <c r="W28" s="350"/>
      <c r="X28" s="350"/>
      <c r="Y28" s="350"/>
      <c r="Z28" s="350"/>
      <c r="AA28" s="350"/>
      <c r="AB28" s="350"/>
      <c r="AC28" s="350"/>
      <c r="AD28" s="350"/>
      <c r="AE28" s="350"/>
      <c r="AF28" s="350"/>
      <c r="AG28" s="351"/>
      <c r="AH28" s="352"/>
      <c r="AI28" s="353"/>
      <c r="AJ28" s="350"/>
      <c r="AK28" s="354"/>
      <c r="AL28" s="390"/>
    </row>
    <row r="29" spans="1:38" x14ac:dyDescent="0.25">
      <c r="A29" s="188" t="s">
        <v>44</v>
      </c>
      <c r="K29" s="188" t="s">
        <v>56</v>
      </c>
      <c r="L29" s="188" t="s">
        <v>56</v>
      </c>
      <c r="M29" s="188" t="s">
        <v>56</v>
      </c>
    </row>
    <row r="30" spans="1:38" x14ac:dyDescent="0.25">
      <c r="A30" s="951" t="s">
        <v>411</v>
      </c>
      <c r="B30" s="951"/>
      <c r="C30" s="951"/>
      <c r="D30" s="951"/>
      <c r="E30" s="951"/>
      <c r="F30" s="951"/>
      <c r="G30" s="951"/>
      <c r="H30" s="951"/>
      <c r="I30" s="951"/>
      <c r="J30" s="951"/>
      <c r="K30" s="951"/>
      <c r="L30" s="951"/>
      <c r="M30" s="951"/>
      <c r="N30" s="951"/>
      <c r="O30" s="951"/>
      <c r="P30" s="951"/>
      <c r="Q30" s="951"/>
    </row>
    <row r="33" spans="1:5" x14ac:dyDescent="0.25">
      <c r="A33" s="879" t="s">
        <v>412</v>
      </c>
      <c r="B33" s="879"/>
      <c r="C33" s="879"/>
      <c r="D33" s="879"/>
      <c r="E33" s="879"/>
    </row>
    <row r="34" spans="1:5" x14ac:dyDescent="0.25">
      <c r="A34" s="188" t="s">
        <v>413</v>
      </c>
    </row>
    <row r="35" spans="1:5" x14ac:dyDescent="0.25">
      <c r="A35" s="395" t="s">
        <v>77</v>
      </c>
      <c r="B35" s="395"/>
      <c r="C35" s="395"/>
      <c r="D35" s="395"/>
      <c r="E35" s="395"/>
    </row>
    <row r="38" spans="1:5" x14ac:dyDescent="0.25">
      <c r="A38" s="879" t="s">
        <v>76</v>
      </c>
      <c r="B38" s="879"/>
      <c r="C38" s="879"/>
      <c r="D38" s="879"/>
      <c r="E38" s="879"/>
    </row>
    <row r="39" spans="1:5" x14ac:dyDescent="0.25">
      <c r="A39" s="188" t="s">
        <v>78</v>
      </c>
    </row>
  </sheetData>
  <mergeCells count="39">
    <mergeCell ref="V11:Z11"/>
    <mergeCell ref="A1:E4"/>
    <mergeCell ref="F1:O2"/>
    <mergeCell ref="P1:Q1"/>
    <mergeCell ref="P2:Q2"/>
    <mergeCell ref="F3:O4"/>
    <mergeCell ref="P3:Q4"/>
    <mergeCell ref="X12:Z12"/>
    <mergeCell ref="A10:N10"/>
    <mergeCell ref="R10:AL10"/>
    <mergeCell ref="A11:A13"/>
    <mergeCell ref="B11:D12"/>
    <mergeCell ref="E11:E13"/>
    <mergeCell ref="F11:J12"/>
    <mergeCell ref="K11:K13"/>
    <mergeCell ref="L11:L13"/>
    <mergeCell ref="M11:M13"/>
    <mergeCell ref="N11:N13"/>
    <mergeCell ref="AI11:AI13"/>
    <mergeCell ref="AJ11:AJ13"/>
    <mergeCell ref="AK11:AK13"/>
    <mergeCell ref="AL11:AL13"/>
    <mergeCell ref="U11:U13"/>
    <mergeCell ref="A30:Q30"/>
    <mergeCell ref="A33:E33"/>
    <mergeCell ref="A38:E38"/>
    <mergeCell ref="AG11:AG13"/>
    <mergeCell ref="AH11:AH13"/>
    <mergeCell ref="O11:O13"/>
    <mergeCell ref="P11:P13"/>
    <mergeCell ref="Q11:Q13"/>
    <mergeCell ref="R11:R13"/>
    <mergeCell ref="S11:S13"/>
    <mergeCell ref="T11:T13"/>
    <mergeCell ref="AA11:AA13"/>
    <mergeCell ref="AB11:AB13"/>
    <mergeCell ref="AC11:AD12"/>
    <mergeCell ref="AE11:AF12"/>
    <mergeCell ref="V12:W12"/>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activeCell="A10" sqref="A10:N10"/>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x14ac:dyDescent="0.25">
      <c r="A7" s="198" t="s">
        <v>171</v>
      </c>
      <c r="B7" s="198"/>
      <c r="C7" s="198"/>
      <c r="D7" s="198"/>
      <c r="E7" s="198" t="s">
        <v>1015</v>
      </c>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ht="15.75" thickBot="1" x14ac:dyDescent="0.3">
      <c r="A14" s="306"/>
      <c r="B14" s="261"/>
      <c r="C14" s="261"/>
      <c r="D14" s="262"/>
      <c r="E14" s="261"/>
      <c r="F14" s="217"/>
      <c r="G14" s="217"/>
      <c r="H14" s="217"/>
      <c r="I14" s="217"/>
      <c r="J14" s="15">
        <f>SUM(F14:I14)</f>
        <v>0</v>
      </c>
      <c r="K14" s="218"/>
      <c r="L14" s="218"/>
      <c r="M14" s="219"/>
      <c r="N14" s="18"/>
      <c r="O14" s="263"/>
      <c r="P14" s="263"/>
      <c r="Q14" s="263"/>
      <c r="R14" s="233">
        <f>SUM(J14)</f>
        <v>0</v>
      </c>
      <c r="S14" s="217">
        <v>0</v>
      </c>
      <c r="T14" s="220">
        <f t="shared" ref="T14:T19" si="0">SUM(S14)</f>
        <v>0</v>
      </c>
      <c r="U14" s="218"/>
      <c r="V14" s="241">
        <f t="shared" ref="V14:V19" si="1">SUM(T14)</f>
        <v>0</v>
      </c>
      <c r="W14" s="241">
        <f t="shared" ref="W14:W19" si="2">SUM(V14,R14)</f>
        <v>0</v>
      </c>
      <c r="X14" s="241"/>
      <c r="Y14" s="241">
        <f t="shared" ref="Y14:Y19" si="3">SUM(W14)</f>
        <v>0</v>
      </c>
      <c r="Z14" s="241">
        <f t="shared" ref="Z14:Z19" si="4">SUM(Y14)</f>
        <v>0</v>
      </c>
      <c r="AA14" s="241"/>
      <c r="AB14" s="241"/>
      <c r="AC14" s="241">
        <f t="shared" ref="AC14:AC19" si="5">SUM(Z14)</f>
        <v>0</v>
      </c>
      <c r="AD14" s="241">
        <f t="shared" ref="AD14:AF19" si="6">SUM(AC14)</f>
        <v>0</v>
      </c>
      <c r="AE14" s="220">
        <f t="shared" si="6"/>
        <v>0</v>
      </c>
      <c r="AF14" s="220">
        <f t="shared" si="6"/>
        <v>0</v>
      </c>
      <c r="AG14" s="218"/>
      <c r="AH14" s="219"/>
      <c r="AI14" s="237"/>
      <c r="AJ14" s="220"/>
      <c r="AK14" s="234"/>
      <c r="AL14" s="226"/>
    </row>
    <row r="15" spans="1:38" ht="169.5" x14ac:dyDescent="0.25">
      <c r="A15" s="312" t="s">
        <v>414</v>
      </c>
      <c r="B15" s="264"/>
      <c r="C15" s="264" t="s">
        <v>54</v>
      </c>
      <c r="D15" s="271"/>
      <c r="E15" s="396" t="s">
        <v>415</v>
      </c>
      <c r="F15" s="267"/>
      <c r="G15" s="267"/>
      <c r="H15" s="267"/>
      <c r="I15" s="267"/>
      <c r="J15" s="268">
        <f t="shared" ref="J15:J19" si="7">SUM(F15:I15)</f>
        <v>0</v>
      </c>
      <c r="K15" s="269" t="s">
        <v>416</v>
      </c>
      <c r="L15" s="269" t="s">
        <v>339</v>
      </c>
      <c r="M15" s="270"/>
      <c r="N15" s="270" t="s">
        <v>56</v>
      </c>
      <c r="O15" s="90" t="s">
        <v>417</v>
      </c>
      <c r="P15" s="271"/>
      <c r="Q15" s="90" t="s">
        <v>418</v>
      </c>
      <c r="R15" s="272">
        <f>SUM(J15)</f>
        <v>0</v>
      </c>
      <c r="S15" s="194"/>
      <c r="T15" s="194">
        <f t="shared" si="0"/>
        <v>0</v>
      </c>
      <c r="U15" s="194"/>
      <c r="V15" s="194">
        <f t="shared" si="1"/>
        <v>0</v>
      </c>
      <c r="W15" s="194">
        <f t="shared" si="2"/>
        <v>0</v>
      </c>
      <c r="X15" s="194"/>
      <c r="Y15" s="194">
        <f t="shared" si="3"/>
        <v>0</v>
      </c>
      <c r="Z15" s="194">
        <f t="shared" si="4"/>
        <v>0</v>
      </c>
      <c r="AA15" s="194"/>
      <c r="AB15" s="194"/>
      <c r="AC15" s="194">
        <f t="shared" si="5"/>
        <v>0</v>
      </c>
      <c r="AD15" s="194">
        <f t="shared" si="6"/>
        <v>0</v>
      </c>
      <c r="AE15" s="194">
        <f t="shared" si="6"/>
        <v>0</v>
      </c>
      <c r="AF15" s="194">
        <f t="shared" si="6"/>
        <v>0</v>
      </c>
      <c r="AG15" s="227"/>
      <c r="AH15" s="228"/>
      <c r="AI15" s="238" t="s">
        <v>90</v>
      </c>
      <c r="AJ15" s="194"/>
      <c r="AK15" s="235"/>
      <c r="AL15" s="223"/>
    </row>
    <row r="16" spans="1:38" ht="214.5" x14ac:dyDescent="0.25">
      <c r="A16" s="312" t="s">
        <v>419</v>
      </c>
      <c r="B16" s="190"/>
      <c r="C16" s="190" t="s">
        <v>54</v>
      </c>
      <c r="D16" s="271"/>
      <c r="E16" s="397" t="s">
        <v>420</v>
      </c>
      <c r="F16" s="194"/>
      <c r="G16" s="282"/>
      <c r="H16" s="195"/>
      <c r="I16" s="207"/>
      <c r="J16" s="276">
        <f t="shared" si="7"/>
        <v>0</v>
      </c>
      <c r="K16" s="269" t="s">
        <v>416</v>
      </c>
      <c r="L16" s="269" t="s">
        <v>339</v>
      </c>
      <c r="M16" s="270"/>
      <c r="N16" s="270" t="s">
        <v>56</v>
      </c>
      <c r="O16" s="90" t="s">
        <v>417</v>
      </c>
      <c r="P16" s="271"/>
      <c r="Q16" s="90" t="s">
        <v>418</v>
      </c>
      <c r="R16" s="272">
        <f>SUM(J16)</f>
        <v>0</v>
      </c>
      <c r="S16" s="194"/>
      <c r="T16" s="194">
        <f t="shared" si="0"/>
        <v>0</v>
      </c>
      <c r="U16" s="194"/>
      <c r="V16" s="194">
        <f t="shared" si="1"/>
        <v>0</v>
      </c>
      <c r="W16" s="194">
        <f t="shared" si="2"/>
        <v>0</v>
      </c>
      <c r="X16" s="194"/>
      <c r="Y16" s="194">
        <f t="shared" si="3"/>
        <v>0</v>
      </c>
      <c r="Z16" s="194">
        <f t="shared" si="4"/>
        <v>0</v>
      </c>
      <c r="AA16" s="194"/>
      <c r="AB16" s="194"/>
      <c r="AC16" s="194">
        <f t="shared" si="5"/>
        <v>0</v>
      </c>
      <c r="AD16" s="194">
        <f t="shared" si="6"/>
        <v>0</v>
      </c>
      <c r="AE16" s="194">
        <f t="shared" si="6"/>
        <v>0</v>
      </c>
      <c r="AF16" s="194">
        <f t="shared" si="6"/>
        <v>0</v>
      </c>
      <c r="AG16" s="195"/>
      <c r="AH16" s="207"/>
      <c r="AI16" s="207"/>
      <c r="AJ16" s="194"/>
      <c r="AK16" s="235"/>
      <c r="AL16" s="224"/>
    </row>
    <row r="17" spans="1:38" ht="102" x14ac:dyDescent="0.25">
      <c r="A17" s="398" t="s">
        <v>421</v>
      </c>
      <c r="B17" s="190"/>
      <c r="C17" s="190" t="s">
        <v>54</v>
      </c>
      <c r="D17" s="274"/>
      <c r="E17" s="397" t="s">
        <v>422</v>
      </c>
      <c r="F17" s="195"/>
      <c r="G17" s="275"/>
      <c r="H17" s="195"/>
      <c r="I17" s="207"/>
      <c r="J17" s="276">
        <f t="shared" si="7"/>
        <v>0</v>
      </c>
      <c r="K17" s="269" t="s">
        <v>416</v>
      </c>
      <c r="L17" s="269" t="s">
        <v>339</v>
      </c>
      <c r="M17" s="278"/>
      <c r="N17" s="270" t="s">
        <v>56</v>
      </c>
      <c r="O17" s="90" t="s">
        <v>417</v>
      </c>
      <c r="P17" s="274"/>
      <c r="Q17" s="90" t="s">
        <v>418</v>
      </c>
      <c r="R17" s="279">
        <f>SUM(J17)</f>
        <v>0</v>
      </c>
      <c r="S17" s="195"/>
      <c r="T17" s="195">
        <f t="shared" si="0"/>
        <v>0</v>
      </c>
      <c r="U17" s="195"/>
      <c r="V17" s="195">
        <f t="shared" si="1"/>
        <v>0</v>
      </c>
      <c r="W17" s="195">
        <f t="shared" si="2"/>
        <v>0</v>
      </c>
      <c r="X17" s="195"/>
      <c r="Y17" s="195">
        <f t="shared" si="3"/>
        <v>0</v>
      </c>
      <c r="Z17" s="195">
        <f t="shared" si="4"/>
        <v>0</v>
      </c>
      <c r="AA17" s="195"/>
      <c r="AB17" s="195"/>
      <c r="AC17" s="195">
        <f t="shared" si="5"/>
        <v>0</v>
      </c>
      <c r="AD17" s="195">
        <f t="shared" si="6"/>
        <v>0</v>
      </c>
      <c r="AE17" s="195">
        <f t="shared" si="6"/>
        <v>0</v>
      </c>
      <c r="AF17" s="195">
        <f t="shared" si="6"/>
        <v>0</v>
      </c>
      <c r="AG17" s="195"/>
      <c r="AH17" s="207"/>
      <c r="AI17" s="207"/>
      <c r="AJ17" s="195"/>
      <c r="AK17" s="207"/>
      <c r="AL17" s="224"/>
    </row>
    <row r="18" spans="1:38" ht="57.75" thickBot="1" x14ac:dyDescent="0.3">
      <c r="A18" s="399" t="s">
        <v>423</v>
      </c>
      <c r="B18" s="209"/>
      <c r="C18" s="210" t="s">
        <v>54</v>
      </c>
      <c r="D18" s="230"/>
      <c r="E18" s="400" t="s">
        <v>424</v>
      </c>
      <c r="F18" s="196"/>
      <c r="G18" s="196"/>
      <c r="H18" s="196"/>
      <c r="I18" s="196"/>
      <c r="J18" s="221">
        <f t="shared" si="7"/>
        <v>0</v>
      </c>
      <c r="K18" s="269" t="s">
        <v>416</v>
      </c>
      <c r="L18" s="269" t="s">
        <v>339</v>
      </c>
      <c r="M18" s="197"/>
      <c r="N18" s="270" t="s">
        <v>56</v>
      </c>
      <c r="O18" s="90" t="s">
        <v>417</v>
      </c>
      <c r="P18" s="239"/>
      <c r="Q18" s="90" t="s">
        <v>418</v>
      </c>
      <c r="R18" s="212">
        <f>SUM(J18)</f>
        <v>0</v>
      </c>
      <c r="S18" s="196"/>
      <c r="T18" s="196">
        <f t="shared" si="0"/>
        <v>0</v>
      </c>
      <c r="U18" s="196"/>
      <c r="V18" s="209">
        <f t="shared" si="1"/>
        <v>0</v>
      </c>
      <c r="W18" s="210">
        <f t="shared" si="2"/>
        <v>0</v>
      </c>
      <c r="X18" s="210"/>
      <c r="Y18" s="210">
        <f t="shared" si="3"/>
        <v>0</v>
      </c>
      <c r="Z18" s="210">
        <f t="shared" si="4"/>
        <v>0</v>
      </c>
      <c r="AA18" s="210"/>
      <c r="AB18" s="210"/>
      <c r="AC18" s="210">
        <f t="shared" si="5"/>
        <v>0</v>
      </c>
      <c r="AD18" s="210">
        <f t="shared" si="6"/>
        <v>0</v>
      </c>
      <c r="AE18" s="210">
        <f t="shared" si="6"/>
        <v>0</v>
      </c>
      <c r="AF18" s="210">
        <f t="shared" si="6"/>
        <v>0</v>
      </c>
      <c r="AG18" s="191"/>
      <c r="AH18" s="213"/>
      <c r="AI18" s="213"/>
      <c r="AJ18" s="210"/>
      <c r="AK18" s="236"/>
      <c r="AL18" s="225"/>
    </row>
    <row r="19" spans="1:38" ht="15.75" thickBot="1" x14ac:dyDescent="0.3">
      <c r="A19" s="202" t="s">
        <v>44</v>
      </c>
      <c r="B19" s="216"/>
      <c r="C19" s="216"/>
      <c r="D19" s="216"/>
      <c r="E19" s="211"/>
      <c r="F19" s="200">
        <f>SUM(F14:F18)</f>
        <v>0</v>
      </c>
      <c r="G19" s="200">
        <f>SUM(G14:G18)</f>
        <v>0</v>
      </c>
      <c r="H19" s="200">
        <f>SUM(H14:H18)</f>
        <v>0</v>
      </c>
      <c r="I19" s="200">
        <f>SUM(I14:I18)</f>
        <v>0</v>
      </c>
      <c r="J19" s="229">
        <f t="shared" si="7"/>
        <v>0</v>
      </c>
      <c r="K19" s="204" t="s">
        <v>56</v>
      </c>
      <c r="L19" s="204" t="s">
        <v>56</v>
      </c>
      <c r="M19" s="205" t="s">
        <v>56</v>
      </c>
      <c r="N19" s="200">
        <v>20</v>
      </c>
      <c r="O19" s="240"/>
      <c r="P19" s="240"/>
      <c r="Q19" s="240"/>
      <c r="R19" s="199">
        <f>SUM(R14:R18)</f>
        <v>0</v>
      </c>
      <c r="S19" s="200">
        <f>SUM(S14:S18)</f>
        <v>0</v>
      </c>
      <c r="T19" s="200">
        <f t="shared" si="0"/>
        <v>0</v>
      </c>
      <c r="U19" s="200"/>
      <c r="V19" s="208">
        <f t="shared" si="1"/>
        <v>0</v>
      </c>
      <c r="W19" s="208">
        <f t="shared" si="2"/>
        <v>0</v>
      </c>
      <c r="X19" s="208"/>
      <c r="Y19" s="208">
        <f t="shared" si="3"/>
        <v>0</v>
      </c>
      <c r="Z19" s="208">
        <f t="shared" si="4"/>
        <v>0</v>
      </c>
      <c r="AA19" s="208"/>
      <c r="AB19" s="208"/>
      <c r="AC19" s="208">
        <f t="shared" si="5"/>
        <v>0</v>
      </c>
      <c r="AD19" s="208">
        <f t="shared" si="6"/>
        <v>0</v>
      </c>
      <c r="AE19" s="208">
        <f t="shared" si="6"/>
        <v>0</v>
      </c>
      <c r="AF19" s="208">
        <f t="shared" si="6"/>
        <v>0</v>
      </c>
      <c r="AG19" s="203"/>
      <c r="AH19" s="214"/>
      <c r="AI19" s="214"/>
      <c r="AJ19" s="208">
        <f>SUM(AJ14:AJ18)</f>
        <v>0</v>
      </c>
      <c r="AK19" s="208"/>
      <c r="AL19" s="226"/>
    </row>
    <row r="20" spans="1:38" ht="15.75" thickBot="1" x14ac:dyDescent="0.3">
      <c r="A20" s="814" t="s">
        <v>75</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row>
    <row r="24" spans="1:38" x14ac:dyDescent="0.25">
      <c r="A24" s="879" t="s">
        <v>1230</v>
      </c>
      <c r="B24" s="879"/>
      <c r="C24" s="879"/>
      <c r="D24" s="879"/>
      <c r="E24" s="879"/>
    </row>
    <row r="25" spans="1:38" x14ac:dyDescent="0.25">
      <c r="A25" s="188" t="s">
        <v>77</v>
      </c>
    </row>
    <row r="28" spans="1:38" x14ac:dyDescent="0.25">
      <c r="A28" s="879" t="s">
        <v>76</v>
      </c>
      <c r="B28" s="879"/>
      <c r="C28" s="879"/>
      <c r="D28" s="879"/>
      <c r="E28" s="879"/>
    </row>
    <row r="29" spans="1:38" x14ac:dyDescent="0.25">
      <c r="A29" s="188" t="s">
        <v>78</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topLeftCell="A12" workbookViewId="0">
      <selection activeCell="A19" sqref="A19:XFD31"/>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0" width="11.42578125" style="188"/>
    <col min="21" max="21" width="59.85546875" style="188" customWidth="1"/>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3" width="27.7109375" style="188" customWidth="1"/>
    <col min="34"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x14ac:dyDescent="0.25">
      <c r="A7" s="198" t="s">
        <v>922</v>
      </c>
      <c r="B7" s="198"/>
      <c r="C7" s="198"/>
      <c r="D7" s="198"/>
      <c r="E7" s="198"/>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ht="15.75" thickBot="1" x14ac:dyDescent="0.3">
      <c r="A14" s="306"/>
      <c r="B14" s="261"/>
      <c r="C14" s="261"/>
      <c r="D14" s="262"/>
      <c r="E14" s="261"/>
      <c r="F14" s="217"/>
      <c r="G14" s="217"/>
      <c r="H14" s="217"/>
      <c r="I14" s="217"/>
      <c r="J14" s="15">
        <f>SUM(F14:I14)</f>
        <v>0</v>
      </c>
      <c r="K14" s="218"/>
      <c r="L14" s="218"/>
      <c r="M14" s="219"/>
      <c r="N14" s="256"/>
      <c r="O14" s="257"/>
      <c r="P14" s="257"/>
      <c r="Q14" s="263"/>
      <c r="R14" s="233">
        <f>SUM(J14)</f>
        <v>0</v>
      </c>
      <c r="S14" s="217">
        <v>0</v>
      </c>
      <c r="T14" s="220">
        <f t="shared" ref="T14:T19" si="0">SUM(S14)</f>
        <v>0</v>
      </c>
      <c r="U14" s="218"/>
      <c r="V14" s="241">
        <f t="shared" ref="V14:V19" si="1">SUM(T14)</f>
        <v>0</v>
      </c>
      <c r="W14" s="241">
        <f t="shared" ref="W14:W19" si="2">SUM(V14,R14)</f>
        <v>0</v>
      </c>
      <c r="X14" s="241"/>
      <c r="Y14" s="241">
        <f t="shared" ref="Y14:Y19" si="3">SUM(W14)</f>
        <v>0</v>
      </c>
      <c r="Z14" s="241">
        <f t="shared" ref="Z14:Z19" si="4">SUM(Y14)</f>
        <v>0</v>
      </c>
      <c r="AA14" s="241"/>
      <c r="AB14" s="241"/>
      <c r="AC14" s="241">
        <f t="shared" ref="AC14:AC19" si="5">SUM(Z14)</f>
        <v>0</v>
      </c>
      <c r="AD14" s="241">
        <f t="shared" ref="AD14:AF19" si="6">SUM(AC14)</f>
        <v>0</v>
      </c>
      <c r="AE14" s="220">
        <f t="shared" si="6"/>
        <v>0</v>
      </c>
      <c r="AF14" s="220">
        <f t="shared" si="6"/>
        <v>0</v>
      </c>
      <c r="AG14" s="218"/>
      <c r="AH14" s="219"/>
      <c r="AI14" s="237"/>
      <c r="AJ14" s="220"/>
      <c r="AK14" s="234"/>
      <c r="AL14" s="226"/>
    </row>
    <row r="15" spans="1:38" ht="90" x14ac:dyDescent="0.25">
      <c r="A15" s="245" t="s">
        <v>1194</v>
      </c>
      <c r="B15" s="245" t="s">
        <v>54</v>
      </c>
      <c r="C15" s="401"/>
      <c r="D15" s="401"/>
      <c r="E15" s="245" t="s">
        <v>1195</v>
      </c>
      <c r="F15" s="801"/>
      <c r="G15" s="801"/>
      <c r="H15" s="259">
        <v>40</v>
      </c>
      <c r="I15" s="259">
        <v>10</v>
      </c>
      <c r="J15" s="259">
        <f t="shared" ref="J15:J17" si="7">SUM(F15:I15)</f>
        <v>50</v>
      </c>
      <c r="K15" s="245" t="s">
        <v>1196</v>
      </c>
      <c r="L15" s="245" t="s">
        <v>90</v>
      </c>
      <c r="M15" s="245">
        <v>577</v>
      </c>
      <c r="N15" s="245" t="s">
        <v>1197</v>
      </c>
      <c r="O15" s="245" t="s">
        <v>1198</v>
      </c>
      <c r="P15" s="245">
        <v>50</v>
      </c>
      <c r="Q15" s="245" t="s">
        <v>1199</v>
      </c>
      <c r="R15" s="402"/>
      <c r="S15" s="402"/>
      <c r="T15" s="402"/>
      <c r="U15" s="802"/>
      <c r="V15" s="402"/>
      <c r="W15" s="402"/>
      <c r="X15" s="402"/>
      <c r="Y15" s="402"/>
      <c r="Z15" s="402"/>
      <c r="AA15" s="402"/>
      <c r="AB15" s="402"/>
      <c r="AC15" s="402"/>
      <c r="AD15" s="402"/>
      <c r="AE15" s="402"/>
      <c r="AF15" s="402"/>
      <c r="AG15" s="803"/>
      <c r="AH15" s="402"/>
      <c r="AI15" s="804"/>
      <c r="AJ15" s="402"/>
      <c r="AK15" s="402"/>
      <c r="AL15" s="788"/>
    </row>
    <row r="16" spans="1:38" ht="90" x14ac:dyDescent="0.25">
      <c r="A16" s="245" t="s">
        <v>1194</v>
      </c>
      <c r="B16" s="401"/>
      <c r="C16" s="245" t="s">
        <v>54</v>
      </c>
      <c r="D16" s="401"/>
      <c r="E16" s="245" t="s">
        <v>1200</v>
      </c>
      <c r="F16" s="801"/>
      <c r="G16" s="801"/>
      <c r="H16" s="259">
        <v>10</v>
      </c>
      <c r="I16" s="259">
        <v>10</v>
      </c>
      <c r="J16" s="259">
        <f t="shared" si="7"/>
        <v>20</v>
      </c>
      <c r="K16" s="245" t="s">
        <v>1201</v>
      </c>
      <c r="L16" s="245" t="s">
        <v>90</v>
      </c>
      <c r="M16" s="245">
        <v>577</v>
      </c>
      <c r="N16" s="245" t="s">
        <v>1197</v>
      </c>
      <c r="O16" s="245" t="s">
        <v>1198</v>
      </c>
      <c r="P16" s="245">
        <v>20</v>
      </c>
      <c r="Q16" s="245" t="s">
        <v>1199</v>
      </c>
      <c r="R16" s="402"/>
      <c r="S16" s="402"/>
      <c r="T16" s="402"/>
      <c r="U16" s="802"/>
      <c r="V16" s="402"/>
      <c r="W16" s="402"/>
      <c r="X16" s="402"/>
      <c r="Y16" s="402"/>
      <c r="Z16" s="402"/>
      <c r="AA16" s="402"/>
      <c r="AB16" s="402"/>
      <c r="AC16" s="402"/>
      <c r="AD16" s="402"/>
      <c r="AE16" s="402"/>
      <c r="AF16" s="402"/>
      <c r="AG16" s="803"/>
      <c r="AH16" s="402"/>
      <c r="AI16" s="804"/>
      <c r="AJ16" s="402"/>
      <c r="AK16" s="402"/>
      <c r="AL16" s="788"/>
    </row>
    <row r="17" spans="1:38" ht="93" customHeight="1" x14ac:dyDescent="0.25">
      <c r="A17" s="245" t="s">
        <v>1194</v>
      </c>
      <c r="B17" s="401"/>
      <c r="C17" s="401"/>
      <c r="D17" s="245" t="s">
        <v>54</v>
      </c>
      <c r="E17" s="245" t="s">
        <v>1202</v>
      </c>
      <c r="F17" s="402"/>
      <c r="G17" s="402"/>
      <c r="H17" s="259">
        <v>20</v>
      </c>
      <c r="I17" s="259">
        <v>30</v>
      </c>
      <c r="J17" s="259">
        <f t="shared" si="7"/>
        <v>50</v>
      </c>
      <c r="K17" s="245" t="s">
        <v>1203</v>
      </c>
      <c r="L17" s="245" t="s">
        <v>90</v>
      </c>
      <c r="M17" s="245">
        <v>577</v>
      </c>
      <c r="N17" s="245" t="s">
        <v>1197</v>
      </c>
      <c r="O17" s="245" t="s">
        <v>1198</v>
      </c>
      <c r="P17" s="245">
        <v>50</v>
      </c>
      <c r="Q17" s="245" t="s">
        <v>1199</v>
      </c>
      <c r="R17" s="402"/>
      <c r="S17" s="402"/>
      <c r="T17" s="402"/>
      <c r="U17" s="805"/>
      <c r="V17" s="402"/>
      <c r="W17" s="402"/>
      <c r="X17" s="402"/>
      <c r="Y17" s="402"/>
      <c r="Z17" s="402"/>
      <c r="AA17" s="402"/>
      <c r="AB17" s="402"/>
      <c r="AC17" s="402"/>
      <c r="AD17" s="402"/>
      <c r="AE17" s="402"/>
      <c r="AF17" s="402"/>
      <c r="AG17" s="803"/>
      <c r="AH17" s="402"/>
      <c r="AI17" s="402"/>
      <c r="AJ17" s="402"/>
      <c r="AK17" s="402"/>
      <c r="AL17" s="788"/>
    </row>
    <row r="18" spans="1:38" ht="15.75" thickBot="1" x14ac:dyDescent="0.3">
      <c r="A18" s="201"/>
      <c r="B18" s="209"/>
      <c r="C18" s="210"/>
      <c r="D18" s="230"/>
      <c r="E18" s="210"/>
      <c r="F18" s="196"/>
      <c r="G18" s="196"/>
      <c r="H18" s="196"/>
      <c r="I18" s="196"/>
      <c r="J18" s="221">
        <f t="shared" ref="J18:J19" si="8">SUM(F18:I18)</f>
        <v>0</v>
      </c>
      <c r="K18" s="192"/>
      <c r="L18" s="193"/>
      <c r="M18" s="197"/>
      <c r="N18" s="197"/>
      <c r="O18" s="239"/>
      <c r="P18" s="239"/>
      <c r="Q18" s="239"/>
      <c r="R18" s="212">
        <f>SUM(J18)</f>
        <v>0</v>
      </c>
      <c r="S18" s="196"/>
      <c r="T18" s="196">
        <f t="shared" si="0"/>
        <v>0</v>
      </c>
      <c r="U18" s="196"/>
      <c r="V18" s="209">
        <f t="shared" si="1"/>
        <v>0</v>
      </c>
      <c r="W18" s="210">
        <f t="shared" si="2"/>
        <v>0</v>
      </c>
      <c r="X18" s="210"/>
      <c r="Y18" s="210">
        <f t="shared" si="3"/>
        <v>0</v>
      </c>
      <c r="Z18" s="210">
        <f t="shared" si="4"/>
        <v>0</v>
      </c>
      <c r="AA18" s="210"/>
      <c r="AB18" s="210"/>
      <c r="AC18" s="210">
        <f t="shared" si="5"/>
        <v>0</v>
      </c>
      <c r="AD18" s="210">
        <f t="shared" si="6"/>
        <v>0</v>
      </c>
      <c r="AE18" s="210">
        <f t="shared" si="6"/>
        <v>0</v>
      </c>
      <c r="AF18" s="210">
        <f t="shared" si="6"/>
        <v>0</v>
      </c>
      <c r="AG18" s="191"/>
      <c r="AH18" s="213"/>
      <c r="AI18" s="213"/>
      <c r="AJ18" s="210"/>
      <c r="AK18" s="236"/>
      <c r="AL18" s="225"/>
    </row>
    <row r="19" spans="1:38" ht="15.75" thickBot="1" x14ac:dyDescent="0.3">
      <c r="A19" s="202" t="s">
        <v>44</v>
      </c>
      <c r="B19" s="216"/>
      <c r="C19" s="216"/>
      <c r="D19" s="216"/>
      <c r="E19" s="211"/>
      <c r="F19" s="200">
        <f>SUM(F14:F18)</f>
        <v>0</v>
      </c>
      <c r="G19" s="200">
        <f>SUM(G14:G18)</f>
        <v>0</v>
      </c>
      <c r="H19" s="200">
        <f>SUM(H14:H18)</f>
        <v>70</v>
      </c>
      <c r="I19" s="200">
        <f>SUM(I14:I18)</f>
        <v>50</v>
      </c>
      <c r="J19" s="229">
        <f t="shared" si="8"/>
        <v>120</v>
      </c>
      <c r="K19" s="204" t="s">
        <v>56</v>
      </c>
      <c r="L19" s="204" t="s">
        <v>56</v>
      </c>
      <c r="M19" s="205" t="s">
        <v>56</v>
      </c>
      <c r="N19" s="200">
        <v>20</v>
      </c>
      <c r="O19" s="240"/>
      <c r="P19" s="240"/>
      <c r="Q19" s="240"/>
      <c r="R19" s="199">
        <f>SUM(R14:R18)</f>
        <v>0</v>
      </c>
      <c r="S19" s="200">
        <f>SUM(S14:S18)</f>
        <v>0</v>
      </c>
      <c r="T19" s="200">
        <f t="shared" si="0"/>
        <v>0</v>
      </c>
      <c r="U19" s="200"/>
      <c r="V19" s="208">
        <f t="shared" si="1"/>
        <v>0</v>
      </c>
      <c r="W19" s="208">
        <f t="shared" si="2"/>
        <v>0</v>
      </c>
      <c r="X19" s="208"/>
      <c r="Y19" s="208">
        <f t="shared" si="3"/>
        <v>0</v>
      </c>
      <c r="Z19" s="208">
        <f t="shared" si="4"/>
        <v>0</v>
      </c>
      <c r="AA19" s="208"/>
      <c r="AB19" s="208"/>
      <c r="AC19" s="208">
        <f t="shared" si="5"/>
        <v>0</v>
      </c>
      <c r="AD19" s="208">
        <f t="shared" si="6"/>
        <v>0</v>
      </c>
      <c r="AE19" s="208">
        <f t="shared" si="6"/>
        <v>0</v>
      </c>
      <c r="AF19" s="208">
        <f t="shared" si="6"/>
        <v>0</v>
      </c>
      <c r="AG19" s="203"/>
      <c r="AH19" s="214"/>
      <c r="AI19" s="214"/>
      <c r="AJ19" s="208">
        <f>SUM(AJ14:AJ18)</f>
        <v>0</v>
      </c>
      <c r="AK19" s="208"/>
      <c r="AL19" s="226"/>
    </row>
    <row r="20" spans="1:38" ht="15.75" thickBot="1" x14ac:dyDescent="0.3">
      <c r="A20" s="814" t="s">
        <v>75</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row>
    <row r="24" spans="1:38" x14ac:dyDescent="0.25">
      <c r="A24" s="879" t="s">
        <v>1231</v>
      </c>
      <c r="B24" s="879"/>
      <c r="C24" s="879"/>
      <c r="D24" s="879"/>
      <c r="E24" s="879"/>
    </row>
    <row r="25" spans="1:38" x14ac:dyDescent="0.25">
      <c r="A25" s="188" t="s">
        <v>77</v>
      </c>
    </row>
    <row r="27" spans="1:38" x14ac:dyDescent="0.25">
      <c r="U27" s="403"/>
    </row>
    <row r="28" spans="1:38" x14ac:dyDescent="0.25">
      <c r="A28" s="879" t="s">
        <v>76</v>
      </c>
      <c r="B28" s="879"/>
      <c r="C28" s="879"/>
      <c r="D28" s="879"/>
      <c r="E28" s="879"/>
      <c r="U28" s="404"/>
    </row>
    <row r="29" spans="1:38" x14ac:dyDescent="0.25">
      <c r="A29" s="188" t="s">
        <v>78</v>
      </c>
      <c r="U29" s="403"/>
      <c r="V29" s="405"/>
      <c r="W29" s="189"/>
      <c r="X29" s="189"/>
    </row>
    <row r="30" spans="1:38" x14ac:dyDescent="0.25">
      <c r="U30" s="403"/>
      <c r="V30" s="405"/>
    </row>
    <row r="31" spans="1:38" x14ac:dyDescent="0.25">
      <c r="U31" s="403"/>
      <c r="V31" s="406"/>
    </row>
    <row r="32" spans="1:38" x14ac:dyDescent="0.25">
      <c r="U32" s="404"/>
      <c r="V32" s="406"/>
    </row>
    <row r="46" spans="21:22" x14ac:dyDescent="0.25">
      <c r="U46" s="404"/>
    </row>
    <row r="47" spans="21:22" x14ac:dyDescent="0.25">
      <c r="U47" s="404"/>
    </row>
    <row r="48" spans="21:22" x14ac:dyDescent="0.25">
      <c r="U48" s="404"/>
      <c r="V48" s="189"/>
    </row>
    <row r="49" spans="21:21" x14ac:dyDescent="0.25">
      <c r="U49" s="189"/>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6"/>
  <sheetViews>
    <sheetView workbookViewId="0">
      <selection activeCell="A14" sqref="A14"/>
    </sheetView>
  </sheetViews>
  <sheetFormatPr baseColWidth="10" defaultRowHeight="15" x14ac:dyDescent="0.25"/>
  <cols>
    <col min="1" max="1" width="33.7109375" style="188" customWidth="1"/>
    <col min="2" max="3" width="5.140625" style="188" customWidth="1"/>
    <col min="4" max="4" width="5.42578125" style="188" customWidth="1"/>
    <col min="5" max="5" width="13.7109375" style="188" customWidth="1"/>
    <col min="6" max="6" width="9.140625" style="188" customWidth="1"/>
    <col min="7" max="7" width="4.140625" style="188" customWidth="1"/>
    <col min="8" max="8" width="7.85546875" style="188" customWidth="1"/>
    <col min="9" max="9" width="3.85546875" style="188" customWidth="1"/>
    <col min="10" max="10" width="5.140625" style="188" customWidth="1"/>
    <col min="11" max="11" width="21.42578125" style="188" customWidth="1"/>
    <col min="12" max="12" width="16.7109375" style="188" customWidth="1"/>
    <col min="13" max="16" width="13.140625" style="188" customWidth="1"/>
    <col min="17" max="17" width="23.28515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757"/>
    </row>
    <row r="7" spans="1:38" x14ac:dyDescent="0.25">
      <c r="A7" s="198" t="s">
        <v>1178</v>
      </c>
      <c r="B7" s="198"/>
      <c r="C7" s="198"/>
      <c r="D7" s="198"/>
      <c r="E7" s="198"/>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customHeight="1" thickBot="1" x14ac:dyDescent="0.3">
      <c r="A10" s="863" t="s">
        <v>7</v>
      </c>
      <c r="B10" s="864"/>
      <c r="C10" s="864"/>
      <c r="D10" s="864"/>
      <c r="E10" s="864"/>
      <c r="F10" s="864"/>
      <c r="G10" s="864"/>
      <c r="H10" s="864"/>
      <c r="I10" s="864"/>
      <c r="J10" s="864"/>
      <c r="K10" s="864"/>
      <c r="L10" s="864"/>
      <c r="M10" s="864"/>
      <c r="N10" s="865"/>
      <c r="O10" s="758"/>
      <c r="P10" s="758"/>
      <c r="Q10" s="758"/>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ht="15" customHeight="1"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ht="15" customHeight="1"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7.5" x14ac:dyDescent="0.25">
      <c r="A13" s="871"/>
      <c r="B13" s="761" t="s">
        <v>37</v>
      </c>
      <c r="C13" s="761" t="s">
        <v>38</v>
      </c>
      <c r="D13" s="762" t="s">
        <v>39</v>
      </c>
      <c r="E13" s="818"/>
      <c r="F13" s="763" t="s">
        <v>40</v>
      </c>
      <c r="G13" s="763" t="s">
        <v>41</v>
      </c>
      <c r="H13" s="763" t="s">
        <v>42</v>
      </c>
      <c r="I13" s="763" t="s">
        <v>43</v>
      </c>
      <c r="J13" s="759" t="s">
        <v>44</v>
      </c>
      <c r="K13" s="818"/>
      <c r="L13" s="818"/>
      <c r="M13" s="818"/>
      <c r="N13" s="874"/>
      <c r="O13" s="899"/>
      <c r="P13" s="900"/>
      <c r="Q13" s="950"/>
      <c r="R13" s="825"/>
      <c r="S13" s="829"/>
      <c r="T13" s="829"/>
      <c r="U13" s="829"/>
      <c r="V13" s="760" t="s">
        <v>45</v>
      </c>
      <c r="W13" s="760" t="s">
        <v>46</v>
      </c>
      <c r="X13" s="760" t="s">
        <v>47</v>
      </c>
      <c r="Y13" s="760" t="s">
        <v>48</v>
      </c>
      <c r="Z13" s="760" t="s">
        <v>46</v>
      </c>
      <c r="AA13" s="952"/>
      <c r="AB13" s="953"/>
      <c r="AC13" s="760" t="s">
        <v>49</v>
      </c>
      <c r="AD13" s="760" t="s">
        <v>50</v>
      </c>
      <c r="AE13" s="754" t="s">
        <v>51</v>
      </c>
      <c r="AF13" s="754" t="s">
        <v>52</v>
      </c>
      <c r="AG13" s="829"/>
      <c r="AH13" s="832"/>
      <c r="AI13" s="954"/>
      <c r="AJ13" s="825"/>
      <c r="AK13" s="829"/>
      <c r="AL13" s="877"/>
    </row>
    <row r="14" spans="1:38" ht="225" x14ac:dyDescent="0.25">
      <c r="A14" s="764" t="s">
        <v>425</v>
      </c>
      <c r="B14" s="765"/>
      <c r="C14" s="765"/>
      <c r="D14" s="765" t="s">
        <v>54</v>
      </c>
      <c r="E14" s="765" t="s">
        <v>1128</v>
      </c>
      <c r="F14" s="765"/>
      <c r="G14" s="765"/>
      <c r="H14" s="765">
        <v>40</v>
      </c>
      <c r="I14" s="765">
        <v>40</v>
      </c>
      <c r="J14" s="765">
        <v>80</v>
      </c>
      <c r="K14" s="765" t="s">
        <v>1129</v>
      </c>
      <c r="L14" s="765" t="s">
        <v>158</v>
      </c>
      <c r="M14" s="766">
        <v>277</v>
      </c>
      <c r="N14" s="765" t="s">
        <v>428</v>
      </c>
      <c r="O14" s="765" t="s">
        <v>1130</v>
      </c>
      <c r="P14" s="765">
        <v>4</v>
      </c>
      <c r="Q14" s="765" t="s">
        <v>430</v>
      </c>
      <c r="R14" s="330"/>
      <c r="S14" s="330"/>
      <c r="T14" s="330"/>
      <c r="U14" s="330"/>
      <c r="V14" s="330"/>
      <c r="W14" s="330"/>
      <c r="X14" s="330"/>
      <c r="Y14" s="330"/>
      <c r="Z14" s="330"/>
      <c r="AA14" s="330"/>
      <c r="AB14" s="330"/>
      <c r="AC14" s="330"/>
      <c r="AD14" s="330"/>
      <c r="AE14" s="330"/>
      <c r="AF14" s="330"/>
      <c r="AG14" s="330"/>
      <c r="AH14" s="330"/>
      <c r="AI14" s="330"/>
      <c r="AJ14" s="330"/>
      <c r="AK14" s="330"/>
      <c r="AL14" s="330"/>
    </row>
    <row r="15" spans="1:38" ht="225" x14ac:dyDescent="0.25">
      <c r="A15" s="764" t="s">
        <v>431</v>
      </c>
      <c r="B15" s="767"/>
      <c r="C15" s="767"/>
      <c r="D15" s="767" t="s">
        <v>54</v>
      </c>
      <c r="E15" s="765" t="s">
        <v>1131</v>
      </c>
      <c r="F15" s="768"/>
      <c r="G15" s="768"/>
      <c r="H15" s="769">
        <v>60</v>
      </c>
      <c r="I15" s="769">
        <v>40</v>
      </c>
      <c r="J15" s="765">
        <v>100</v>
      </c>
      <c r="K15" s="765" t="s">
        <v>1129</v>
      </c>
      <c r="L15" s="765" t="s">
        <v>158</v>
      </c>
      <c r="M15" s="766">
        <v>278</v>
      </c>
      <c r="N15" s="765" t="s">
        <v>428</v>
      </c>
      <c r="O15" s="767" t="s">
        <v>1130</v>
      </c>
      <c r="P15" s="767">
        <v>52</v>
      </c>
      <c r="Q15" s="765" t="s">
        <v>430</v>
      </c>
      <c r="R15" s="195"/>
      <c r="S15" s="195"/>
      <c r="T15" s="195"/>
      <c r="U15" s="195"/>
      <c r="V15" s="195"/>
      <c r="W15" s="195"/>
      <c r="X15" s="195"/>
      <c r="Y15" s="195"/>
      <c r="Z15" s="195"/>
      <c r="AA15" s="195"/>
      <c r="AB15" s="195"/>
      <c r="AC15" s="195"/>
      <c r="AD15" s="195"/>
      <c r="AE15" s="195"/>
      <c r="AF15" s="195"/>
      <c r="AG15" s="195"/>
      <c r="AH15" s="195"/>
      <c r="AI15" s="289"/>
      <c r="AJ15" s="195"/>
      <c r="AK15" s="195"/>
      <c r="AL15" s="330"/>
    </row>
    <row r="16" spans="1:38" ht="45" x14ac:dyDescent="0.25">
      <c r="A16" s="764" t="s">
        <v>432</v>
      </c>
      <c r="B16" s="767"/>
      <c r="C16" s="767"/>
      <c r="D16" s="767" t="s">
        <v>54</v>
      </c>
      <c r="E16" s="767" t="s">
        <v>433</v>
      </c>
      <c r="F16" s="769"/>
      <c r="G16" s="769"/>
      <c r="H16" s="769">
        <v>10</v>
      </c>
      <c r="I16" s="769"/>
      <c r="J16" s="765">
        <f t="shared" ref="J16:J78" si="0">SUM(F16:I16)</f>
        <v>10</v>
      </c>
      <c r="K16" s="765" t="s">
        <v>1132</v>
      </c>
      <c r="L16" s="765" t="s">
        <v>158</v>
      </c>
      <c r="M16" s="766">
        <v>210</v>
      </c>
      <c r="N16" s="765" t="s">
        <v>428</v>
      </c>
      <c r="O16" s="767" t="s">
        <v>434</v>
      </c>
      <c r="P16" s="767">
        <v>116</v>
      </c>
      <c r="Q16" s="765" t="s">
        <v>430</v>
      </c>
      <c r="R16" s="195"/>
      <c r="S16" s="195"/>
      <c r="T16" s="195"/>
      <c r="U16" s="195"/>
      <c r="V16" s="195"/>
      <c r="W16" s="195"/>
      <c r="X16" s="195"/>
      <c r="Y16" s="195"/>
      <c r="Z16" s="195"/>
      <c r="AA16" s="195"/>
      <c r="AB16" s="195"/>
      <c r="AC16" s="195"/>
      <c r="AD16" s="195"/>
      <c r="AE16" s="195"/>
      <c r="AF16" s="195"/>
      <c r="AG16" s="195"/>
      <c r="AH16" s="195"/>
      <c r="AI16" s="195"/>
      <c r="AJ16" s="195"/>
      <c r="AK16" s="195"/>
      <c r="AL16" s="330"/>
    </row>
    <row r="17" spans="1:38" ht="60" x14ac:dyDescent="0.25">
      <c r="A17" s="764" t="s">
        <v>435</v>
      </c>
      <c r="B17" s="767"/>
      <c r="C17" s="767"/>
      <c r="D17" s="767" t="s">
        <v>54</v>
      </c>
      <c r="E17" s="767" t="s">
        <v>433</v>
      </c>
      <c r="F17" s="769"/>
      <c r="G17" s="769"/>
      <c r="H17" s="769">
        <v>3</v>
      </c>
      <c r="I17" s="769"/>
      <c r="J17" s="765">
        <f t="shared" si="0"/>
        <v>3</v>
      </c>
      <c r="K17" s="765" t="s">
        <v>427</v>
      </c>
      <c r="L17" s="765" t="s">
        <v>158</v>
      </c>
      <c r="M17" s="766">
        <v>210</v>
      </c>
      <c r="N17" s="765" t="s">
        <v>428</v>
      </c>
      <c r="O17" s="767" t="s">
        <v>429</v>
      </c>
      <c r="P17" s="767">
        <v>52</v>
      </c>
      <c r="Q17" s="765" t="s">
        <v>430</v>
      </c>
      <c r="R17" s="195"/>
      <c r="S17" s="195"/>
      <c r="T17" s="195"/>
      <c r="U17" s="195"/>
      <c r="V17" s="195"/>
      <c r="W17" s="195"/>
      <c r="X17" s="195"/>
      <c r="Y17" s="195"/>
      <c r="Z17" s="195"/>
      <c r="AA17" s="195"/>
      <c r="AB17" s="195"/>
      <c r="AC17" s="195"/>
      <c r="AD17" s="195"/>
      <c r="AE17" s="195"/>
      <c r="AF17" s="195"/>
      <c r="AG17" s="195"/>
      <c r="AH17" s="195"/>
      <c r="AI17" s="195"/>
      <c r="AJ17" s="195"/>
      <c r="AK17" s="195"/>
      <c r="AL17" s="330"/>
    </row>
    <row r="18" spans="1:38" ht="165" x14ac:dyDescent="0.25">
      <c r="A18" s="764" t="s">
        <v>436</v>
      </c>
      <c r="B18" s="769" t="s">
        <v>54</v>
      </c>
      <c r="C18" s="769"/>
      <c r="D18" s="769"/>
      <c r="E18" s="769" t="s">
        <v>437</v>
      </c>
      <c r="F18" s="769"/>
      <c r="G18" s="769"/>
      <c r="H18" s="769">
        <v>180</v>
      </c>
      <c r="I18" s="769"/>
      <c r="J18" s="765">
        <f t="shared" si="0"/>
        <v>180</v>
      </c>
      <c r="K18" s="765" t="s">
        <v>438</v>
      </c>
      <c r="L18" s="765" t="s">
        <v>158</v>
      </c>
      <c r="M18" s="766">
        <v>287</v>
      </c>
      <c r="N18" s="765" t="s">
        <v>428</v>
      </c>
      <c r="O18" s="767" t="s">
        <v>439</v>
      </c>
      <c r="P18" s="767"/>
      <c r="Q18" s="765" t="s">
        <v>430</v>
      </c>
      <c r="R18" s="195"/>
      <c r="S18" s="195"/>
      <c r="T18" s="195"/>
      <c r="U18" s="195"/>
      <c r="V18" s="195"/>
      <c r="W18" s="195"/>
      <c r="X18" s="195"/>
      <c r="Y18" s="195"/>
      <c r="Z18" s="195"/>
      <c r="AA18" s="195"/>
      <c r="AB18" s="195"/>
      <c r="AC18" s="195"/>
      <c r="AD18" s="195"/>
      <c r="AE18" s="195"/>
      <c r="AF18" s="195"/>
      <c r="AG18" s="330"/>
      <c r="AH18" s="330"/>
      <c r="AI18" s="330"/>
      <c r="AJ18" s="195"/>
      <c r="AK18" s="195"/>
      <c r="AL18" s="330"/>
    </row>
    <row r="19" spans="1:38" ht="45" x14ac:dyDescent="0.25">
      <c r="A19" s="770" t="s">
        <v>440</v>
      </c>
      <c r="B19" s="771"/>
      <c r="C19" s="771"/>
      <c r="D19" s="766" t="s">
        <v>54</v>
      </c>
      <c r="E19" s="767" t="s">
        <v>433</v>
      </c>
      <c r="F19" s="771"/>
      <c r="G19" s="771"/>
      <c r="H19" s="766">
        <v>2</v>
      </c>
      <c r="I19" s="766">
        <f>SUM(I14:I18)</f>
        <v>80</v>
      </c>
      <c r="J19" s="765">
        <f t="shared" si="0"/>
        <v>82</v>
      </c>
      <c r="K19" s="765" t="s">
        <v>441</v>
      </c>
      <c r="L19" s="765" t="s">
        <v>158</v>
      </c>
      <c r="M19" s="766">
        <v>569</v>
      </c>
      <c r="N19" s="765" t="s">
        <v>428</v>
      </c>
      <c r="O19" s="766" t="s">
        <v>261</v>
      </c>
      <c r="P19" s="766">
        <v>116</v>
      </c>
      <c r="Q19" s="765" t="s">
        <v>430</v>
      </c>
      <c r="R19" s="772"/>
      <c r="S19" s="772"/>
      <c r="T19" s="772"/>
      <c r="U19" s="772"/>
      <c r="V19" s="772"/>
      <c r="W19" s="772"/>
      <c r="X19" s="772"/>
      <c r="Y19" s="772"/>
      <c r="Z19" s="772"/>
      <c r="AA19" s="772"/>
      <c r="AB19" s="772"/>
      <c r="AC19" s="772"/>
      <c r="AD19" s="772"/>
      <c r="AE19" s="772"/>
      <c r="AF19" s="772"/>
      <c r="AG19" s="773"/>
      <c r="AH19" s="773"/>
      <c r="AI19" s="773"/>
      <c r="AJ19" s="772"/>
      <c r="AK19" s="772"/>
      <c r="AL19" s="416"/>
    </row>
    <row r="20" spans="1:38" ht="45" x14ac:dyDescent="0.25">
      <c r="A20" s="770" t="s">
        <v>442</v>
      </c>
      <c r="B20" s="767"/>
      <c r="C20" s="767"/>
      <c r="D20" s="767" t="s">
        <v>54</v>
      </c>
      <c r="E20" s="767" t="s">
        <v>433</v>
      </c>
      <c r="F20" s="767"/>
      <c r="G20" s="767"/>
      <c r="H20" s="767">
        <v>12</v>
      </c>
      <c r="I20" s="767"/>
      <c r="J20" s="765">
        <f t="shared" si="0"/>
        <v>12</v>
      </c>
      <c r="K20" s="765" t="s">
        <v>427</v>
      </c>
      <c r="L20" s="765" t="s">
        <v>158</v>
      </c>
      <c r="M20" s="766">
        <v>569</v>
      </c>
      <c r="N20" s="765" t="s">
        <v>428</v>
      </c>
      <c r="O20" s="767" t="s">
        <v>429</v>
      </c>
      <c r="P20" s="767">
        <v>12</v>
      </c>
      <c r="Q20" s="765" t="s">
        <v>430</v>
      </c>
      <c r="R20" s="258"/>
      <c r="S20" s="258"/>
      <c r="T20" s="258"/>
      <c r="U20" s="258"/>
      <c r="V20" s="258"/>
      <c r="W20" s="258"/>
      <c r="X20" s="258"/>
      <c r="Y20" s="258"/>
      <c r="Z20" s="258"/>
      <c r="AA20" s="258"/>
      <c r="AB20" s="258"/>
      <c r="AC20" s="258"/>
      <c r="AD20" s="258"/>
      <c r="AE20" s="258"/>
      <c r="AF20" s="258"/>
      <c r="AG20" s="258"/>
      <c r="AH20" s="258"/>
      <c r="AI20" s="258"/>
      <c r="AJ20" s="258"/>
      <c r="AK20" s="258"/>
      <c r="AL20" s="258"/>
    </row>
    <row r="21" spans="1:38" ht="45" x14ac:dyDescent="0.25">
      <c r="A21" s="770" t="s">
        <v>443</v>
      </c>
      <c r="B21" s="765"/>
      <c r="C21" s="765"/>
      <c r="D21" s="765" t="s">
        <v>54</v>
      </c>
      <c r="E21" s="767" t="s">
        <v>433</v>
      </c>
      <c r="F21" s="765"/>
      <c r="G21" s="765"/>
      <c r="H21" s="774">
        <v>66</v>
      </c>
      <c r="I21" s="765"/>
      <c r="J21" s="765">
        <f t="shared" si="0"/>
        <v>66</v>
      </c>
      <c r="K21" s="765" t="s">
        <v>441</v>
      </c>
      <c r="L21" s="765" t="s">
        <v>158</v>
      </c>
      <c r="M21" s="766">
        <v>569</v>
      </c>
      <c r="N21" s="765" t="s">
        <v>428</v>
      </c>
      <c r="O21" s="765" t="s">
        <v>434</v>
      </c>
      <c r="P21" s="765">
        <v>66</v>
      </c>
      <c r="Q21" s="765" t="s">
        <v>430</v>
      </c>
      <c r="R21" s="330"/>
      <c r="S21" s="330"/>
      <c r="T21" s="330"/>
      <c r="U21" s="330"/>
      <c r="V21" s="330"/>
      <c r="W21" s="330"/>
      <c r="X21" s="330"/>
      <c r="Y21" s="330"/>
      <c r="Z21" s="330"/>
      <c r="AA21" s="330"/>
      <c r="AB21" s="330"/>
      <c r="AC21" s="330"/>
      <c r="AD21" s="330"/>
      <c r="AE21" s="330"/>
      <c r="AF21" s="330"/>
      <c r="AG21" s="330"/>
      <c r="AH21" s="330"/>
      <c r="AI21" s="330"/>
      <c r="AJ21" s="330"/>
      <c r="AK21" s="330"/>
      <c r="AL21" s="330"/>
    </row>
    <row r="22" spans="1:38" ht="60" x14ac:dyDescent="0.25">
      <c r="A22" s="764" t="s">
        <v>444</v>
      </c>
      <c r="B22" s="765" t="s">
        <v>54</v>
      </c>
      <c r="C22" s="765"/>
      <c r="D22" s="765"/>
      <c r="E22" s="765" t="s">
        <v>426</v>
      </c>
      <c r="F22" s="765"/>
      <c r="G22" s="765"/>
      <c r="H22" s="774">
        <v>144</v>
      </c>
      <c r="I22" s="765"/>
      <c r="J22" s="765">
        <f t="shared" si="0"/>
        <v>144</v>
      </c>
      <c r="K22" s="765" t="s">
        <v>438</v>
      </c>
      <c r="L22" s="765" t="s">
        <v>158</v>
      </c>
      <c r="M22" s="766">
        <v>246</v>
      </c>
      <c r="N22" s="765" t="s">
        <v>428</v>
      </c>
      <c r="O22" s="765" t="s">
        <v>445</v>
      </c>
      <c r="P22" s="765">
        <v>144</v>
      </c>
      <c r="Q22" s="765" t="s">
        <v>430</v>
      </c>
      <c r="R22" s="330"/>
      <c r="S22" s="330"/>
      <c r="T22" s="330"/>
      <c r="U22" s="330"/>
      <c r="V22" s="330"/>
      <c r="W22" s="330"/>
      <c r="X22" s="330"/>
      <c r="Y22" s="330"/>
      <c r="Z22" s="330"/>
      <c r="AA22" s="330"/>
      <c r="AB22" s="330"/>
      <c r="AC22" s="330"/>
      <c r="AD22" s="330"/>
      <c r="AE22" s="330"/>
      <c r="AF22" s="330"/>
      <c r="AG22" s="330"/>
      <c r="AH22" s="330"/>
      <c r="AI22" s="330"/>
      <c r="AJ22" s="330"/>
      <c r="AK22" s="330"/>
      <c r="AL22" s="330"/>
    </row>
    <row r="23" spans="1:38" ht="45" x14ac:dyDescent="0.25">
      <c r="A23" s="775" t="s">
        <v>446</v>
      </c>
      <c r="B23" s="765" t="s">
        <v>54</v>
      </c>
      <c r="C23" s="765"/>
      <c r="D23" s="765"/>
      <c r="E23" s="765" t="s">
        <v>426</v>
      </c>
      <c r="F23" s="765"/>
      <c r="G23" s="765"/>
      <c r="H23" s="774">
        <v>87</v>
      </c>
      <c r="I23" s="765"/>
      <c r="J23" s="765">
        <f t="shared" si="0"/>
        <v>87</v>
      </c>
      <c r="K23" s="765" t="s">
        <v>427</v>
      </c>
      <c r="L23" s="765" t="s">
        <v>158</v>
      </c>
      <c r="M23" s="766">
        <v>242</v>
      </c>
      <c r="N23" s="765" t="s">
        <v>428</v>
      </c>
      <c r="O23" s="765" t="s">
        <v>429</v>
      </c>
      <c r="P23" s="765">
        <v>116</v>
      </c>
      <c r="Q23" s="765" t="s">
        <v>430</v>
      </c>
      <c r="R23" s="330"/>
      <c r="S23" s="330"/>
      <c r="T23" s="330"/>
      <c r="U23" s="330"/>
      <c r="V23" s="330"/>
      <c r="W23" s="330"/>
      <c r="X23" s="330"/>
      <c r="Y23" s="330"/>
      <c r="Z23" s="330"/>
      <c r="AA23" s="330"/>
      <c r="AB23" s="330"/>
      <c r="AC23" s="330"/>
      <c r="AD23" s="330"/>
      <c r="AE23" s="330"/>
      <c r="AF23" s="330"/>
      <c r="AG23" s="330"/>
      <c r="AH23" s="330"/>
      <c r="AI23" s="330"/>
      <c r="AJ23" s="330"/>
      <c r="AK23" s="330"/>
      <c r="AL23" s="330"/>
    </row>
    <row r="24" spans="1:38" ht="45" x14ac:dyDescent="0.25">
      <c r="A24" s="770" t="s">
        <v>447</v>
      </c>
      <c r="B24" s="776" t="s">
        <v>54</v>
      </c>
      <c r="C24" s="776"/>
      <c r="D24" s="776"/>
      <c r="E24" s="765" t="s">
        <v>426</v>
      </c>
      <c r="F24" s="765"/>
      <c r="G24" s="765"/>
      <c r="H24" s="774">
        <v>87</v>
      </c>
      <c r="I24" s="765"/>
      <c r="J24" s="765">
        <f t="shared" si="0"/>
        <v>87</v>
      </c>
      <c r="K24" s="765" t="s">
        <v>427</v>
      </c>
      <c r="L24" s="765" t="s">
        <v>158</v>
      </c>
      <c r="M24" s="766">
        <v>242</v>
      </c>
      <c r="N24" s="765" t="s">
        <v>428</v>
      </c>
      <c r="O24" s="765" t="s">
        <v>429</v>
      </c>
      <c r="P24" s="765">
        <v>116</v>
      </c>
      <c r="Q24" s="765" t="s">
        <v>430</v>
      </c>
      <c r="R24" s="330"/>
      <c r="S24" s="330"/>
      <c r="T24" s="330"/>
      <c r="U24" s="330"/>
      <c r="V24" s="330"/>
      <c r="W24" s="330"/>
      <c r="X24" s="330"/>
      <c r="Y24" s="330"/>
      <c r="Z24" s="330"/>
      <c r="AA24" s="330"/>
      <c r="AB24" s="330"/>
      <c r="AC24" s="330"/>
      <c r="AD24" s="330"/>
      <c r="AE24" s="330"/>
      <c r="AF24" s="330"/>
      <c r="AG24" s="330"/>
      <c r="AH24" s="330"/>
      <c r="AI24" s="330"/>
      <c r="AJ24" s="330"/>
      <c r="AK24" s="330"/>
      <c r="AL24" s="330"/>
    </row>
    <row r="25" spans="1:38" ht="105" x14ac:dyDescent="0.25">
      <c r="A25" s="770" t="s">
        <v>448</v>
      </c>
      <c r="B25" s="765" t="s">
        <v>54</v>
      </c>
      <c r="C25" s="765"/>
      <c r="D25" s="765"/>
      <c r="E25" s="777" t="s">
        <v>449</v>
      </c>
      <c r="F25" s="765"/>
      <c r="G25" s="765"/>
      <c r="H25" s="774">
        <v>87</v>
      </c>
      <c r="I25" s="765"/>
      <c r="J25" s="765">
        <f t="shared" si="0"/>
        <v>87</v>
      </c>
      <c r="K25" s="765"/>
      <c r="L25" s="765"/>
      <c r="M25" s="766">
        <v>290</v>
      </c>
      <c r="N25" s="765" t="s">
        <v>428</v>
      </c>
      <c r="O25" s="765" t="s">
        <v>434</v>
      </c>
      <c r="P25" s="765">
        <v>116</v>
      </c>
      <c r="Q25" s="765" t="s">
        <v>430</v>
      </c>
      <c r="R25" s="330"/>
      <c r="S25" s="330"/>
      <c r="T25" s="330"/>
      <c r="U25" s="330"/>
      <c r="V25" s="330"/>
      <c r="W25" s="330"/>
      <c r="X25" s="330"/>
      <c r="Y25" s="330"/>
      <c r="Z25" s="330"/>
      <c r="AA25" s="330"/>
      <c r="AB25" s="330"/>
      <c r="AC25" s="330"/>
      <c r="AD25" s="330"/>
      <c r="AE25" s="330"/>
      <c r="AF25" s="330"/>
      <c r="AG25" s="330"/>
      <c r="AH25" s="330"/>
      <c r="AI25" s="330"/>
      <c r="AJ25" s="330"/>
      <c r="AK25" s="330"/>
      <c r="AL25" s="330"/>
    </row>
    <row r="26" spans="1:38" ht="60" x14ac:dyDescent="0.25">
      <c r="A26" s="764" t="s">
        <v>450</v>
      </c>
      <c r="B26" s="765" t="s">
        <v>54</v>
      </c>
      <c r="C26" s="765"/>
      <c r="D26" s="765"/>
      <c r="E26" s="777" t="s">
        <v>451</v>
      </c>
      <c r="F26" s="765"/>
      <c r="G26" s="765"/>
      <c r="H26" s="774">
        <v>87</v>
      </c>
      <c r="I26" s="765"/>
      <c r="J26" s="765">
        <f t="shared" si="0"/>
        <v>87</v>
      </c>
      <c r="K26" s="765" t="s">
        <v>452</v>
      </c>
      <c r="L26" s="765" t="s">
        <v>158</v>
      </c>
      <c r="M26" s="766">
        <v>290</v>
      </c>
      <c r="N26" s="765" t="s">
        <v>428</v>
      </c>
      <c r="O26" s="765" t="s">
        <v>434</v>
      </c>
      <c r="P26" s="765">
        <v>116</v>
      </c>
      <c r="Q26" s="765" t="s">
        <v>430</v>
      </c>
      <c r="R26" s="330"/>
      <c r="S26" s="330"/>
      <c r="T26" s="330"/>
      <c r="U26" s="330"/>
      <c r="V26" s="330"/>
      <c r="W26" s="330"/>
      <c r="X26" s="330"/>
      <c r="Y26" s="330"/>
      <c r="Z26" s="330"/>
      <c r="AA26" s="330"/>
      <c r="AB26" s="330"/>
      <c r="AC26" s="330"/>
      <c r="AD26" s="330"/>
      <c r="AE26" s="330"/>
      <c r="AF26" s="330"/>
      <c r="AG26" s="330"/>
      <c r="AH26" s="330"/>
      <c r="AI26" s="330"/>
      <c r="AJ26" s="330"/>
      <c r="AK26" s="330"/>
      <c r="AL26" s="330"/>
    </row>
    <row r="27" spans="1:38" ht="60" x14ac:dyDescent="0.25">
      <c r="A27" s="764" t="s">
        <v>453</v>
      </c>
      <c r="B27" s="765" t="s">
        <v>54</v>
      </c>
      <c r="C27" s="765"/>
      <c r="D27" s="765"/>
      <c r="E27" s="765"/>
      <c r="F27" s="765"/>
      <c r="G27" s="765"/>
      <c r="H27" s="774">
        <v>87</v>
      </c>
      <c r="I27" s="765"/>
      <c r="J27" s="765">
        <f t="shared" si="0"/>
        <v>87</v>
      </c>
      <c r="K27" s="765" t="s">
        <v>452</v>
      </c>
      <c r="L27" s="765" t="s">
        <v>158</v>
      </c>
      <c r="M27" s="766">
        <v>290</v>
      </c>
      <c r="N27" s="765" t="s">
        <v>428</v>
      </c>
      <c r="O27" s="765" t="s">
        <v>434</v>
      </c>
      <c r="P27" s="765">
        <v>116</v>
      </c>
      <c r="Q27" s="765" t="s">
        <v>430</v>
      </c>
      <c r="R27" s="330"/>
      <c r="S27" s="330"/>
      <c r="T27" s="330"/>
      <c r="U27" s="330"/>
      <c r="V27" s="330"/>
      <c r="W27" s="330"/>
      <c r="X27" s="330"/>
      <c r="Y27" s="330"/>
      <c r="Z27" s="330"/>
      <c r="AA27" s="330"/>
      <c r="AB27" s="330"/>
      <c r="AC27" s="330"/>
      <c r="AD27" s="330"/>
      <c r="AE27" s="330"/>
      <c r="AF27" s="330"/>
      <c r="AG27" s="330"/>
      <c r="AH27" s="330"/>
      <c r="AI27" s="330"/>
      <c r="AJ27" s="330"/>
      <c r="AK27" s="330"/>
      <c r="AL27" s="330"/>
    </row>
    <row r="28" spans="1:38" ht="75" x14ac:dyDescent="0.25">
      <c r="A28" s="764" t="s">
        <v>454</v>
      </c>
      <c r="B28" s="776" t="s">
        <v>54</v>
      </c>
      <c r="C28" s="776"/>
      <c r="D28" s="776"/>
      <c r="E28" s="777" t="s">
        <v>451</v>
      </c>
      <c r="F28" s="765"/>
      <c r="G28" s="765"/>
      <c r="H28" s="774">
        <v>87</v>
      </c>
      <c r="I28" s="765"/>
      <c r="J28" s="765">
        <f t="shared" si="0"/>
        <v>87</v>
      </c>
      <c r="K28" s="765" t="s">
        <v>452</v>
      </c>
      <c r="L28" s="765" t="s">
        <v>158</v>
      </c>
      <c r="M28" s="766">
        <v>313</v>
      </c>
      <c r="N28" s="765" t="s">
        <v>428</v>
      </c>
      <c r="O28" s="765" t="s">
        <v>434</v>
      </c>
      <c r="P28" s="765">
        <v>116</v>
      </c>
      <c r="Q28" s="765" t="s">
        <v>430</v>
      </c>
      <c r="R28" s="330"/>
      <c r="S28" s="330"/>
      <c r="T28" s="330"/>
      <c r="U28" s="330"/>
      <c r="V28" s="330"/>
      <c r="W28" s="330"/>
      <c r="X28" s="330"/>
      <c r="Y28" s="330"/>
      <c r="Z28" s="330"/>
      <c r="AA28" s="330"/>
      <c r="AB28" s="330"/>
      <c r="AC28" s="330"/>
      <c r="AD28" s="330"/>
      <c r="AE28" s="330"/>
      <c r="AF28" s="330"/>
      <c r="AG28" s="330"/>
      <c r="AH28" s="330"/>
      <c r="AI28" s="330"/>
      <c r="AJ28" s="330"/>
      <c r="AK28" s="330"/>
      <c r="AL28" s="330"/>
    </row>
    <row r="29" spans="1:38" ht="60" x14ac:dyDescent="0.25">
      <c r="A29" s="764" t="s">
        <v>455</v>
      </c>
      <c r="B29" s="765" t="s">
        <v>54</v>
      </c>
      <c r="C29" s="765"/>
      <c r="D29" s="765"/>
      <c r="E29" s="777" t="s">
        <v>451</v>
      </c>
      <c r="F29" s="765"/>
      <c r="G29" s="765"/>
      <c r="H29" s="774">
        <v>87</v>
      </c>
      <c r="I29" s="765"/>
      <c r="J29" s="765">
        <f t="shared" si="0"/>
        <v>87</v>
      </c>
      <c r="K29" s="765" t="s">
        <v>452</v>
      </c>
      <c r="L29" s="765" t="s">
        <v>158</v>
      </c>
      <c r="M29" s="766">
        <v>313</v>
      </c>
      <c r="N29" s="765" t="s">
        <v>428</v>
      </c>
      <c r="O29" s="765" t="s">
        <v>434</v>
      </c>
      <c r="P29" s="765">
        <v>116</v>
      </c>
      <c r="Q29" s="765" t="s">
        <v>430</v>
      </c>
      <c r="R29" s="330"/>
      <c r="S29" s="330"/>
      <c r="T29" s="330"/>
      <c r="U29" s="330"/>
      <c r="V29" s="330"/>
      <c r="W29" s="330"/>
      <c r="X29" s="330"/>
      <c r="Y29" s="330"/>
      <c r="Z29" s="330"/>
      <c r="AA29" s="330"/>
      <c r="AB29" s="330"/>
      <c r="AC29" s="330"/>
      <c r="AD29" s="330"/>
      <c r="AE29" s="330"/>
      <c r="AF29" s="330"/>
      <c r="AG29" s="330"/>
      <c r="AH29" s="330"/>
      <c r="AI29" s="330"/>
      <c r="AJ29" s="330"/>
      <c r="AK29" s="330"/>
      <c r="AL29" s="330"/>
    </row>
    <row r="30" spans="1:38" ht="45" x14ac:dyDescent="0.25">
      <c r="A30" s="764" t="s">
        <v>456</v>
      </c>
      <c r="B30" s="765"/>
      <c r="C30" s="765"/>
      <c r="D30" s="765" t="s">
        <v>54</v>
      </c>
      <c r="E30" s="777" t="s">
        <v>451</v>
      </c>
      <c r="F30" s="765"/>
      <c r="G30" s="765"/>
      <c r="H30" s="774">
        <v>87</v>
      </c>
      <c r="I30" s="765"/>
      <c r="J30" s="765">
        <f t="shared" si="0"/>
        <v>87</v>
      </c>
      <c r="K30" s="765" t="s">
        <v>452</v>
      </c>
      <c r="L30" s="765" t="s">
        <v>158</v>
      </c>
      <c r="M30" s="766">
        <v>313</v>
      </c>
      <c r="N30" s="765" t="s">
        <v>428</v>
      </c>
      <c r="O30" s="765" t="s">
        <v>434</v>
      </c>
      <c r="P30" s="765">
        <v>116</v>
      </c>
      <c r="Q30" s="765" t="s">
        <v>430</v>
      </c>
      <c r="R30" s="330"/>
      <c r="S30" s="330"/>
      <c r="T30" s="330"/>
      <c r="U30" s="330"/>
      <c r="V30" s="330"/>
      <c r="W30" s="330"/>
      <c r="X30" s="330"/>
      <c r="Y30" s="330"/>
      <c r="Z30" s="330"/>
      <c r="AA30" s="330"/>
      <c r="AB30" s="330"/>
      <c r="AC30" s="330"/>
      <c r="AD30" s="330"/>
      <c r="AE30" s="330"/>
      <c r="AF30" s="330"/>
      <c r="AG30" s="330"/>
      <c r="AH30" s="330"/>
      <c r="AI30" s="330"/>
      <c r="AJ30" s="330"/>
      <c r="AK30" s="330"/>
      <c r="AL30" s="330"/>
    </row>
    <row r="31" spans="1:38" ht="60" x14ac:dyDescent="0.25">
      <c r="A31" s="764" t="s">
        <v>457</v>
      </c>
      <c r="B31" s="765"/>
      <c r="C31" s="765"/>
      <c r="D31" s="765" t="s">
        <v>54</v>
      </c>
      <c r="E31" s="777" t="s">
        <v>451</v>
      </c>
      <c r="F31" s="765"/>
      <c r="G31" s="765"/>
      <c r="H31" s="774">
        <v>87</v>
      </c>
      <c r="I31" s="765"/>
      <c r="J31" s="765">
        <f t="shared" si="0"/>
        <v>87</v>
      </c>
      <c r="K31" s="765" t="s">
        <v>452</v>
      </c>
      <c r="L31" s="765" t="s">
        <v>158</v>
      </c>
      <c r="M31" s="766">
        <v>313</v>
      </c>
      <c r="N31" s="765" t="s">
        <v>428</v>
      </c>
      <c r="O31" s="765" t="s">
        <v>434</v>
      </c>
      <c r="P31" s="765">
        <v>116</v>
      </c>
      <c r="Q31" s="765" t="s">
        <v>430</v>
      </c>
      <c r="R31" s="330"/>
      <c r="S31" s="330"/>
      <c r="T31" s="330"/>
      <c r="U31" s="330"/>
      <c r="V31" s="330"/>
      <c r="W31" s="330"/>
      <c r="X31" s="330"/>
      <c r="Y31" s="330"/>
      <c r="Z31" s="330"/>
      <c r="AA31" s="330"/>
      <c r="AB31" s="330"/>
      <c r="AC31" s="330"/>
      <c r="AD31" s="330"/>
      <c r="AE31" s="330"/>
      <c r="AF31" s="330"/>
      <c r="AG31" s="330"/>
      <c r="AH31" s="330"/>
      <c r="AI31" s="330"/>
      <c r="AJ31" s="330"/>
      <c r="AK31" s="330"/>
      <c r="AL31" s="330"/>
    </row>
    <row r="32" spans="1:38" ht="165" x14ac:dyDescent="0.25">
      <c r="A32" s="764" t="s">
        <v>458</v>
      </c>
      <c r="B32" s="765"/>
      <c r="C32" s="765"/>
      <c r="D32" s="765" t="s">
        <v>54</v>
      </c>
      <c r="E32" s="776" t="s">
        <v>433</v>
      </c>
      <c r="F32" s="765"/>
      <c r="G32" s="765"/>
      <c r="H32" s="774">
        <v>150</v>
      </c>
      <c r="I32" s="765"/>
      <c r="J32" s="765">
        <f t="shared" si="0"/>
        <v>150</v>
      </c>
      <c r="K32" s="765" t="s">
        <v>459</v>
      </c>
      <c r="L32" s="765" t="s">
        <v>158</v>
      </c>
      <c r="M32" s="766" t="s">
        <v>460</v>
      </c>
      <c r="N32" s="765" t="s">
        <v>428</v>
      </c>
      <c r="O32" s="778" t="s">
        <v>461</v>
      </c>
      <c r="P32" s="765">
        <v>150</v>
      </c>
      <c r="Q32" s="765" t="s">
        <v>430</v>
      </c>
      <c r="R32" s="330"/>
      <c r="S32" s="330"/>
      <c r="T32" s="330"/>
      <c r="U32" s="330"/>
      <c r="V32" s="330"/>
      <c r="W32" s="330"/>
      <c r="X32" s="330"/>
      <c r="Y32" s="330"/>
      <c r="Z32" s="330"/>
      <c r="AA32" s="330"/>
      <c r="AB32" s="330"/>
      <c r="AC32" s="330"/>
      <c r="AD32" s="330"/>
      <c r="AE32" s="330"/>
      <c r="AF32" s="330"/>
      <c r="AG32" s="330"/>
      <c r="AH32" s="330"/>
      <c r="AI32" s="330"/>
      <c r="AJ32" s="330"/>
      <c r="AK32" s="330"/>
      <c r="AL32" s="330"/>
    </row>
    <row r="33" spans="1:38" ht="60" x14ac:dyDescent="0.25">
      <c r="A33" s="764" t="s">
        <v>462</v>
      </c>
      <c r="B33" s="765"/>
      <c r="C33" s="765"/>
      <c r="D33" s="765" t="s">
        <v>54</v>
      </c>
      <c r="E33" s="765"/>
      <c r="F33" s="765"/>
      <c r="G33" s="765"/>
      <c r="H33" s="774">
        <v>1</v>
      </c>
      <c r="I33" s="765"/>
      <c r="J33" s="765">
        <f t="shared" si="0"/>
        <v>1</v>
      </c>
      <c r="K33" s="765" t="s">
        <v>463</v>
      </c>
      <c r="L33" s="765" t="s">
        <v>158</v>
      </c>
      <c r="M33" s="766">
        <v>572</v>
      </c>
      <c r="N33" s="765" t="s">
        <v>428</v>
      </c>
      <c r="O33" s="778" t="s">
        <v>464</v>
      </c>
      <c r="P33" s="765">
        <v>1</v>
      </c>
      <c r="Q33" s="765" t="s">
        <v>430</v>
      </c>
      <c r="R33" s="330"/>
      <c r="S33" s="330"/>
      <c r="T33" s="330"/>
      <c r="U33" s="330"/>
      <c r="V33" s="330"/>
      <c r="W33" s="330"/>
      <c r="X33" s="330"/>
      <c r="Y33" s="330"/>
      <c r="Z33" s="330"/>
      <c r="AA33" s="330"/>
      <c r="AB33" s="330"/>
      <c r="AC33" s="330"/>
      <c r="AD33" s="330"/>
      <c r="AE33" s="330"/>
      <c r="AF33" s="330"/>
      <c r="AG33" s="330"/>
      <c r="AH33" s="330"/>
      <c r="AI33" s="330"/>
      <c r="AJ33" s="330"/>
      <c r="AK33" s="330"/>
      <c r="AL33" s="330"/>
    </row>
    <row r="34" spans="1:38" ht="60" x14ac:dyDescent="0.25">
      <c r="A34" s="764" t="s">
        <v>465</v>
      </c>
      <c r="B34" s="765"/>
      <c r="C34" s="765"/>
      <c r="D34" s="765" t="s">
        <v>54</v>
      </c>
      <c r="E34" s="777" t="s">
        <v>466</v>
      </c>
      <c r="F34" s="765"/>
      <c r="G34" s="765"/>
      <c r="H34" s="774">
        <v>1</v>
      </c>
      <c r="I34" s="765"/>
      <c r="J34" s="765">
        <f t="shared" si="0"/>
        <v>1</v>
      </c>
      <c r="K34" s="765" t="s">
        <v>463</v>
      </c>
      <c r="L34" s="765" t="s">
        <v>158</v>
      </c>
      <c r="M34" s="766">
        <v>572</v>
      </c>
      <c r="N34" s="765" t="s">
        <v>428</v>
      </c>
      <c r="O34" s="778" t="s">
        <v>464</v>
      </c>
      <c r="P34" s="765">
        <v>1</v>
      </c>
      <c r="Q34" s="765" t="s">
        <v>430</v>
      </c>
      <c r="R34" s="330"/>
      <c r="S34" s="330"/>
      <c r="T34" s="330"/>
      <c r="U34" s="330"/>
      <c r="V34" s="330"/>
      <c r="W34" s="330"/>
      <c r="X34" s="330"/>
      <c r="Y34" s="330"/>
      <c r="Z34" s="330"/>
      <c r="AA34" s="330"/>
      <c r="AB34" s="330"/>
      <c r="AC34" s="330"/>
      <c r="AD34" s="330"/>
      <c r="AE34" s="330"/>
      <c r="AF34" s="330"/>
      <c r="AG34" s="330"/>
      <c r="AH34" s="330"/>
      <c r="AI34" s="330"/>
      <c r="AJ34" s="330"/>
      <c r="AK34" s="330"/>
      <c r="AL34" s="330"/>
    </row>
    <row r="35" spans="1:38" ht="60" x14ac:dyDescent="0.25">
      <c r="A35" s="764" t="s">
        <v>467</v>
      </c>
      <c r="B35" s="765"/>
      <c r="C35" s="765"/>
      <c r="D35" s="765" t="s">
        <v>54</v>
      </c>
      <c r="E35" s="777" t="s">
        <v>466</v>
      </c>
      <c r="F35" s="765"/>
      <c r="G35" s="765"/>
      <c r="H35" s="774">
        <v>2</v>
      </c>
      <c r="I35" s="765"/>
      <c r="J35" s="765">
        <f t="shared" si="0"/>
        <v>2</v>
      </c>
      <c r="K35" s="765" t="s">
        <v>463</v>
      </c>
      <c r="L35" s="765" t="s">
        <v>158</v>
      </c>
      <c r="M35" s="766">
        <v>572</v>
      </c>
      <c r="N35" s="765" t="s">
        <v>428</v>
      </c>
      <c r="O35" s="778" t="s">
        <v>464</v>
      </c>
      <c r="P35" s="765">
        <v>2</v>
      </c>
      <c r="Q35" s="765" t="s">
        <v>430</v>
      </c>
      <c r="R35" s="330"/>
      <c r="S35" s="330"/>
      <c r="T35" s="330"/>
      <c r="U35" s="330"/>
      <c r="V35" s="330"/>
      <c r="W35" s="330"/>
      <c r="X35" s="330"/>
      <c r="Y35" s="330"/>
      <c r="Z35" s="330"/>
      <c r="AA35" s="330"/>
      <c r="AB35" s="330"/>
      <c r="AC35" s="330"/>
      <c r="AD35" s="330"/>
      <c r="AE35" s="330"/>
      <c r="AF35" s="330"/>
      <c r="AG35" s="330"/>
      <c r="AH35" s="330"/>
      <c r="AI35" s="330"/>
      <c r="AJ35" s="330"/>
      <c r="AK35" s="330"/>
      <c r="AL35" s="330"/>
    </row>
    <row r="36" spans="1:38" ht="60" x14ac:dyDescent="0.25">
      <c r="A36" s="764" t="s">
        <v>468</v>
      </c>
      <c r="B36" s="765"/>
      <c r="C36" s="765"/>
      <c r="D36" s="765" t="s">
        <v>54</v>
      </c>
      <c r="E36" s="777" t="s">
        <v>466</v>
      </c>
      <c r="F36" s="765"/>
      <c r="G36" s="765"/>
      <c r="H36" s="774">
        <v>1</v>
      </c>
      <c r="I36" s="765"/>
      <c r="J36" s="765">
        <f t="shared" si="0"/>
        <v>1</v>
      </c>
      <c r="K36" s="765" t="s">
        <v>463</v>
      </c>
      <c r="L36" s="765" t="s">
        <v>158</v>
      </c>
      <c r="M36" s="766">
        <v>572</v>
      </c>
      <c r="N36" s="765" t="s">
        <v>428</v>
      </c>
      <c r="O36" s="778" t="s">
        <v>464</v>
      </c>
      <c r="P36" s="765">
        <v>1</v>
      </c>
      <c r="Q36" s="765" t="s">
        <v>430</v>
      </c>
      <c r="R36" s="330"/>
      <c r="S36" s="330"/>
      <c r="T36" s="330"/>
      <c r="U36" s="330"/>
      <c r="V36" s="330"/>
      <c r="W36" s="330"/>
      <c r="X36" s="330"/>
      <c r="Y36" s="330"/>
      <c r="Z36" s="330"/>
      <c r="AA36" s="330"/>
      <c r="AB36" s="330"/>
      <c r="AC36" s="330"/>
      <c r="AD36" s="330"/>
      <c r="AE36" s="330"/>
      <c r="AF36" s="330"/>
      <c r="AG36" s="330"/>
      <c r="AH36" s="330"/>
      <c r="AI36" s="330"/>
      <c r="AJ36" s="330"/>
      <c r="AK36" s="330"/>
      <c r="AL36" s="330"/>
    </row>
    <row r="37" spans="1:38" ht="60" x14ac:dyDescent="0.25">
      <c r="A37" s="764" t="s">
        <v>467</v>
      </c>
      <c r="B37" s="765"/>
      <c r="C37" s="765"/>
      <c r="D37" s="765" t="s">
        <v>54</v>
      </c>
      <c r="E37" s="777" t="s">
        <v>466</v>
      </c>
      <c r="F37" s="765"/>
      <c r="G37" s="765"/>
      <c r="H37" s="774">
        <v>2</v>
      </c>
      <c r="I37" s="765"/>
      <c r="J37" s="765">
        <f t="shared" si="0"/>
        <v>2</v>
      </c>
      <c r="K37" s="765" t="s">
        <v>463</v>
      </c>
      <c r="L37" s="765" t="s">
        <v>158</v>
      </c>
      <c r="M37" s="766">
        <v>572</v>
      </c>
      <c r="N37" s="765" t="s">
        <v>428</v>
      </c>
      <c r="O37" s="778" t="s">
        <v>464</v>
      </c>
      <c r="P37" s="765">
        <v>2</v>
      </c>
      <c r="Q37" s="765" t="s">
        <v>430</v>
      </c>
      <c r="R37" s="330"/>
      <c r="S37" s="330"/>
      <c r="T37" s="330"/>
      <c r="U37" s="330"/>
      <c r="V37" s="330"/>
      <c r="W37" s="330"/>
      <c r="X37" s="330"/>
      <c r="Y37" s="330"/>
      <c r="Z37" s="330"/>
      <c r="AA37" s="330"/>
      <c r="AB37" s="330"/>
      <c r="AC37" s="330"/>
      <c r="AD37" s="330"/>
      <c r="AE37" s="330"/>
      <c r="AF37" s="330"/>
      <c r="AG37" s="330"/>
      <c r="AH37" s="330"/>
      <c r="AI37" s="330"/>
      <c r="AJ37" s="330"/>
      <c r="AK37" s="330"/>
      <c r="AL37" s="330"/>
    </row>
    <row r="38" spans="1:38" ht="60" x14ac:dyDescent="0.25">
      <c r="A38" s="764" t="s">
        <v>469</v>
      </c>
      <c r="B38" s="765"/>
      <c r="C38" s="765"/>
      <c r="D38" s="765" t="s">
        <v>54</v>
      </c>
      <c r="E38" s="777" t="s">
        <v>466</v>
      </c>
      <c r="F38" s="765"/>
      <c r="G38" s="765"/>
      <c r="H38" s="774">
        <v>1</v>
      </c>
      <c r="I38" s="765"/>
      <c r="J38" s="765">
        <f t="shared" si="0"/>
        <v>1</v>
      </c>
      <c r="K38" s="765" t="s">
        <v>463</v>
      </c>
      <c r="L38" s="765" t="s">
        <v>158</v>
      </c>
      <c r="M38" s="766">
        <v>572</v>
      </c>
      <c r="N38" s="765" t="s">
        <v>428</v>
      </c>
      <c r="O38" s="778" t="s">
        <v>464</v>
      </c>
      <c r="P38" s="765">
        <v>1</v>
      </c>
      <c r="Q38" s="765" t="s">
        <v>430</v>
      </c>
      <c r="R38" s="330"/>
      <c r="S38" s="330"/>
      <c r="T38" s="330"/>
      <c r="U38" s="330"/>
      <c r="V38" s="330"/>
      <c r="W38" s="330"/>
      <c r="X38" s="330"/>
      <c r="Y38" s="330"/>
      <c r="Z38" s="330"/>
      <c r="AA38" s="330"/>
      <c r="AB38" s="330"/>
      <c r="AC38" s="330"/>
      <c r="AD38" s="330"/>
      <c r="AE38" s="330"/>
      <c r="AF38" s="330"/>
      <c r="AG38" s="330"/>
      <c r="AH38" s="330"/>
      <c r="AI38" s="330"/>
      <c r="AJ38" s="330"/>
      <c r="AK38" s="330"/>
      <c r="AL38" s="330"/>
    </row>
    <row r="39" spans="1:38" ht="60" x14ac:dyDescent="0.25">
      <c r="A39" s="764" t="s">
        <v>470</v>
      </c>
      <c r="B39" s="765"/>
      <c r="C39" s="765"/>
      <c r="D39" s="765" t="s">
        <v>54</v>
      </c>
      <c r="E39" s="777" t="s">
        <v>466</v>
      </c>
      <c r="F39" s="765"/>
      <c r="G39" s="765"/>
      <c r="H39" s="774">
        <v>3</v>
      </c>
      <c r="I39" s="765"/>
      <c r="J39" s="765">
        <f t="shared" si="0"/>
        <v>3</v>
      </c>
      <c r="K39" s="765" t="s">
        <v>463</v>
      </c>
      <c r="L39" s="765" t="s">
        <v>158</v>
      </c>
      <c r="M39" s="766">
        <v>572</v>
      </c>
      <c r="N39" s="765" t="s">
        <v>428</v>
      </c>
      <c r="O39" s="778" t="s">
        <v>464</v>
      </c>
      <c r="P39" s="765">
        <v>3</v>
      </c>
      <c r="Q39" s="765" t="s">
        <v>430</v>
      </c>
      <c r="R39" s="330"/>
      <c r="S39" s="330"/>
      <c r="T39" s="330"/>
      <c r="U39" s="330"/>
      <c r="V39" s="330"/>
      <c r="W39" s="330"/>
      <c r="X39" s="330"/>
      <c r="Y39" s="330"/>
      <c r="Z39" s="330"/>
      <c r="AA39" s="330"/>
      <c r="AB39" s="330"/>
      <c r="AC39" s="330"/>
      <c r="AD39" s="330"/>
      <c r="AE39" s="330"/>
      <c r="AF39" s="330"/>
      <c r="AG39" s="330"/>
      <c r="AH39" s="330"/>
      <c r="AI39" s="330"/>
      <c r="AJ39" s="330"/>
      <c r="AK39" s="330"/>
      <c r="AL39" s="330"/>
    </row>
    <row r="40" spans="1:38" ht="60" x14ac:dyDescent="0.25">
      <c r="A40" s="764" t="s">
        <v>471</v>
      </c>
      <c r="B40" s="765"/>
      <c r="C40" s="765"/>
      <c r="D40" s="765" t="s">
        <v>54</v>
      </c>
      <c r="E40" s="777" t="s">
        <v>466</v>
      </c>
      <c r="F40" s="765"/>
      <c r="G40" s="765"/>
      <c r="H40" s="774">
        <v>5</v>
      </c>
      <c r="I40" s="765"/>
      <c r="J40" s="765">
        <f t="shared" si="0"/>
        <v>5</v>
      </c>
      <c r="K40" s="765" t="s">
        <v>463</v>
      </c>
      <c r="L40" s="765" t="s">
        <v>158</v>
      </c>
      <c r="M40" s="766">
        <v>572</v>
      </c>
      <c r="N40" s="765" t="s">
        <v>428</v>
      </c>
      <c r="O40" s="778" t="s">
        <v>464</v>
      </c>
      <c r="P40" s="765">
        <v>5</v>
      </c>
      <c r="Q40" s="765" t="s">
        <v>430</v>
      </c>
      <c r="R40" s="330"/>
      <c r="S40" s="330"/>
      <c r="T40" s="330"/>
      <c r="U40" s="330"/>
      <c r="V40" s="330"/>
      <c r="W40" s="330"/>
      <c r="X40" s="330"/>
      <c r="Y40" s="330"/>
      <c r="Z40" s="330"/>
      <c r="AA40" s="330"/>
      <c r="AB40" s="330"/>
      <c r="AC40" s="330"/>
      <c r="AD40" s="330"/>
      <c r="AE40" s="330"/>
      <c r="AF40" s="330"/>
      <c r="AG40" s="330"/>
      <c r="AH40" s="330"/>
      <c r="AI40" s="330"/>
      <c r="AJ40" s="330"/>
      <c r="AK40" s="330"/>
      <c r="AL40" s="330"/>
    </row>
    <row r="41" spans="1:38" ht="45" x14ac:dyDescent="0.25">
      <c r="A41" s="770" t="s">
        <v>472</v>
      </c>
      <c r="B41" s="765"/>
      <c r="C41" s="765"/>
      <c r="D41" s="765" t="s">
        <v>54</v>
      </c>
      <c r="E41" s="777" t="s">
        <v>466</v>
      </c>
      <c r="F41" s="765"/>
      <c r="G41" s="765"/>
      <c r="H41" s="774">
        <v>7</v>
      </c>
      <c r="I41" s="765"/>
      <c r="J41" s="765">
        <f t="shared" si="0"/>
        <v>7</v>
      </c>
      <c r="K41" s="765" t="s">
        <v>463</v>
      </c>
      <c r="L41" s="765" t="s">
        <v>158</v>
      </c>
      <c r="M41" s="766">
        <v>572</v>
      </c>
      <c r="N41" s="765" t="s">
        <v>428</v>
      </c>
      <c r="O41" s="778" t="s">
        <v>429</v>
      </c>
      <c r="P41" s="765">
        <v>7</v>
      </c>
      <c r="Q41" s="765" t="s">
        <v>430</v>
      </c>
      <c r="R41" s="330"/>
      <c r="S41" s="330"/>
      <c r="T41" s="330"/>
      <c r="U41" s="330"/>
      <c r="V41" s="330"/>
      <c r="W41" s="330"/>
      <c r="X41" s="330"/>
      <c r="Y41" s="330"/>
      <c r="Z41" s="330"/>
      <c r="AA41" s="330"/>
      <c r="AB41" s="330"/>
      <c r="AC41" s="330"/>
      <c r="AD41" s="330"/>
      <c r="AE41" s="330"/>
      <c r="AF41" s="330"/>
      <c r="AG41" s="330"/>
      <c r="AH41" s="330"/>
      <c r="AI41" s="330"/>
      <c r="AJ41" s="330"/>
      <c r="AK41" s="330"/>
      <c r="AL41" s="330"/>
    </row>
    <row r="42" spans="1:38" ht="45" x14ac:dyDescent="0.25">
      <c r="A42" s="764" t="s">
        <v>473</v>
      </c>
      <c r="B42" s="765"/>
      <c r="C42" s="765"/>
      <c r="D42" s="765" t="s">
        <v>54</v>
      </c>
      <c r="E42" s="777" t="s">
        <v>466</v>
      </c>
      <c r="F42" s="765"/>
      <c r="G42" s="765"/>
      <c r="H42" s="774">
        <v>5</v>
      </c>
      <c r="I42" s="765"/>
      <c r="J42" s="765">
        <f t="shared" si="0"/>
        <v>5</v>
      </c>
      <c r="K42" s="765" t="s">
        <v>463</v>
      </c>
      <c r="L42" s="765" t="s">
        <v>158</v>
      </c>
      <c r="M42" s="766">
        <v>572</v>
      </c>
      <c r="N42" s="765" t="s">
        <v>428</v>
      </c>
      <c r="O42" s="778" t="s">
        <v>429</v>
      </c>
      <c r="P42" s="765">
        <v>5</v>
      </c>
      <c r="Q42" s="765" t="s">
        <v>430</v>
      </c>
      <c r="R42" s="330"/>
      <c r="S42" s="330"/>
      <c r="T42" s="330"/>
      <c r="U42" s="330"/>
      <c r="V42" s="330"/>
      <c r="W42" s="330"/>
      <c r="X42" s="330"/>
      <c r="Y42" s="330"/>
      <c r="Z42" s="330"/>
      <c r="AA42" s="330"/>
      <c r="AB42" s="330"/>
      <c r="AC42" s="330"/>
      <c r="AD42" s="330"/>
      <c r="AE42" s="330"/>
      <c r="AF42" s="330"/>
      <c r="AG42" s="330"/>
      <c r="AH42" s="330"/>
      <c r="AI42" s="330"/>
      <c r="AJ42" s="330"/>
      <c r="AK42" s="330"/>
      <c r="AL42" s="330"/>
    </row>
    <row r="43" spans="1:38" ht="45" x14ac:dyDescent="0.25">
      <c r="A43" s="764" t="s">
        <v>474</v>
      </c>
      <c r="B43" s="765"/>
      <c r="C43" s="765"/>
      <c r="D43" s="765" t="s">
        <v>54</v>
      </c>
      <c r="E43" s="777" t="s">
        <v>466</v>
      </c>
      <c r="F43" s="765"/>
      <c r="G43" s="765"/>
      <c r="H43" s="774">
        <v>1</v>
      </c>
      <c r="I43" s="765"/>
      <c r="J43" s="765">
        <f t="shared" si="0"/>
        <v>1</v>
      </c>
      <c r="K43" s="765" t="s">
        <v>463</v>
      </c>
      <c r="L43" s="765" t="s">
        <v>158</v>
      </c>
      <c r="M43" s="766">
        <v>572</v>
      </c>
      <c r="N43" s="765" t="s">
        <v>428</v>
      </c>
      <c r="O43" s="778" t="s">
        <v>429</v>
      </c>
      <c r="P43" s="765">
        <v>1</v>
      </c>
      <c r="Q43" s="765" t="s">
        <v>430</v>
      </c>
      <c r="R43" s="330"/>
      <c r="S43" s="330"/>
      <c r="T43" s="330"/>
      <c r="U43" s="330"/>
      <c r="V43" s="330"/>
      <c r="W43" s="330"/>
      <c r="X43" s="330"/>
      <c r="Y43" s="330"/>
      <c r="Z43" s="330"/>
      <c r="AA43" s="330"/>
      <c r="AB43" s="330"/>
      <c r="AC43" s="330"/>
      <c r="AD43" s="330"/>
      <c r="AE43" s="330"/>
      <c r="AF43" s="330"/>
      <c r="AG43" s="330"/>
      <c r="AH43" s="330"/>
      <c r="AI43" s="330"/>
      <c r="AJ43" s="330"/>
      <c r="AK43" s="330"/>
      <c r="AL43" s="330"/>
    </row>
    <row r="44" spans="1:38" ht="60" x14ac:dyDescent="0.25">
      <c r="A44" s="764" t="s">
        <v>475</v>
      </c>
      <c r="B44" s="765" t="s">
        <v>54</v>
      </c>
      <c r="C44" s="765"/>
      <c r="D44" s="765"/>
      <c r="E44" s="777" t="s">
        <v>466</v>
      </c>
      <c r="F44" s="765"/>
      <c r="G44" s="765"/>
      <c r="H44" s="774">
        <v>18</v>
      </c>
      <c r="I44" s="765"/>
      <c r="J44" s="765">
        <f t="shared" si="0"/>
        <v>18</v>
      </c>
      <c r="K44" s="765" t="s">
        <v>463</v>
      </c>
      <c r="L44" s="765" t="s">
        <v>158</v>
      </c>
      <c r="M44" s="766">
        <v>572</v>
      </c>
      <c r="N44" s="765" t="s">
        <v>428</v>
      </c>
      <c r="O44" s="778" t="s">
        <v>464</v>
      </c>
      <c r="P44" s="765">
        <v>18</v>
      </c>
      <c r="Q44" s="765" t="s">
        <v>430</v>
      </c>
      <c r="R44" s="330"/>
      <c r="S44" s="330"/>
      <c r="T44" s="330"/>
      <c r="U44" s="330"/>
      <c r="V44" s="330"/>
      <c r="W44" s="330"/>
      <c r="X44" s="330"/>
      <c r="Y44" s="330"/>
      <c r="Z44" s="330"/>
      <c r="AA44" s="330"/>
      <c r="AB44" s="330"/>
      <c r="AC44" s="330"/>
      <c r="AD44" s="330"/>
      <c r="AE44" s="330"/>
      <c r="AF44" s="330"/>
      <c r="AG44" s="330"/>
      <c r="AH44" s="330"/>
      <c r="AI44" s="330"/>
      <c r="AJ44" s="330"/>
      <c r="AK44" s="330"/>
      <c r="AL44" s="330"/>
    </row>
    <row r="45" spans="1:38" ht="60" x14ac:dyDescent="0.25">
      <c r="A45" s="779" t="s">
        <v>476</v>
      </c>
      <c r="B45" s="765" t="s">
        <v>54</v>
      </c>
      <c r="C45" s="765"/>
      <c r="D45" s="765"/>
      <c r="E45" s="776" t="s">
        <v>433</v>
      </c>
      <c r="F45" s="765"/>
      <c r="G45" s="765"/>
      <c r="H45" s="774">
        <v>16</v>
      </c>
      <c r="I45" s="765"/>
      <c r="J45" s="765">
        <f t="shared" si="0"/>
        <v>16</v>
      </c>
      <c r="K45" s="765" t="s">
        <v>452</v>
      </c>
      <c r="L45" s="765" t="s">
        <v>158</v>
      </c>
      <c r="M45" s="771">
        <v>573</v>
      </c>
      <c r="N45" s="765" t="s">
        <v>428</v>
      </c>
      <c r="O45" s="778" t="s">
        <v>477</v>
      </c>
      <c r="P45" s="765">
        <v>16</v>
      </c>
      <c r="Q45" s="765" t="s">
        <v>430</v>
      </c>
      <c r="R45" s="330"/>
      <c r="S45" s="330"/>
      <c r="T45" s="330"/>
      <c r="U45" s="330"/>
      <c r="V45" s="330"/>
      <c r="W45" s="330"/>
      <c r="X45" s="330"/>
      <c r="Y45" s="330"/>
      <c r="Z45" s="330"/>
      <c r="AA45" s="330"/>
      <c r="AB45" s="330"/>
      <c r="AC45" s="330"/>
      <c r="AD45" s="330"/>
      <c r="AE45" s="330"/>
      <c r="AF45" s="330"/>
      <c r="AG45" s="330"/>
      <c r="AH45" s="330"/>
      <c r="AI45" s="330"/>
      <c r="AJ45" s="330"/>
      <c r="AK45" s="330"/>
      <c r="AL45" s="330"/>
    </row>
    <row r="46" spans="1:38" ht="45" x14ac:dyDescent="0.25">
      <c r="A46" s="764" t="s">
        <v>478</v>
      </c>
      <c r="B46" s="765"/>
      <c r="C46" s="765"/>
      <c r="D46" s="765" t="s">
        <v>54</v>
      </c>
      <c r="E46" s="765" t="s">
        <v>426</v>
      </c>
      <c r="F46" s="765"/>
      <c r="G46" s="765"/>
      <c r="H46" s="774">
        <v>21</v>
      </c>
      <c r="I46" s="765"/>
      <c r="J46" s="765">
        <f t="shared" si="0"/>
        <v>21</v>
      </c>
      <c r="K46" s="765" t="s">
        <v>452</v>
      </c>
      <c r="L46" s="765" t="s">
        <v>158</v>
      </c>
      <c r="M46" s="766">
        <v>573</v>
      </c>
      <c r="N46" s="765" t="s">
        <v>428</v>
      </c>
      <c r="O46" s="778" t="s">
        <v>477</v>
      </c>
      <c r="P46" s="765">
        <v>21</v>
      </c>
      <c r="Q46" s="765" t="s">
        <v>430</v>
      </c>
      <c r="R46" s="330"/>
      <c r="S46" s="330"/>
      <c r="T46" s="330"/>
      <c r="U46" s="330"/>
      <c r="V46" s="330"/>
      <c r="W46" s="330"/>
      <c r="X46" s="330"/>
      <c r="Y46" s="330"/>
      <c r="Z46" s="330"/>
      <c r="AA46" s="330"/>
      <c r="AB46" s="330"/>
      <c r="AC46" s="330"/>
      <c r="AD46" s="330"/>
      <c r="AE46" s="330"/>
      <c r="AF46" s="330"/>
      <c r="AG46" s="330"/>
      <c r="AH46" s="330"/>
      <c r="AI46" s="330"/>
      <c r="AJ46" s="330"/>
      <c r="AK46" s="330"/>
      <c r="AL46" s="330"/>
    </row>
    <row r="47" spans="1:38" ht="45" x14ac:dyDescent="0.25">
      <c r="A47" s="764" t="s">
        <v>479</v>
      </c>
      <c r="B47" s="765"/>
      <c r="C47" s="765"/>
      <c r="D47" s="765" t="s">
        <v>54</v>
      </c>
      <c r="E47" s="765" t="s">
        <v>426</v>
      </c>
      <c r="F47" s="765"/>
      <c r="G47" s="765"/>
      <c r="H47" s="774">
        <v>21</v>
      </c>
      <c r="I47" s="765"/>
      <c r="J47" s="765">
        <f t="shared" si="0"/>
        <v>21</v>
      </c>
      <c r="K47" s="765" t="s">
        <v>480</v>
      </c>
      <c r="L47" s="765" t="s">
        <v>158</v>
      </c>
      <c r="M47" s="766">
        <v>573</v>
      </c>
      <c r="N47" s="765" t="s">
        <v>428</v>
      </c>
      <c r="O47" s="778" t="s">
        <v>481</v>
      </c>
      <c r="P47" s="765">
        <v>21</v>
      </c>
      <c r="Q47" s="765" t="s">
        <v>430</v>
      </c>
      <c r="R47" s="330"/>
      <c r="S47" s="330"/>
      <c r="T47" s="330"/>
      <c r="U47" s="330"/>
      <c r="V47" s="330"/>
      <c r="W47" s="330"/>
      <c r="X47" s="330"/>
      <c r="Y47" s="330"/>
      <c r="Z47" s="330"/>
      <c r="AA47" s="330"/>
      <c r="AB47" s="330"/>
      <c r="AC47" s="330"/>
      <c r="AD47" s="330"/>
      <c r="AE47" s="330"/>
      <c r="AF47" s="330"/>
      <c r="AG47" s="330"/>
      <c r="AH47" s="330"/>
      <c r="AI47" s="330"/>
      <c r="AJ47" s="330"/>
      <c r="AK47" s="330"/>
      <c r="AL47" s="330"/>
    </row>
    <row r="48" spans="1:38" ht="45" x14ac:dyDescent="0.25">
      <c r="A48" s="779" t="s">
        <v>482</v>
      </c>
      <c r="B48" s="765"/>
      <c r="C48" s="765"/>
      <c r="D48" s="765" t="s">
        <v>54</v>
      </c>
      <c r="E48" s="776" t="s">
        <v>433</v>
      </c>
      <c r="F48" s="765"/>
      <c r="G48" s="765"/>
      <c r="H48" s="774">
        <v>336</v>
      </c>
      <c r="I48" s="765"/>
      <c r="J48" s="765">
        <f t="shared" si="0"/>
        <v>336</v>
      </c>
      <c r="K48" s="765" t="s">
        <v>459</v>
      </c>
      <c r="L48" s="765" t="s">
        <v>158</v>
      </c>
      <c r="M48" s="777">
        <v>240</v>
      </c>
      <c r="N48" s="765" t="s">
        <v>428</v>
      </c>
      <c r="O48" s="778" t="s">
        <v>483</v>
      </c>
      <c r="P48" s="765">
        <v>336</v>
      </c>
      <c r="Q48" s="765" t="s">
        <v>430</v>
      </c>
      <c r="R48" s="330"/>
      <c r="S48" s="330"/>
      <c r="T48" s="330"/>
      <c r="U48" s="330"/>
      <c r="V48" s="330"/>
      <c r="W48" s="330"/>
      <c r="X48" s="330"/>
      <c r="Y48" s="330"/>
      <c r="Z48" s="330"/>
      <c r="AA48" s="330"/>
      <c r="AB48" s="330"/>
      <c r="AC48" s="330"/>
      <c r="AD48" s="330"/>
      <c r="AE48" s="330"/>
      <c r="AF48" s="330"/>
      <c r="AG48" s="330"/>
      <c r="AH48" s="330"/>
      <c r="AI48" s="330"/>
      <c r="AJ48" s="330"/>
      <c r="AK48" s="330"/>
      <c r="AL48" s="330"/>
    </row>
    <row r="49" spans="1:38" ht="45" x14ac:dyDescent="0.25">
      <c r="A49" s="779" t="s">
        <v>1133</v>
      </c>
      <c r="B49" s="765"/>
      <c r="C49" s="765"/>
      <c r="D49" s="765" t="s">
        <v>54</v>
      </c>
      <c r="E49" s="777" t="s">
        <v>484</v>
      </c>
      <c r="F49" s="765"/>
      <c r="G49" s="765"/>
      <c r="H49" s="774">
        <v>348</v>
      </c>
      <c r="I49" s="765"/>
      <c r="J49" s="765">
        <f t="shared" si="0"/>
        <v>348</v>
      </c>
      <c r="K49" s="765" t="s">
        <v>459</v>
      </c>
      <c r="L49" s="765" t="s">
        <v>158</v>
      </c>
      <c r="M49" s="777">
        <v>240</v>
      </c>
      <c r="N49" s="765" t="s">
        <v>428</v>
      </c>
      <c r="O49" s="778" t="s">
        <v>483</v>
      </c>
      <c r="P49" s="765">
        <v>348</v>
      </c>
      <c r="Q49" s="765" t="s">
        <v>430</v>
      </c>
      <c r="R49" s="330"/>
      <c r="S49" s="330"/>
      <c r="T49" s="330"/>
      <c r="U49" s="330"/>
      <c r="V49" s="330"/>
      <c r="W49" s="330"/>
      <c r="X49" s="330"/>
      <c r="Y49" s="330"/>
      <c r="Z49" s="330"/>
      <c r="AA49" s="330"/>
      <c r="AB49" s="330"/>
      <c r="AC49" s="330"/>
      <c r="AD49" s="330"/>
      <c r="AE49" s="330"/>
      <c r="AF49" s="330"/>
      <c r="AG49" s="330"/>
      <c r="AH49" s="330"/>
      <c r="AI49" s="330"/>
      <c r="AJ49" s="330"/>
      <c r="AK49" s="330"/>
      <c r="AL49" s="330"/>
    </row>
    <row r="50" spans="1:38" ht="90" x14ac:dyDescent="0.25">
      <c r="A50" s="779" t="s">
        <v>485</v>
      </c>
      <c r="B50" s="765"/>
      <c r="C50" s="765"/>
      <c r="D50" s="765" t="s">
        <v>54</v>
      </c>
      <c r="E50" s="777" t="s">
        <v>484</v>
      </c>
      <c r="F50" s="765"/>
      <c r="G50" s="765"/>
      <c r="H50" s="774">
        <v>2</v>
      </c>
      <c r="I50" s="765"/>
      <c r="J50" s="765">
        <f t="shared" si="0"/>
        <v>2</v>
      </c>
      <c r="K50" s="765" t="s">
        <v>459</v>
      </c>
      <c r="L50" s="765" t="s">
        <v>158</v>
      </c>
      <c r="M50" s="777">
        <v>240</v>
      </c>
      <c r="N50" s="765" t="s">
        <v>428</v>
      </c>
      <c r="O50" s="778" t="s">
        <v>486</v>
      </c>
      <c r="P50" s="765">
        <v>2</v>
      </c>
      <c r="Q50" s="765" t="s">
        <v>430</v>
      </c>
      <c r="R50" s="330"/>
      <c r="S50" s="330"/>
      <c r="T50" s="330"/>
      <c r="U50" s="330"/>
      <c r="V50" s="330"/>
      <c r="W50" s="330"/>
      <c r="X50" s="330"/>
      <c r="Y50" s="330"/>
      <c r="Z50" s="330"/>
      <c r="AA50" s="330"/>
      <c r="AB50" s="330"/>
      <c r="AC50" s="330"/>
      <c r="AD50" s="330"/>
      <c r="AE50" s="330"/>
      <c r="AF50" s="330"/>
      <c r="AG50" s="330"/>
      <c r="AH50" s="330"/>
      <c r="AI50" s="330"/>
      <c r="AJ50" s="330"/>
      <c r="AK50" s="330"/>
      <c r="AL50" s="330"/>
    </row>
    <row r="51" spans="1:38" ht="135" x14ac:dyDescent="0.25">
      <c r="A51" s="770" t="s">
        <v>487</v>
      </c>
      <c r="B51" s="765" t="s">
        <v>54</v>
      </c>
      <c r="C51" s="765"/>
      <c r="D51" s="765"/>
      <c r="E51" s="765" t="s">
        <v>426</v>
      </c>
      <c r="F51" s="765"/>
      <c r="G51" s="765"/>
      <c r="H51" s="774">
        <v>9</v>
      </c>
      <c r="I51" s="765"/>
      <c r="J51" s="765">
        <f t="shared" si="0"/>
        <v>9</v>
      </c>
      <c r="K51" s="765" t="s">
        <v>459</v>
      </c>
      <c r="L51" s="765" t="s">
        <v>158</v>
      </c>
      <c r="M51" s="777">
        <v>240</v>
      </c>
      <c r="N51" s="765" t="s">
        <v>428</v>
      </c>
      <c r="O51" s="778" t="s">
        <v>488</v>
      </c>
      <c r="P51" s="765">
        <v>9</v>
      </c>
      <c r="Q51" s="765" t="s">
        <v>430</v>
      </c>
      <c r="R51" s="330"/>
      <c r="S51" s="330"/>
      <c r="T51" s="330"/>
      <c r="U51" s="330"/>
      <c r="V51" s="330"/>
      <c r="W51" s="330"/>
      <c r="X51" s="330"/>
      <c r="Y51" s="330"/>
      <c r="Z51" s="330"/>
      <c r="AA51" s="330"/>
      <c r="AB51" s="330"/>
      <c r="AC51" s="330"/>
      <c r="AD51" s="330"/>
      <c r="AE51" s="330"/>
      <c r="AF51" s="330"/>
      <c r="AG51" s="330"/>
      <c r="AH51" s="330"/>
      <c r="AI51" s="330"/>
      <c r="AJ51" s="330"/>
      <c r="AK51" s="330"/>
      <c r="AL51" s="330"/>
    </row>
    <row r="52" spans="1:38" ht="33.75" x14ac:dyDescent="0.25">
      <c r="A52" s="780" t="s">
        <v>1134</v>
      </c>
      <c r="B52" s="765" t="s">
        <v>54</v>
      </c>
      <c r="C52" s="765"/>
      <c r="D52" s="765"/>
      <c r="E52" s="777" t="s">
        <v>489</v>
      </c>
      <c r="F52" s="765"/>
      <c r="G52" s="765"/>
      <c r="H52" s="774">
        <v>1</v>
      </c>
      <c r="I52" s="765"/>
      <c r="J52" s="765">
        <f t="shared" si="0"/>
        <v>1</v>
      </c>
      <c r="K52" s="765" t="s">
        <v>459</v>
      </c>
      <c r="L52" s="765" t="s">
        <v>158</v>
      </c>
      <c r="M52" s="766">
        <v>240</v>
      </c>
      <c r="N52" s="765" t="s">
        <v>490</v>
      </c>
      <c r="O52" s="778" t="s">
        <v>491</v>
      </c>
      <c r="P52" s="765">
        <v>168</v>
      </c>
      <c r="Q52" s="765" t="s">
        <v>430</v>
      </c>
      <c r="R52" s="330"/>
      <c r="S52" s="330"/>
      <c r="T52" s="330"/>
      <c r="U52" s="330"/>
      <c r="V52" s="330"/>
      <c r="W52" s="330"/>
      <c r="X52" s="330"/>
      <c r="Y52" s="330"/>
      <c r="Z52" s="330"/>
      <c r="AA52" s="330"/>
      <c r="AB52" s="330"/>
      <c r="AC52" s="330"/>
      <c r="AD52" s="330"/>
      <c r="AE52" s="330"/>
      <c r="AF52" s="330"/>
      <c r="AG52" s="330"/>
      <c r="AH52" s="330"/>
      <c r="AI52" s="330"/>
      <c r="AJ52" s="330"/>
      <c r="AK52" s="330"/>
      <c r="AL52" s="330"/>
    </row>
    <row r="53" spans="1:38" ht="60" x14ac:dyDescent="0.25">
      <c r="A53" s="781" t="s">
        <v>492</v>
      </c>
      <c r="B53" s="765"/>
      <c r="C53" s="765"/>
      <c r="D53" s="765" t="s">
        <v>54</v>
      </c>
      <c r="E53" s="777" t="s">
        <v>466</v>
      </c>
      <c r="F53" s="765"/>
      <c r="G53" s="765"/>
      <c r="H53" s="774">
        <v>3</v>
      </c>
      <c r="I53" s="765"/>
      <c r="J53" s="765">
        <f t="shared" si="0"/>
        <v>3</v>
      </c>
      <c r="K53" s="765" t="s">
        <v>452</v>
      </c>
      <c r="L53" s="765" t="s">
        <v>158</v>
      </c>
      <c r="M53" s="766">
        <v>460</v>
      </c>
      <c r="N53" s="765" t="s">
        <v>428</v>
      </c>
      <c r="O53" s="778" t="s">
        <v>493</v>
      </c>
      <c r="P53" s="765">
        <v>116</v>
      </c>
      <c r="Q53" s="765" t="s">
        <v>430</v>
      </c>
      <c r="R53" s="330"/>
      <c r="S53" s="330"/>
      <c r="T53" s="330"/>
      <c r="U53" s="330"/>
      <c r="V53" s="330"/>
      <c r="W53" s="330"/>
      <c r="X53" s="330"/>
      <c r="Y53" s="330"/>
      <c r="Z53" s="330"/>
      <c r="AA53" s="330"/>
      <c r="AB53" s="330"/>
      <c r="AC53" s="330"/>
      <c r="AD53" s="330"/>
      <c r="AE53" s="330"/>
      <c r="AF53" s="330"/>
      <c r="AG53" s="330"/>
      <c r="AH53" s="330"/>
      <c r="AI53" s="330"/>
      <c r="AJ53" s="330"/>
      <c r="AK53" s="330"/>
      <c r="AL53" s="330"/>
    </row>
    <row r="54" spans="1:38" ht="60" x14ac:dyDescent="0.25">
      <c r="A54" s="781" t="s">
        <v>494</v>
      </c>
      <c r="B54" s="765"/>
      <c r="C54" s="765"/>
      <c r="D54" s="765" t="s">
        <v>54</v>
      </c>
      <c r="E54" s="777" t="s">
        <v>466</v>
      </c>
      <c r="F54" s="765"/>
      <c r="G54" s="765"/>
      <c r="H54" s="774">
        <v>1</v>
      </c>
      <c r="I54" s="765"/>
      <c r="J54" s="765">
        <f t="shared" si="0"/>
        <v>1</v>
      </c>
      <c r="K54" s="765" t="s">
        <v>452</v>
      </c>
      <c r="L54" s="765" t="s">
        <v>158</v>
      </c>
      <c r="M54" s="766">
        <v>460</v>
      </c>
      <c r="N54" s="765" t="s">
        <v>428</v>
      </c>
      <c r="O54" s="778" t="s">
        <v>493</v>
      </c>
      <c r="P54" s="765">
        <v>116</v>
      </c>
      <c r="Q54" s="765" t="s">
        <v>430</v>
      </c>
      <c r="R54" s="330"/>
      <c r="S54" s="330"/>
      <c r="T54" s="330"/>
      <c r="U54" s="330"/>
      <c r="V54" s="330"/>
      <c r="W54" s="330"/>
      <c r="X54" s="330"/>
      <c r="Y54" s="330"/>
      <c r="Z54" s="330"/>
      <c r="AA54" s="330"/>
      <c r="AB54" s="330"/>
      <c r="AC54" s="330"/>
      <c r="AD54" s="330"/>
      <c r="AE54" s="330"/>
      <c r="AF54" s="330"/>
      <c r="AG54" s="330"/>
      <c r="AH54" s="330"/>
      <c r="AI54" s="330"/>
      <c r="AJ54" s="330"/>
      <c r="AK54" s="330"/>
      <c r="AL54" s="330"/>
    </row>
    <row r="55" spans="1:38" ht="60" x14ac:dyDescent="0.25">
      <c r="A55" s="781" t="s">
        <v>495</v>
      </c>
      <c r="B55" s="765"/>
      <c r="C55" s="765"/>
      <c r="D55" s="765" t="s">
        <v>54</v>
      </c>
      <c r="E55" s="777" t="s">
        <v>466</v>
      </c>
      <c r="F55" s="765"/>
      <c r="G55" s="765"/>
      <c r="H55" s="774">
        <v>1</v>
      </c>
      <c r="I55" s="765"/>
      <c r="J55" s="765">
        <f t="shared" si="0"/>
        <v>1</v>
      </c>
      <c r="K55" s="765" t="s">
        <v>452</v>
      </c>
      <c r="L55" s="765" t="s">
        <v>158</v>
      </c>
      <c r="M55" s="766">
        <v>460</v>
      </c>
      <c r="N55" s="765" t="s">
        <v>428</v>
      </c>
      <c r="O55" s="778" t="s">
        <v>493</v>
      </c>
      <c r="P55" s="765">
        <v>116</v>
      </c>
      <c r="Q55" s="765" t="s">
        <v>430</v>
      </c>
      <c r="R55" s="330"/>
      <c r="S55" s="330"/>
      <c r="T55" s="330"/>
      <c r="U55" s="330"/>
      <c r="V55" s="330"/>
      <c r="W55" s="330"/>
      <c r="X55" s="330"/>
      <c r="Y55" s="330"/>
      <c r="Z55" s="330"/>
      <c r="AA55" s="330"/>
      <c r="AB55" s="330"/>
      <c r="AC55" s="330"/>
      <c r="AD55" s="330"/>
      <c r="AE55" s="330"/>
      <c r="AF55" s="330"/>
      <c r="AG55" s="330"/>
      <c r="AH55" s="330"/>
      <c r="AI55" s="330"/>
      <c r="AJ55" s="330"/>
      <c r="AK55" s="330"/>
      <c r="AL55" s="330"/>
    </row>
    <row r="56" spans="1:38" ht="60" x14ac:dyDescent="0.25">
      <c r="A56" s="781" t="s">
        <v>1135</v>
      </c>
      <c r="B56" s="765"/>
      <c r="C56" s="765"/>
      <c r="D56" s="765" t="s">
        <v>54</v>
      </c>
      <c r="E56" s="777" t="s">
        <v>496</v>
      </c>
      <c r="F56" s="765"/>
      <c r="G56" s="765"/>
      <c r="H56" s="774">
        <v>23</v>
      </c>
      <c r="I56" s="765"/>
      <c r="J56" s="765">
        <f t="shared" si="0"/>
        <v>23</v>
      </c>
      <c r="K56" s="765" t="s">
        <v>452</v>
      </c>
      <c r="L56" s="765" t="s">
        <v>158</v>
      </c>
      <c r="M56" s="766">
        <v>460</v>
      </c>
      <c r="N56" s="765" t="s">
        <v>428</v>
      </c>
      <c r="O56" s="778" t="s">
        <v>493</v>
      </c>
      <c r="P56" s="765">
        <v>116</v>
      </c>
      <c r="Q56" s="765" t="s">
        <v>430</v>
      </c>
      <c r="R56" s="330"/>
      <c r="S56" s="330"/>
      <c r="T56" s="330"/>
      <c r="U56" s="330"/>
      <c r="V56" s="330"/>
      <c r="W56" s="330"/>
      <c r="X56" s="330"/>
      <c r="Y56" s="330"/>
      <c r="Z56" s="330"/>
      <c r="AA56" s="330"/>
      <c r="AB56" s="330"/>
      <c r="AC56" s="330"/>
      <c r="AD56" s="330"/>
      <c r="AE56" s="330"/>
      <c r="AF56" s="330"/>
      <c r="AG56" s="330"/>
      <c r="AH56" s="330"/>
      <c r="AI56" s="330"/>
      <c r="AJ56" s="330"/>
      <c r="AK56" s="330"/>
      <c r="AL56" s="330"/>
    </row>
    <row r="57" spans="1:38" ht="60" x14ac:dyDescent="0.25">
      <c r="A57" s="781" t="s">
        <v>1135</v>
      </c>
      <c r="B57" s="765"/>
      <c r="C57" s="765"/>
      <c r="D57" s="765" t="s">
        <v>54</v>
      </c>
      <c r="E57" s="777" t="s">
        <v>496</v>
      </c>
      <c r="F57" s="765"/>
      <c r="G57" s="765"/>
      <c r="H57" s="774">
        <v>23</v>
      </c>
      <c r="I57" s="765"/>
      <c r="J57" s="765">
        <f t="shared" si="0"/>
        <v>23</v>
      </c>
      <c r="K57" s="765" t="s">
        <v>452</v>
      </c>
      <c r="L57" s="765" t="s">
        <v>158</v>
      </c>
      <c r="M57" s="766">
        <v>460</v>
      </c>
      <c r="N57" s="765" t="s">
        <v>428</v>
      </c>
      <c r="O57" s="778" t="s">
        <v>493</v>
      </c>
      <c r="P57" s="765">
        <v>116</v>
      </c>
      <c r="Q57" s="765" t="s">
        <v>430</v>
      </c>
      <c r="R57" s="330"/>
      <c r="S57" s="330"/>
      <c r="T57" s="330"/>
      <c r="U57" s="330"/>
      <c r="V57" s="330"/>
      <c r="W57" s="330"/>
      <c r="X57" s="330"/>
      <c r="Y57" s="330"/>
      <c r="Z57" s="330"/>
      <c r="AA57" s="330"/>
      <c r="AB57" s="330"/>
      <c r="AC57" s="330"/>
      <c r="AD57" s="330"/>
      <c r="AE57" s="330"/>
      <c r="AF57" s="330"/>
      <c r="AG57" s="330"/>
      <c r="AH57" s="330"/>
      <c r="AI57" s="330"/>
      <c r="AJ57" s="330"/>
      <c r="AK57" s="330"/>
      <c r="AL57" s="330"/>
    </row>
    <row r="58" spans="1:38" ht="60" x14ac:dyDescent="0.25">
      <c r="A58" s="781" t="s">
        <v>1136</v>
      </c>
      <c r="B58" s="765"/>
      <c r="C58" s="765"/>
      <c r="D58" s="765" t="s">
        <v>54</v>
      </c>
      <c r="E58" s="777" t="s">
        <v>496</v>
      </c>
      <c r="F58" s="765"/>
      <c r="G58" s="765"/>
      <c r="H58" s="774">
        <v>14</v>
      </c>
      <c r="I58" s="765"/>
      <c r="J58" s="765">
        <f t="shared" si="0"/>
        <v>14</v>
      </c>
      <c r="K58" s="765" t="s">
        <v>452</v>
      </c>
      <c r="L58" s="765" t="s">
        <v>158</v>
      </c>
      <c r="M58" s="766">
        <v>571</v>
      </c>
      <c r="N58" s="765" t="s">
        <v>428</v>
      </c>
      <c r="O58" s="778" t="s">
        <v>493</v>
      </c>
      <c r="P58" s="765">
        <v>116</v>
      </c>
      <c r="Q58" s="765" t="s">
        <v>430</v>
      </c>
      <c r="R58" s="330"/>
      <c r="S58" s="330"/>
      <c r="T58" s="330"/>
      <c r="U58" s="330"/>
      <c r="V58" s="330"/>
      <c r="W58" s="330"/>
      <c r="X58" s="330"/>
      <c r="Y58" s="330"/>
      <c r="Z58" s="330"/>
      <c r="AA58" s="330"/>
      <c r="AB58" s="330"/>
      <c r="AC58" s="330"/>
      <c r="AD58" s="330"/>
      <c r="AE58" s="330"/>
      <c r="AF58" s="330"/>
      <c r="AG58" s="330"/>
      <c r="AH58" s="330"/>
      <c r="AI58" s="330"/>
      <c r="AJ58" s="330"/>
      <c r="AK58" s="330"/>
      <c r="AL58" s="330"/>
    </row>
    <row r="59" spans="1:38" ht="60" x14ac:dyDescent="0.25">
      <c r="A59" s="781" t="s">
        <v>497</v>
      </c>
      <c r="B59" s="765"/>
      <c r="C59" s="765"/>
      <c r="D59" s="765" t="s">
        <v>54</v>
      </c>
      <c r="E59" s="777" t="s">
        <v>496</v>
      </c>
      <c r="F59" s="765"/>
      <c r="G59" s="765"/>
      <c r="H59" s="774">
        <v>1</v>
      </c>
      <c r="I59" s="765"/>
      <c r="J59" s="765">
        <f t="shared" si="0"/>
        <v>1</v>
      </c>
      <c r="K59" s="765" t="s">
        <v>459</v>
      </c>
      <c r="L59" s="765" t="s">
        <v>158</v>
      </c>
      <c r="M59" s="766">
        <v>571</v>
      </c>
      <c r="N59" s="765" t="s">
        <v>428</v>
      </c>
      <c r="O59" s="778" t="s">
        <v>498</v>
      </c>
      <c r="P59" s="765">
        <v>1</v>
      </c>
      <c r="Q59" s="765" t="s">
        <v>430</v>
      </c>
      <c r="R59" s="330"/>
      <c r="S59" s="330"/>
      <c r="T59" s="330"/>
      <c r="U59" s="330"/>
      <c r="V59" s="330"/>
      <c r="W59" s="330"/>
      <c r="X59" s="330"/>
      <c r="Y59" s="330"/>
      <c r="Z59" s="330"/>
      <c r="AA59" s="330"/>
      <c r="AB59" s="330"/>
      <c r="AC59" s="330"/>
      <c r="AD59" s="330"/>
      <c r="AE59" s="330"/>
      <c r="AF59" s="330"/>
      <c r="AG59" s="330"/>
      <c r="AH59" s="330"/>
      <c r="AI59" s="330"/>
      <c r="AJ59" s="330"/>
      <c r="AK59" s="330"/>
      <c r="AL59" s="330"/>
    </row>
    <row r="60" spans="1:38" ht="90" x14ac:dyDescent="0.25">
      <c r="A60" s="781" t="s">
        <v>499</v>
      </c>
      <c r="B60" s="765"/>
      <c r="C60" s="765"/>
      <c r="D60" s="765" t="s">
        <v>54</v>
      </c>
      <c r="E60" s="777" t="s">
        <v>496</v>
      </c>
      <c r="F60" s="765"/>
      <c r="G60" s="765"/>
      <c r="H60" s="774">
        <v>1</v>
      </c>
      <c r="I60" s="765"/>
      <c r="J60" s="765">
        <f t="shared" si="0"/>
        <v>1</v>
      </c>
      <c r="K60" s="765" t="s">
        <v>452</v>
      </c>
      <c r="L60" s="765" t="s">
        <v>158</v>
      </c>
      <c r="M60" s="766">
        <v>571</v>
      </c>
      <c r="N60" s="765" t="s">
        <v>428</v>
      </c>
      <c r="O60" s="778" t="s">
        <v>493</v>
      </c>
      <c r="P60" s="765">
        <v>116</v>
      </c>
      <c r="Q60" s="765" t="s">
        <v>430</v>
      </c>
      <c r="R60" s="330"/>
      <c r="S60" s="330"/>
      <c r="T60" s="330"/>
      <c r="U60" s="330"/>
      <c r="V60" s="330"/>
      <c r="W60" s="330"/>
      <c r="X60" s="330"/>
      <c r="Y60" s="330"/>
      <c r="Z60" s="330"/>
      <c r="AA60" s="330"/>
      <c r="AB60" s="330"/>
      <c r="AC60" s="330"/>
      <c r="AD60" s="330"/>
      <c r="AE60" s="330"/>
      <c r="AF60" s="330"/>
      <c r="AG60" s="330"/>
      <c r="AH60" s="330"/>
      <c r="AI60" s="330"/>
      <c r="AJ60" s="330"/>
      <c r="AK60" s="330"/>
      <c r="AL60" s="330"/>
    </row>
    <row r="61" spans="1:38" ht="90" x14ac:dyDescent="0.25">
      <c r="A61" s="781" t="s">
        <v>500</v>
      </c>
      <c r="B61" s="765"/>
      <c r="C61" s="765"/>
      <c r="D61" s="765" t="s">
        <v>54</v>
      </c>
      <c r="E61" s="776" t="s">
        <v>433</v>
      </c>
      <c r="F61" s="765"/>
      <c r="G61" s="765"/>
      <c r="H61" s="774">
        <v>3</v>
      </c>
      <c r="I61" s="765"/>
      <c r="J61" s="765">
        <f t="shared" si="0"/>
        <v>3</v>
      </c>
      <c r="K61" s="765" t="s">
        <v>459</v>
      </c>
      <c r="L61" s="765" t="s">
        <v>158</v>
      </c>
      <c r="M61" s="766">
        <v>264</v>
      </c>
      <c r="N61" s="765" t="s">
        <v>428</v>
      </c>
      <c r="O61" s="778" t="s">
        <v>501</v>
      </c>
      <c r="P61" s="765">
        <v>3</v>
      </c>
      <c r="Q61" s="765" t="s">
        <v>430</v>
      </c>
      <c r="R61" s="330"/>
      <c r="S61" s="330"/>
      <c r="T61" s="330"/>
      <c r="U61" s="330"/>
      <c r="V61" s="330"/>
      <c r="W61" s="330"/>
      <c r="X61" s="330"/>
      <c r="Y61" s="330"/>
      <c r="Z61" s="330"/>
      <c r="AA61" s="330"/>
      <c r="AB61" s="330"/>
      <c r="AC61" s="330"/>
      <c r="AD61" s="330"/>
      <c r="AE61" s="330"/>
      <c r="AF61" s="330"/>
      <c r="AG61" s="330"/>
      <c r="AH61" s="330"/>
      <c r="AI61" s="330"/>
      <c r="AJ61" s="330"/>
      <c r="AK61" s="330"/>
      <c r="AL61" s="330"/>
    </row>
    <row r="62" spans="1:38" ht="75" x14ac:dyDescent="0.25">
      <c r="A62" s="781" t="s">
        <v>502</v>
      </c>
      <c r="B62" s="765"/>
      <c r="C62" s="765"/>
      <c r="D62" s="765" t="s">
        <v>54</v>
      </c>
      <c r="E62" s="776" t="s">
        <v>433</v>
      </c>
      <c r="F62" s="765"/>
      <c r="G62" s="765"/>
      <c r="H62" s="774">
        <v>1</v>
      </c>
      <c r="I62" s="765"/>
      <c r="J62" s="765">
        <f t="shared" si="0"/>
        <v>1</v>
      </c>
      <c r="K62" s="765" t="s">
        <v>459</v>
      </c>
      <c r="L62" s="765" t="s">
        <v>158</v>
      </c>
      <c r="M62" s="766">
        <v>264</v>
      </c>
      <c r="N62" s="765" t="s">
        <v>428</v>
      </c>
      <c r="O62" s="778" t="s">
        <v>491</v>
      </c>
      <c r="P62" s="765">
        <v>168</v>
      </c>
      <c r="Q62" s="765" t="s">
        <v>430</v>
      </c>
      <c r="R62" s="330"/>
      <c r="S62" s="330"/>
      <c r="T62" s="330"/>
      <c r="U62" s="330"/>
      <c r="V62" s="330"/>
      <c r="W62" s="330"/>
      <c r="X62" s="330"/>
      <c r="Y62" s="330"/>
      <c r="Z62" s="330"/>
      <c r="AA62" s="330"/>
      <c r="AB62" s="330"/>
      <c r="AC62" s="330"/>
      <c r="AD62" s="330"/>
      <c r="AE62" s="330"/>
      <c r="AF62" s="330"/>
      <c r="AG62" s="330"/>
      <c r="AH62" s="330"/>
      <c r="AI62" s="330"/>
      <c r="AJ62" s="330"/>
      <c r="AK62" s="330"/>
      <c r="AL62" s="330"/>
    </row>
    <row r="63" spans="1:38" ht="60" x14ac:dyDescent="0.25">
      <c r="A63" s="781" t="s">
        <v>503</v>
      </c>
      <c r="B63" s="765"/>
      <c r="C63" s="765"/>
      <c r="D63" s="765" t="s">
        <v>54</v>
      </c>
      <c r="E63" s="776" t="s">
        <v>433</v>
      </c>
      <c r="F63" s="765"/>
      <c r="G63" s="765"/>
      <c r="H63" s="774">
        <v>31</v>
      </c>
      <c r="I63" s="765"/>
      <c r="J63" s="765">
        <f t="shared" si="0"/>
        <v>31</v>
      </c>
      <c r="K63" s="765" t="s">
        <v>459</v>
      </c>
      <c r="L63" s="765" t="s">
        <v>158</v>
      </c>
      <c r="M63" s="766">
        <v>223</v>
      </c>
      <c r="N63" s="765" t="s">
        <v>428</v>
      </c>
      <c r="O63" s="778" t="s">
        <v>491</v>
      </c>
      <c r="P63" s="765">
        <v>168</v>
      </c>
      <c r="Q63" s="765" t="s">
        <v>430</v>
      </c>
      <c r="R63" s="330"/>
      <c r="S63" s="330"/>
      <c r="T63" s="330"/>
      <c r="U63" s="330"/>
      <c r="V63" s="330"/>
      <c r="W63" s="330"/>
      <c r="X63" s="330"/>
      <c r="Y63" s="330"/>
      <c r="Z63" s="330"/>
      <c r="AA63" s="330"/>
      <c r="AB63" s="330"/>
      <c r="AC63" s="330"/>
      <c r="AD63" s="330"/>
      <c r="AE63" s="330"/>
      <c r="AF63" s="330"/>
      <c r="AG63" s="330"/>
      <c r="AH63" s="330"/>
      <c r="AI63" s="330"/>
      <c r="AJ63" s="330"/>
      <c r="AK63" s="330"/>
      <c r="AL63" s="330"/>
    </row>
    <row r="64" spans="1:38" ht="165" x14ac:dyDescent="0.25">
      <c r="A64" s="781" t="s">
        <v>504</v>
      </c>
      <c r="B64" s="765"/>
      <c r="C64" s="765"/>
      <c r="D64" s="765" t="s">
        <v>54</v>
      </c>
      <c r="E64" s="776" t="s">
        <v>433</v>
      </c>
      <c r="F64" s="765"/>
      <c r="G64" s="765"/>
      <c r="H64" s="774">
        <v>36</v>
      </c>
      <c r="I64" s="765"/>
      <c r="J64" s="765">
        <f t="shared" si="0"/>
        <v>36</v>
      </c>
      <c r="K64" s="765" t="s">
        <v>459</v>
      </c>
      <c r="L64" s="765" t="s">
        <v>158</v>
      </c>
      <c r="M64" s="766">
        <v>223</v>
      </c>
      <c r="N64" s="765" t="s">
        <v>428</v>
      </c>
      <c r="O64" s="778" t="s">
        <v>491</v>
      </c>
      <c r="P64" s="765">
        <v>168</v>
      </c>
      <c r="Q64" s="765" t="s">
        <v>430</v>
      </c>
      <c r="R64" s="330"/>
      <c r="S64" s="330"/>
      <c r="T64" s="330"/>
      <c r="U64" s="330"/>
      <c r="V64" s="330"/>
      <c r="W64" s="330"/>
      <c r="X64" s="330"/>
      <c r="Y64" s="330"/>
      <c r="Z64" s="330"/>
      <c r="AA64" s="330"/>
      <c r="AB64" s="330"/>
      <c r="AC64" s="330"/>
      <c r="AD64" s="330"/>
      <c r="AE64" s="330"/>
      <c r="AF64" s="330"/>
      <c r="AG64" s="330"/>
      <c r="AH64" s="330"/>
      <c r="AI64" s="330"/>
      <c r="AJ64" s="330"/>
      <c r="AK64" s="330"/>
      <c r="AL64" s="330"/>
    </row>
    <row r="65" spans="1:38" ht="90" x14ac:dyDescent="0.25">
      <c r="A65" s="781" t="s">
        <v>505</v>
      </c>
      <c r="B65" s="765"/>
      <c r="C65" s="765"/>
      <c r="D65" s="765" t="s">
        <v>54</v>
      </c>
      <c r="E65" s="776" t="s">
        <v>433</v>
      </c>
      <c r="F65" s="765"/>
      <c r="G65" s="765"/>
      <c r="H65" s="774">
        <v>36</v>
      </c>
      <c r="I65" s="765"/>
      <c r="J65" s="765">
        <f t="shared" si="0"/>
        <v>36</v>
      </c>
      <c r="K65" s="765" t="s">
        <v>459</v>
      </c>
      <c r="L65" s="765" t="s">
        <v>158</v>
      </c>
      <c r="M65" s="766">
        <v>263</v>
      </c>
      <c r="N65" s="765" t="s">
        <v>428</v>
      </c>
      <c r="O65" s="778" t="s">
        <v>491</v>
      </c>
      <c r="P65" s="765">
        <v>168</v>
      </c>
      <c r="Q65" s="765" t="s">
        <v>430</v>
      </c>
      <c r="R65" s="330"/>
      <c r="S65" s="330"/>
      <c r="T65" s="330"/>
      <c r="U65" s="330"/>
      <c r="V65" s="330"/>
      <c r="W65" s="330"/>
      <c r="X65" s="330"/>
      <c r="Y65" s="330"/>
      <c r="Z65" s="330"/>
      <c r="AA65" s="330"/>
      <c r="AB65" s="330"/>
      <c r="AC65" s="330"/>
      <c r="AD65" s="330"/>
      <c r="AE65" s="330"/>
      <c r="AF65" s="330"/>
      <c r="AG65" s="330"/>
      <c r="AH65" s="330"/>
      <c r="AI65" s="330"/>
      <c r="AJ65" s="330"/>
      <c r="AK65" s="330"/>
      <c r="AL65" s="330"/>
    </row>
    <row r="66" spans="1:38" ht="75" x14ac:dyDescent="0.25">
      <c r="A66" s="781" t="s">
        <v>506</v>
      </c>
      <c r="B66" s="765"/>
      <c r="C66" s="765"/>
      <c r="D66" s="765" t="s">
        <v>54</v>
      </c>
      <c r="E66" s="776" t="s">
        <v>433</v>
      </c>
      <c r="F66" s="765"/>
      <c r="G66" s="765"/>
      <c r="H66" s="774">
        <v>36</v>
      </c>
      <c r="I66" s="765"/>
      <c r="J66" s="765">
        <f t="shared" si="0"/>
        <v>36</v>
      </c>
      <c r="K66" s="765" t="s">
        <v>459</v>
      </c>
      <c r="L66" s="765" t="s">
        <v>158</v>
      </c>
      <c r="M66" s="766">
        <v>263</v>
      </c>
      <c r="N66" s="765" t="s">
        <v>428</v>
      </c>
      <c r="O66" s="778" t="s">
        <v>491</v>
      </c>
      <c r="P66" s="765">
        <v>168</v>
      </c>
      <c r="Q66" s="765" t="s">
        <v>430</v>
      </c>
      <c r="R66" s="330"/>
      <c r="S66" s="330"/>
      <c r="T66" s="330"/>
      <c r="U66" s="330"/>
      <c r="V66" s="330"/>
      <c r="W66" s="330"/>
      <c r="X66" s="330"/>
      <c r="Y66" s="330"/>
      <c r="Z66" s="330"/>
      <c r="AA66" s="330"/>
      <c r="AB66" s="330"/>
      <c r="AC66" s="330"/>
      <c r="AD66" s="330"/>
      <c r="AE66" s="330"/>
      <c r="AF66" s="330"/>
      <c r="AG66" s="330"/>
      <c r="AH66" s="330"/>
      <c r="AI66" s="330"/>
      <c r="AJ66" s="330"/>
      <c r="AK66" s="330"/>
      <c r="AL66" s="330"/>
    </row>
    <row r="67" spans="1:38" ht="60" x14ac:dyDescent="0.25">
      <c r="A67" s="781" t="s">
        <v>507</v>
      </c>
      <c r="B67" s="765"/>
      <c r="C67" s="765"/>
      <c r="D67" s="765" t="s">
        <v>54</v>
      </c>
      <c r="E67" s="776" t="s">
        <v>433</v>
      </c>
      <c r="F67" s="765"/>
      <c r="G67" s="765"/>
      <c r="H67" s="774">
        <v>36</v>
      </c>
      <c r="I67" s="765"/>
      <c r="J67" s="765">
        <f t="shared" si="0"/>
        <v>36</v>
      </c>
      <c r="K67" s="765" t="s">
        <v>459</v>
      </c>
      <c r="L67" s="765" t="s">
        <v>158</v>
      </c>
      <c r="M67" s="766">
        <v>263</v>
      </c>
      <c r="N67" s="765" t="s">
        <v>428</v>
      </c>
      <c r="O67" s="778" t="s">
        <v>491</v>
      </c>
      <c r="P67" s="765">
        <v>168</v>
      </c>
      <c r="Q67" s="765" t="s">
        <v>430</v>
      </c>
      <c r="R67" s="330"/>
      <c r="S67" s="330"/>
      <c r="T67" s="330"/>
      <c r="U67" s="330"/>
      <c r="V67" s="330"/>
      <c r="W67" s="330"/>
      <c r="X67" s="330"/>
      <c r="Y67" s="330"/>
      <c r="Z67" s="330"/>
      <c r="AA67" s="330"/>
      <c r="AB67" s="330"/>
      <c r="AC67" s="330"/>
      <c r="AD67" s="330"/>
      <c r="AE67" s="330"/>
      <c r="AF67" s="330"/>
      <c r="AG67" s="330"/>
      <c r="AH67" s="330"/>
      <c r="AI67" s="330"/>
      <c r="AJ67" s="330"/>
      <c r="AK67" s="330"/>
      <c r="AL67" s="330"/>
    </row>
    <row r="68" spans="1:38" ht="60" x14ac:dyDescent="0.25">
      <c r="A68" s="781" t="s">
        <v>508</v>
      </c>
      <c r="B68" s="765"/>
      <c r="C68" s="765"/>
      <c r="D68" s="765" t="s">
        <v>54</v>
      </c>
      <c r="E68" s="776" t="s">
        <v>433</v>
      </c>
      <c r="F68" s="765"/>
      <c r="G68" s="765"/>
      <c r="H68" s="774">
        <v>36</v>
      </c>
      <c r="I68" s="765"/>
      <c r="J68" s="765">
        <f t="shared" si="0"/>
        <v>36</v>
      </c>
      <c r="K68" s="765" t="s">
        <v>459</v>
      </c>
      <c r="L68" s="765" t="s">
        <v>158</v>
      </c>
      <c r="M68" s="766">
        <v>263</v>
      </c>
      <c r="N68" s="765" t="s">
        <v>428</v>
      </c>
      <c r="O68" s="778" t="s">
        <v>491</v>
      </c>
      <c r="P68" s="765">
        <v>168</v>
      </c>
      <c r="Q68" s="765" t="s">
        <v>430</v>
      </c>
      <c r="R68" s="330"/>
      <c r="S68" s="330"/>
      <c r="T68" s="330"/>
      <c r="U68" s="330"/>
      <c r="V68" s="330"/>
      <c r="W68" s="330"/>
      <c r="X68" s="330"/>
      <c r="Y68" s="330"/>
      <c r="Z68" s="330"/>
      <c r="AA68" s="330"/>
      <c r="AB68" s="330"/>
      <c r="AC68" s="330"/>
      <c r="AD68" s="330"/>
      <c r="AE68" s="330"/>
      <c r="AF68" s="330"/>
      <c r="AG68" s="330"/>
      <c r="AH68" s="330"/>
      <c r="AI68" s="330"/>
      <c r="AJ68" s="330"/>
      <c r="AK68" s="330"/>
      <c r="AL68" s="330"/>
    </row>
    <row r="69" spans="1:38" ht="165" x14ac:dyDescent="0.25">
      <c r="A69" s="781" t="s">
        <v>509</v>
      </c>
      <c r="B69" s="765"/>
      <c r="C69" s="765"/>
      <c r="D69" s="765" t="s">
        <v>54</v>
      </c>
      <c r="E69" s="776" t="s">
        <v>433</v>
      </c>
      <c r="F69" s="765"/>
      <c r="G69" s="765"/>
      <c r="H69" s="774">
        <v>108</v>
      </c>
      <c r="I69" s="765"/>
      <c r="J69" s="765">
        <f t="shared" si="0"/>
        <v>108</v>
      </c>
      <c r="K69" s="765" t="s">
        <v>459</v>
      </c>
      <c r="L69" s="765" t="s">
        <v>158</v>
      </c>
      <c r="M69" s="766">
        <v>241</v>
      </c>
      <c r="N69" s="765" t="s">
        <v>428</v>
      </c>
      <c r="O69" s="778" t="s">
        <v>491</v>
      </c>
      <c r="P69" s="765">
        <v>168</v>
      </c>
      <c r="Q69" s="765" t="s">
        <v>430</v>
      </c>
      <c r="R69" s="330"/>
      <c r="S69" s="330"/>
      <c r="T69" s="330"/>
      <c r="U69" s="330"/>
      <c r="V69" s="330"/>
      <c r="W69" s="330"/>
      <c r="X69" s="330"/>
      <c r="Y69" s="330"/>
      <c r="Z69" s="330"/>
      <c r="AA69" s="330"/>
      <c r="AB69" s="330"/>
      <c r="AC69" s="330"/>
      <c r="AD69" s="330"/>
      <c r="AE69" s="330"/>
      <c r="AF69" s="330"/>
      <c r="AG69" s="330"/>
      <c r="AH69" s="330"/>
      <c r="AI69" s="330"/>
      <c r="AJ69" s="330"/>
      <c r="AK69" s="330"/>
      <c r="AL69" s="330"/>
    </row>
    <row r="70" spans="1:38" ht="135" x14ac:dyDescent="0.25">
      <c r="A70" s="781" t="s">
        <v>510</v>
      </c>
      <c r="B70" s="765" t="s">
        <v>54</v>
      </c>
      <c r="C70" s="765"/>
      <c r="D70" s="765"/>
      <c r="E70" s="766" t="s">
        <v>510</v>
      </c>
      <c r="F70" s="765"/>
      <c r="G70" s="765"/>
      <c r="H70" s="774">
        <v>18</v>
      </c>
      <c r="I70" s="765"/>
      <c r="J70" s="765">
        <f t="shared" si="0"/>
        <v>18</v>
      </c>
      <c r="K70" s="765" t="s">
        <v>459</v>
      </c>
      <c r="L70" s="765" t="s">
        <v>158</v>
      </c>
      <c r="M70" s="766">
        <v>224</v>
      </c>
      <c r="N70" s="765" t="s">
        <v>428</v>
      </c>
      <c r="O70" s="778" t="s">
        <v>511</v>
      </c>
      <c r="P70" s="765">
        <v>18</v>
      </c>
      <c r="Q70" s="765" t="s">
        <v>430</v>
      </c>
      <c r="R70" s="330"/>
      <c r="S70" s="330"/>
      <c r="T70" s="330"/>
      <c r="U70" s="330"/>
      <c r="V70" s="330"/>
      <c r="W70" s="330"/>
      <c r="X70" s="330"/>
      <c r="Y70" s="330"/>
      <c r="Z70" s="330"/>
      <c r="AA70" s="330"/>
      <c r="AB70" s="330"/>
      <c r="AC70" s="330"/>
      <c r="AD70" s="330"/>
      <c r="AE70" s="330"/>
      <c r="AF70" s="330"/>
      <c r="AG70" s="330"/>
      <c r="AH70" s="330"/>
      <c r="AI70" s="330"/>
      <c r="AJ70" s="330"/>
      <c r="AK70" s="330"/>
      <c r="AL70" s="330"/>
    </row>
    <row r="71" spans="1:38" ht="135" x14ac:dyDescent="0.25">
      <c r="A71" s="781" t="s">
        <v>512</v>
      </c>
      <c r="B71" s="765" t="s">
        <v>54</v>
      </c>
      <c r="C71" s="765"/>
      <c r="D71" s="765"/>
      <c r="E71" s="766" t="s">
        <v>510</v>
      </c>
      <c r="F71" s="765"/>
      <c r="G71" s="765"/>
      <c r="H71" s="774">
        <v>18</v>
      </c>
      <c r="I71" s="765"/>
      <c r="J71" s="765">
        <f t="shared" si="0"/>
        <v>18</v>
      </c>
      <c r="K71" s="765" t="s">
        <v>459</v>
      </c>
      <c r="L71" s="765" t="s">
        <v>158</v>
      </c>
      <c r="M71" s="766">
        <v>224</v>
      </c>
      <c r="N71" s="765" t="s">
        <v>428</v>
      </c>
      <c r="O71" s="778" t="s">
        <v>511</v>
      </c>
      <c r="P71" s="765">
        <v>18</v>
      </c>
      <c r="Q71" s="765" t="s">
        <v>430</v>
      </c>
      <c r="R71" s="330"/>
      <c r="S71" s="330"/>
      <c r="T71" s="330"/>
      <c r="U71" s="330"/>
      <c r="V71" s="330"/>
      <c r="W71" s="330"/>
      <c r="X71" s="330"/>
      <c r="Y71" s="330"/>
      <c r="Z71" s="330"/>
      <c r="AA71" s="330"/>
      <c r="AB71" s="330"/>
      <c r="AC71" s="330"/>
      <c r="AD71" s="330"/>
      <c r="AE71" s="330"/>
      <c r="AF71" s="330"/>
      <c r="AG71" s="330"/>
      <c r="AH71" s="330"/>
      <c r="AI71" s="330"/>
      <c r="AJ71" s="330"/>
      <c r="AK71" s="330"/>
      <c r="AL71" s="330"/>
    </row>
    <row r="72" spans="1:38" ht="135" x14ac:dyDescent="0.25">
      <c r="A72" s="781" t="s">
        <v>510</v>
      </c>
      <c r="B72" s="765" t="s">
        <v>54</v>
      </c>
      <c r="C72" s="765"/>
      <c r="D72" s="765"/>
      <c r="E72" s="766" t="s">
        <v>510</v>
      </c>
      <c r="F72" s="765"/>
      <c r="G72" s="765"/>
      <c r="H72" s="774">
        <v>18</v>
      </c>
      <c r="I72" s="765"/>
      <c r="J72" s="765">
        <f t="shared" si="0"/>
        <v>18</v>
      </c>
      <c r="K72" s="765" t="s">
        <v>459</v>
      </c>
      <c r="L72" s="765" t="s">
        <v>158</v>
      </c>
      <c r="M72" s="766">
        <v>224</v>
      </c>
      <c r="N72" s="765" t="s">
        <v>428</v>
      </c>
      <c r="O72" s="778" t="s">
        <v>511</v>
      </c>
      <c r="P72" s="765">
        <v>18</v>
      </c>
      <c r="Q72" s="765" t="s">
        <v>430</v>
      </c>
      <c r="R72" s="330"/>
      <c r="S72" s="330"/>
      <c r="T72" s="330"/>
      <c r="U72" s="330"/>
      <c r="V72" s="330"/>
      <c r="W72" s="330"/>
      <c r="X72" s="330"/>
      <c r="Y72" s="330"/>
      <c r="Z72" s="330"/>
      <c r="AA72" s="330"/>
      <c r="AB72" s="330"/>
      <c r="AC72" s="330"/>
      <c r="AD72" s="330"/>
      <c r="AE72" s="330"/>
      <c r="AF72" s="330"/>
      <c r="AG72" s="330"/>
      <c r="AH72" s="330"/>
      <c r="AI72" s="330"/>
      <c r="AJ72" s="330"/>
      <c r="AK72" s="330"/>
      <c r="AL72" s="330"/>
    </row>
    <row r="73" spans="1:38" ht="45" x14ac:dyDescent="0.25">
      <c r="A73" s="781" t="s">
        <v>513</v>
      </c>
      <c r="B73" s="765"/>
      <c r="C73" s="765"/>
      <c r="D73" s="765" t="s">
        <v>54</v>
      </c>
      <c r="E73" s="776" t="s">
        <v>433</v>
      </c>
      <c r="F73" s="765"/>
      <c r="G73" s="765"/>
      <c r="H73" s="774">
        <v>216</v>
      </c>
      <c r="I73" s="765"/>
      <c r="J73" s="765">
        <f t="shared" si="0"/>
        <v>216</v>
      </c>
      <c r="K73" s="765" t="s">
        <v>452</v>
      </c>
      <c r="L73" s="765" t="s">
        <v>158</v>
      </c>
      <c r="M73" s="766">
        <v>210</v>
      </c>
      <c r="N73" s="765" t="s">
        <v>428</v>
      </c>
      <c r="O73" s="778" t="s">
        <v>493</v>
      </c>
      <c r="P73" s="765">
        <v>60</v>
      </c>
      <c r="Q73" s="765" t="s">
        <v>430</v>
      </c>
      <c r="R73" s="330"/>
      <c r="S73" s="330"/>
      <c r="T73" s="330"/>
      <c r="U73" s="330"/>
      <c r="V73" s="330"/>
      <c r="W73" s="330"/>
      <c r="X73" s="330"/>
      <c r="Y73" s="330"/>
      <c r="Z73" s="330"/>
      <c r="AA73" s="330"/>
      <c r="AB73" s="330"/>
      <c r="AC73" s="330"/>
      <c r="AD73" s="330"/>
      <c r="AE73" s="330"/>
      <c r="AF73" s="330"/>
      <c r="AG73" s="330"/>
      <c r="AH73" s="330"/>
      <c r="AI73" s="330"/>
      <c r="AJ73" s="330"/>
      <c r="AK73" s="330"/>
      <c r="AL73" s="330"/>
    </row>
    <row r="74" spans="1:38" ht="45" x14ac:dyDescent="0.25">
      <c r="A74" s="781" t="s">
        <v>514</v>
      </c>
      <c r="B74" s="765"/>
      <c r="C74" s="765"/>
      <c r="D74" s="765" t="s">
        <v>54</v>
      </c>
      <c r="E74" s="776" t="s">
        <v>433</v>
      </c>
      <c r="F74" s="765"/>
      <c r="G74" s="765"/>
      <c r="H74" s="774">
        <v>192</v>
      </c>
      <c r="I74" s="765"/>
      <c r="J74" s="765">
        <f t="shared" si="0"/>
        <v>192</v>
      </c>
      <c r="K74" s="765" t="s">
        <v>452</v>
      </c>
      <c r="L74" s="765" t="s">
        <v>158</v>
      </c>
      <c r="M74" s="766">
        <v>210</v>
      </c>
      <c r="N74" s="765" t="s">
        <v>428</v>
      </c>
      <c r="O74" s="778" t="s">
        <v>493</v>
      </c>
      <c r="P74" s="765">
        <v>60</v>
      </c>
      <c r="Q74" s="765" t="s">
        <v>430</v>
      </c>
      <c r="R74" s="330"/>
      <c r="S74" s="330"/>
      <c r="T74" s="330"/>
      <c r="U74" s="330"/>
      <c r="V74" s="330"/>
      <c r="W74" s="330"/>
      <c r="X74" s="330"/>
      <c r="Y74" s="330"/>
      <c r="Z74" s="330"/>
      <c r="AA74" s="330"/>
      <c r="AB74" s="330"/>
      <c r="AC74" s="330"/>
      <c r="AD74" s="330"/>
      <c r="AE74" s="330"/>
      <c r="AF74" s="330"/>
      <c r="AG74" s="330"/>
      <c r="AH74" s="330"/>
      <c r="AI74" s="330"/>
      <c r="AJ74" s="330"/>
      <c r="AK74" s="330"/>
      <c r="AL74" s="330"/>
    </row>
    <row r="75" spans="1:38" ht="45" x14ac:dyDescent="0.25">
      <c r="A75" s="781" t="s">
        <v>515</v>
      </c>
      <c r="B75" s="765" t="s">
        <v>54</v>
      </c>
      <c r="C75" s="765"/>
      <c r="D75" s="765"/>
      <c r="E75" s="776" t="s">
        <v>433</v>
      </c>
      <c r="F75" s="765"/>
      <c r="G75" s="765"/>
      <c r="H75" s="774">
        <v>5</v>
      </c>
      <c r="I75" s="765"/>
      <c r="J75" s="765">
        <f t="shared" si="0"/>
        <v>5</v>
      </c>
      <c r="K75" s="765" t="s">
        <v>452</v>
      </c>
      <c r="L75" s="765" t="s">
        <v>158</v>
      </c>
      <c r="M75" s="766">
        <v>571</v>
      </c>
      <c r="N75" s="765" t="s">
        <v>428</v>
      </c>
      <c r="O75" s="778" t="s">
        <v>493</v>
      </c>
      <c r="P75" s="765">
        <v>5</v>
      </c>
      <c r="Q75" s="765" t="s">
        <v>430</v>
      </c>
      <c r="R75" s="330"/>
      <c r="S75" s="330"/>
      <c r="T75" s="330"/>
      <c r="U75" s="330"/>
      <c r="V75" s="330"/>
      <c r="W75" s="330"/>
      <c r="X75" s="330"/>
      <c r="Y75" s="330"/>
      <c r="Z75" s="330"/>
      <c r="AA75" s="330"/>
      <c r="AB75" s="330"/>
      <c r="AC75" s="330"/>
      <c r="AD75" s="330"/>
      <c r="AE75" s="330"/>
      <c r="AF75" s="330"/>
      <c r="AG75" s="330"/>
      <c r="AH75" s="330"/>
      <c r="AI75" s="330"/>
      <c r="AJ75" s="330"/>
      <c r="AK75" s="330"/>
      <c r="AL75" s="330"/>
    </row>
    <row r="76" spans="1:38" ht="45" x14ac:dyDescent="0.25">
      <c r="A76" s="781" t="s">
        <v>1137</v>
      </c>
      <c r="B76" s="765" t="s">
        <v>54</v>
      </c>
      <c r="C76" s="765"/>
      <c r="D76" s="765"/>
      <c r="E76" s="776" t="s">
        <v>433</v>
      </c>
      <c r="F76" s="765"/>
      <c r="G76" s="765"/>
      <c r="H76" s="774">
        <v>5</v>
      </c>
      <c r="I76" s="765"/>
      <c r="J76" s="765">
        <f t="shared" si="0"/>
        <v>5</v>
      </c>
      <c r="K76" s="765" t="s">
        <v>459</v>
      </c>
      <c r="L76" s="765" t="s">
        <v>158</v>
      </c>
      <c r="M76" s="766">
        <v>571</v>
      </c>
      <c r="N76" s="765" t="s">
        <v>428</v>
      </c>
      <c r="O76" s="778" t="s">
        <v>488</v>
      </c>
      <c r="P76" s="765">
        <v>5</v>
      </c>
      <c r="Q76" s="765" t="s">
        <v>430</v>
      </c>
      <c r="R76" s="330"/>
      <c r="S76" s="330"/>
      <c r="T76" s="330"/>
      <c r="U76" s="330"/>
      <c r="V76" s="330"/>
      <c r="W76" s="330"/>
      <c r="X76" s="330"/>
      <c r="Y76" s="330"/>
      <c r="Z76" s="330"/>
      <c r="AA76" s="330"/>
      <c r="AB76" s="330"/>
      <c r="AC76" s="330"/>
      <c r="AD76" s="330"/>
      <c r="AE76" s="330"/>
      <c r="AF76" s="330"/>
      <c r="AG76" s="330"/>
      <c r="AH76" s="330"/>
      <c r="AI76" s="330"/>
      <c r="AJ76" s="330"/>
      <c r="AK76" s="330"/>
      <c r="AL76" s="330"/>
    </row>
    <row r="77" spans="1:38" ht="45" x14ac:dyDescent="0.25">
      <c r="A77" s="781" t="s">
        <v>1138</v>
      </c>
      <c r="B77" s="765" t="s">
        <v>54</v>
      </c>
      <c r="C77" s="765"/>
      <c r="D77" s="765"/>
      <c r="E77" s="776" t="s">
        <v>433</v>
      </c>
      <c r="F77" s="765"/>
      <c r="G77" s="765"/>
      <c r="H77" s="774">
        <v>24</v>
      </c>
      <c r="I77" s="765"/>
      <c r="J77" s="765">
        <f t="shared" si="0"/>
        <v>24</v>
      </c>
      <c r="K77" s="765" t="s">
        <v>459</v>
      </c>
      <c r="L77" s="765" t="s">
        <v>158</v>
      </c>
      <c r="M77" s="766">
        <v>571</v>
      </c>
      <c r="N77" s="765" t="s">
        <v>428</v>
      </c>
      <c r="O77" s="778" t="s">
        <v>488</v>
      </c>
      <c r="P77" s="765">
        <v>24</v>
      </c>
      <c r="Q77" s="765" t="s">
        <v>430</v>
      </c>
      <c r="R77" s="330"/>
      <c r="S77" s="330"/>
      <c r="T77" s="330"/>
      <c r="U77" s="330"/>
      <c r="V77" s="330"/>
      <c r="W77" s="330"/>
      <c r="X77" s="330"/>
      <c r="Y77" s="330"/>
      <c r="Z77" s="330"/>
      <c r="AA77" s="330"/>
      <c r="AB77" s="330"/>
      <c r="AC77" s="330"/>
      <c r="AD77" s="330"/>
      <c r="AE77" s="330"/>
      <c r="AF77" s="330"/>
      <c r="AG77" s="330"/>
      <c r="AH77" s="330"/>
      <c r="AI77" s="330"/>
      <c r="AJ77" s="330"/>
      <c r="AK77" s="330"/>
      <c r="AL77" s="330"/>
    </row>
    <row r="78" spans="1:38" ht="45" x14ac:dyDescent="0.25">
      <c r="A78" s="781" t="s">
        <v>516</v>
      </c>
      <c r="B78" s="765" t="s">
        <v>54</v>
      </c>
      <c r="C78" s="765"/>
      <c r="D78" s="765"/>
      <c r="E78" s="776" t="s">
        <v>433</v>
      </c>
      <c r="F78" s="765"/>
      <c r="G78" s="765"/>
      <c r="H78" s="774">
        <v>1</v>
      </c>
      <c r="I78" s="765"/>
      <c r="J78" s="765">
        <f t="shared" si="0"/>
        <v>1</v>
      </c>
      <c r="K78" s="765" t="s">
        <v>452</v>
      </c>
      <c r="L78" s="765" t="s">
        <v>158</v>
      </c>
      <c r="M78" s="766">
        <v>571</v>
      </c>
      <c r="N78" s="765" t="s">
        <v>428</v>
      </c>
      <c r="O78" s="778" t="s">
        <v>493</v>
      </c>
      <c r="P78" s="765">
        <v>1</v>
      </c>
      <c r="Q78" s="765" t="s">
        <v>430</v>
      </c>
      <c r="R78" s="330"/>
      <c r="S78" s="330"/>
      <c r="T78" s="330"/>
      <c r="U78" s="330"/>
      <c r="V78" s="330"/>
      <c r="W78" s="330"/>
      <c r="X78" s="330"/>
      <c r="Y78" s="330"/>
      <c r="Z78" s="330"/>
      <c r="AA78" s="330"/>
      <c r="AB78" s="330"/>
      <c r="AC78" s="330"/>
      <c r="AD78" s="330"/>
      <c r="AE78" s="330"/>
      <c r="AF78" s="330"/>
      <c r="AG78" s="330"/>
      <c r="AH78" s="330"/>
      <c r="AI78" s="330"/>
      <c r="AJ78" s="330"/>
      <c r="AK78" s="330"/>
      <c r="AL78" s="330"/>
    </row>
    <row r="79" spans="1:38" ht="90" x14ac:dyDescent="0.25">
      <c r="A79" s="782" t="s">
        <v>1139</v>
      </c>
      <c r="B79" s="765"/>
      <c r="C79" s="765"/>
      <c r="D79" s="765" t="s">
        <v>54</v>
      </c>
      <c r="E79" s="776" t="s">
        <v>1140</v>
      </c>
      <c r="F79" s="765"/>
      <c r="G79" s="765">
        <v>57</v>
      </c>
      <c r="H79" s="765">
        <v>48</v>
      </c>
      <c r="I79" s="765">
        <v>11</v>
      </c>
      <c r="J79" s="765">
        <v>116</v>
      </c>
      <c r="K79" s="776" t="s">
        <v>1141</v>
      </c>
      <c r="L79" s="776" t="s">
        <v>1142</v>
      </c>
      <c r="M79" s="765">
        <v>210</v>
      </c>
      <c r="N79" s="765"/>
      <c r="O79" s="767" t="s">
        <v>1143</v>
      </c>
      <c r="P79" s="765">
        <v>116</v>
      </c>
      <c r="Q79" s="767" t="s">
        <v>430</v>
      </c>
      <c r="R79" s="330"/>
      <c r="S79" s="330"/>
      <c r="T79" s="330"/>
      <c r="U79" s="330"/>
      <c r="V79" s="330"/>
      <c r="W79" s="330"/>
      <c r="X79" s="330"/>
      <c r="Y79" s="330"/>
      <c r="Z79" s="330"/>
      <c r="AA79" s="330"/>
      <c r="AB79" s="330"/>
      <c r="AC79" s="330"/>
      <c r="AD79" s="330"/>
      <c r="AE79" s="330"/>
      <c r="AF79" s="330"/>
      <c r="AG79" s="330"/>
      <c r="AH79" s="330"/>
      <c r="AI79" s="330"/>
      <c r="AJ79" s="330"/>
      <c r="AK79" s="330"/>
      <c r="AL79" s="330"/>
    </row>
    <row r="80" spans="1:38" ht="90" x14ac:dyDescent="0.25">
      <c r="A80" s="782" t="s">
        <v>1144</v>
      </c>
      <c r="B80" s="765"/>
      <c r="C80" s="765" t="s">
        <v>96</v>
      </c>
      <c r="D80" s="765"/>
      <c r="E80" s="776" t="s">
        <v>1145</v>
      </c>
      <c r="F80" s="765">
        <v>104</v>
      </c>
      <c r="G80" s="765">
        <v>156</v>
      </c>
      <c r="H80" s="765">
        <v>156</v>
      </c>
      <c r="I80" s="765">
        <v>52</v>
      </c>
      <c r="J80" s="765">
        <v>468</v>
      </c>
      <c r="K80" s="776" t="s">
        <v>441</v>
      </c>
      <c r="L80" s="765" t="s">
        <v>339</v>
      </c>
      <c r="M80" s="765">
        <v>246</v>
      </c>
      <c r="N80" s="765" t="s">
        <v>428</v>
      </c>
      <c r="O80" s="765" t="s">
        <v>1142</v>
      </c>
      <c r="P80" s="765">
        <v>5</v>
      </c>
      <c r="Q80" s="767" t="s">
        <v>1146</v>
      </c>
      <c r="R80" s="330"/>
      <c r="S80" s="330"/>
      <c r="T80" s="330"/>
      <c r="U80" s="330"/>
      <c r="V80" s="330"/>
      <c r="W80" s="330"/>
      <c r="X80" s="330"/>
      <c r="Y80" s="330"/>
      <c r="Z80" s="330"/>
      <c r="AA80" s="330"/>
      <c r="AB80" s="330"/>
      <c r="AC80" s="330"/>
      <c r="AD80" s="330"/>
      <c r="AE80" s="330"/>
      <c r="AF80" s="330"/>
      <c r="AG80" s="330"/>
      <c r="AH80" s="330"/>
      <c r="AI80" s="330"/>
      <c r="AJ80" s="330"/>
      <c r="AK80" s="330"/>
      <c r="AL80" s="330"/>
    </row>
    <row r="81" spans="1:38" ht="60" x14ac:dyDescent="0.25">
      <c r="A81" s="783" t="s">
        <v>1147</v>
      </c>
      <c r="B81" s="765"/>
      <c r="C81" s="765"/>
      <c r="D81" s="765" t="s">
        <v>54</v>
      </c>
      <c r="E81" s="776" t="s">
        <v>466</v>
      </c>
      <c r="F81" s="765"/>
      <c r="G81" s="765"/>
      <c r="H81" s="765">
        <v>3</v>
      </c>
      <c r="I81" s="765"/>
      <c r="J81" s="765">
        <v>3</v>
      </c>
      <c r="K81" s="776" t="s">
        <v>1148</v>
      </c>
      <c r="L81" s="765" t="s">
        <v>158</v>
      </c>
      <c r="M81" s="765">
        <v>460</v>
      </c>
      <c r="N81" s="765" t="s">
        <v>428</v>
      </c>
      <c r="O81" s="765" t="s">
        <v>1149</v>
      </c>
      <c r="P81" s="765"/>
      <c r="Q81" s="776" t="s">
        <v>430</v>
      </c>
      <c r="R81" s="330"/>
      <c r="S81" s="330"/>
      <c r="T81" s="330"/>
      <c r="U81" s="330"/>
      <c r="V81" s="330"/>
      <c r="W81" s="330"/>
      <c r="X81" s="330"/>
      <c r="Y81" s="330"/>
      <c r="Z81" s="330"/>
      <c r="AA81" s="330"/>
      <c r="AB81" s="330"/>
      <c r="AC81" s="330"/>
      <c r="AD81" s="330"/>
      <c r="AE81" s="330"/>
      <c r="AF81" s="330"/>
      <c r="AG81" s="330"/>
      <c r="AH81" s="330"/>
      <c r="AI81" s="330"/>
      <c r="AJ81" s="330"/>
      <c r="AK81" s="330"/>
      <c r="AL81" s="330"/>
    </row>
    <row r="82" spans="1:38" ht="45" x14ac:dyDescent="0.25">
      <c r="A82" s="782" t="s">
        <v>1150</v>
      </c>
      <c r="B82" s="765"/>
      <c r="C82" s="765"/>
      <c r="D82" s="765" t="s">
        <v>54</v>
      </c>
      <c r="E82" s="765" t="s">
        <v>466</v>
      </c>
      <c r="F82" s="765"/>
      <c r="G82" s="765"/>
      <c r="H82" s="765">
        <v>1</v>
      </c>
      <c r="I82" s="765"/>
      <c r="J82" s="765">
        <v>1</v>
      </c>
      <c r="K82" s="776" t="s">
        <v>1151</v>
      </c>
      <c r="L82" s="765" t="s">
        <v>158</v>
      </c>
      <c r="M82" s="765">
        <v>460</v>
      </c>
      <c r="N82" s="765" t="s">
        <v>428</v>
      </c>
      <c r="O82" s="765" t="s">
        <v>1152</v>
      </c>
      <c r="P82" s="765"/>
      <c r="Q82" s="765" t="s">
        <v>430</v>
      </c>
      <c r="R82" s="330"/>
      <c r="S82" s="330"/>
      <c r="T82" s="330"/>
      <c r="U82" s="330"/>
      <c r="V82" s="330"/>
      <c r="W82" s="330"/>
      <c r="X82" s="330"/>
      <c r="Y82" s="330"/>
      <c r="Z82" s="330"/>
      <c r="AA82" s="330"/>
      <c r="AB82" s="330"/>
      <c r="AC82" s="330"/>
      <c r="AD82" s="330"/>
      <c r="AE82" s="330"/>
      <c r="AF82" s="330"/>
      <c r="AG82" s="330"/>
      <c r="AH82" s="330"/>
      <c r="AI82" s="330"/>
      <c r="AJ82" s="330"/>
      <c r="AK82" s="330"/>
      <c r="AL82" s="330"/>
    </row>
    <row r="83" spans="1:38" ht="60" x14ac:dyDescent="0.25">
      <c r="A83" s="784" t="s">
        <v>1153</v>
      </c>
      <c r="B83" s="765"/>
      <c r="C83" s="765"/>
      <c r="D83" s="765" t="s">
        <v>54</v>
      </c>
      <c r="E83" s="765" t="s">
        <v>496</v>
      </c>
      <c r="F83" s="765"/>
      <c r="G83" s="765"/>
      <c r="H83" s="765">
        <v>24</v>
      </c>
      <c r="I83" s="765"/>
      <c r="J83" s="765">
        <v>24</v>
      </c>
      <c r="K83" s="776" t="s">
        <v>1151</v>
      </c>
      <c r="L83" s="765" t="s">
        <v>158</v>
      </c>
      <c r="M83" s="765">
        <v>460</v>
      </c>
      <c r="N83" s="765" t="s">
        <v>428</v>
      </c>
      <c r="O83" s="765" t="s">
        <v>1152</v>
      </c>
      <c r="P83" s="765"/>
      <c r="Q83" s="776" t="s">
        <v>430</v>
      </c>
      <c r="R83" s="330"/>
      <c r="S83" s="330"/>
      <c r="T83" s="330"/>
      <c r="U83" s="330"/>
      <c r="V83" s="330"/>
      <c r="W83" s="330"/>
      <c r="X83" s="330"/>
      <c r="Y83" s="330"/>
      <c r="Z83" s="330"/>
      <c r="AA83" s="330"/>
      <c r="AB83" s="330"/>
      <c r="AC83" s="330"/>
      <c r="AD83" s="330"/>
      <c r="AE83" s="330"/>
      <c r="AF83" s="330"/>
      <c r="AG83" s="330"/>
      <c r="AH83" s="330"/>
      <c r="AI83" s="330"/>
      <c r="AJ83" s="330"/>
      <c r="AK83" s="330"/>
      <c r="AL83" s="330"/>
    </row>
    <row r="84" spans="1:38" ht="60" x14ac:dyDescent="0.25">
      <c r="A84" s="784" t="s">
        <v>1136</v>
      </c>
      <c r="B84" s="765"/>
      <c r="C84" s="765"/>
      <c r="D84" s="765" t="s">
        <v>54</v>
      </c>
      <c r="E84" s="765" t="s">
        <v>496</v>
      </c>
      <c r="F84" s="765"/>
      <c r="G84" s="765"/>
      <c r="H84" s="765">
        <v>14</v>
      </c>
      <c r="I84" s="765"/>
      <c r="J84" s="765">
        <v>14</v>
      </c>
      <c r="K84" s="765" t="s">
        <v>1154</v>
      </c>
      <c r="L84" s="765" t="s">
        <v>158</v>
      </c>
      <c r="M84" s="765">
        <v>571</v>
      </c>
      <c r="N84" s="765" t="s">
        <v>428</v>
      </c>
      <c r="O84" s="767" t="s">
        <v>1155</v>
      </c>
      <c r="P84" s="765"/>
      <c r="Q84" s="767" t="s">
        <v>430</v>
      </c>
      <c r="R84" s="330"/>
      <c r="S84" s="330"/>
      <c r="T84" s="330"/>
      <c r="U84" s="330"/>
      <c r="V84" s="330"/>
      <c r="W84" s="330"/>
      <c r="X84" s="330"/>
      <c r="Y84" s="330"/>
      <c r="Z84" s="330"/>
      <c r="AA84" s="330"/>
      <c r="AB84" s="330"/>
      <c r="AC84" s="330"/>
      <c r="AD84" s="330"/>
      <c r="AE84" s="330"/>
      <c r="AF84" s="330"/>
      <c r="AG84" s="330"/>
      <c r="AH84" s="330"/>
      <c r="AI84" s="330"/>
      <c r="AJ84" s="330"/>
      <c r="AK84" s="330"/>
      <c r="AL84" s="330"/>
    </row>
    <row r="85" spans="1:38" ht="60" x14ac:dyDescent="0.25">
      <c r="A85" s="784" t="s">
        <v>497</v>
      </c>
      <c r="B85" s="765"/>
      <c r="C85" s="765"/>
      <c r="D85" s="765" t="s">
        <v>54</v>
      </c>
      <c r="E85" s="765" t="s">
        <v>496</v>
      </c>
      <c r="F85" s="765"/>
      <c r="G85" s="765"/>
      <c r="H85" s="765">
        <v>1</v>
      </c>
      <c r="I85" s="765"/>
      <c r="J85" s="765">
        <v>1</v>
      </c>
      <c r="K85" s="765" t="s">
        <v>459</v>
      </c>
      <c r="L85" s="765" t="s">
        <v>158</v>
      </c>
      <c r="M85" s="765">
        <v>571</v>
      </c>
      <c r="N85" s="765" t="s">
        <v>428</v>
      </c>
      <c r="O85" s="767" t="s">
        <v>498</v>
      </c>
      <c r="P85" s="765"/>
      <c r="Q85" s="767" t="s">
        <v>430</v>
      </c>
      <c r="R85" s="330"/>
      <c r="S85" s="330"/>
      <c r="T85" s="330"/>
      <c r="U85" s="330"/>
      <c r="V85" s="330"/>
      <c r="W85" s="330"/>
      <c r="X85" s="330"/>
      <c r="Y85" s="330"/>
      <c r="Z85" s="330"/>
      <c r="AA85" s="330"/>
      <c r="AB85" s="330"/>
      <c r="AC85" s="330"/>
      <c r="AD85" s="330"/>
      <c r="AE85" s="330"/>
      <c r="AF85" s="330"/>
      <c r="AG85" s="330"/>
      <c r="AH85" s="330"/>
      <c r="AI85" s="330"/>
      <c r="AJ85" s="330"/>
      <c r="AK85" s="330"/>
      <c r="AL85" s="330"/>
    </row>
    <row r="86" spans="1:38" ht="90" x14ac:dyDescent="0.25">
      <c r="A86" s="784" t="s">
        <v>1156</v>
      </c>
      <c r="B86" s="765"/>
      <c r="C86" s="765"/>
      <c r="D86" s="765" t="s">
        <v>54</v>
      </c>
      <c r="E86" s="765" t="s">
        <v>496</v>
      </c>
      <c r="F86" s="765"/>
      <c r="G86" s="765"/>
      <c r="H86" s="765">
        <v>1</v>
      </c>
      <c r="I86" s="765"/>
      <c r="J86" s="765">
        <v>1</v>
      </c>
      <c r="K86" s="765" t="s">
        <v>1151</v>
      </c>
      <c r="L86" s="765" t="s">
        <v>158</v>
      </c>
      <c r="M86" s="765">
        <v>571</v>
      </c>
      <c r="N86" s="765" t="s">
        <v>428</v>
      </c>
      <c r="O86" s="776" t="s">
        <v>493</v>
      </c>
      <c r="P86" s="765"/>
      <c r="Q86" s="767" t="s">
        <v>430</v>
      </c>
      <c r="R86" s="330"/>
      <c r="S86" s="330"/>
      <c r="T86" s="330"/>
      <c r="U86" s="330"/>
      <c r="V86" s="330"/>
      <c r="W86" s="330"/>
      <c r="X86" s="330"/>
      <c r="Y86" s="330"/>
      <c r="Z86" s="330"/>
      <c r="AA86" s="330"/>
      <c r="AB86" s="330"/>
      <c r="AC86" s="330"/>
      <c r="AD86" s="330"/>
      <c r="AE86" s="330"/>
      <c r="AF86" s="330"/>
      <c r="AG86" s="330"/>
      <c r="AH86" s="330"/>
      <c r="AI86" s="330"/>
      <c r="AJ86" s="330"/>
      <c r="AK86" s="330"/>
      <c r="AL86" s="330"/>
    </row>
    <row r="87" spans="1:38" ht="45" x14ac:dyDescent="0.25">
      <c r="A87" s="782" t="s">
        <v>515</v>
      </c>
      <c r="B87" s="765" t="s">
        <v>54</v>
      </c>
      <c r="C87" s="765"/>
      <c r="D87" s="765"/>
      <c r="E87" s="765" t="s">
        <v>433</v>
      </c>
      <c r="F87" s="765"/>
      <c r="G87" s="765"/>
      <c r="H87" s="765">
        <v>5</v>
      </c>
      <c r="I87" s="765"/>
      <c r="J87" s="765">
        <v>5</v>
      </c>
      <c r="K87" s="765"/>
      <c r="L87" s="765" t="s">
        <v>158</v>
      </c>
      <c r="M87" s="765">
        <v>571</v>
      </c>
      <c r="N87" s="765" t="s">
        <v>428</v>
      </c>
      <c r="O87" s="776"/>
      <c r="P87" s="765"/>
      <c r="Q87" s="767" t="s">
        <v>430</v>
      </c>
      <c r="R87" s="330"/>
      <c r="S87" s="330"/>
      <c r="T87" s="330"/>
      <c r="U87" s="330"/>
      <c r="V87" s="330"/>
      <c r="W87" s="330"/>
      <c r="X87" s="330"/>
      <c r="Y87" s="330"/>
      <c r="Z87" s="330"/>
      <c r="AA87" s="330"/>
      <c r="AB87" s="330"/>
      <c r="AC87" s="330"/>
      <c r="AD87" s="330"/>
      <c r="AE87" s="330"/>
      <c r="AF87" s="330"/>
      <c r="AG87" s="330"/>
      <c r="AH87" s="330"/>
      <c r="AI87" s="330"/>
      <c r="AJ87" s="330"/>
      <c r="AK87" s="330"/>
      <c r="AL87" s="330"/>
    </row>
    <row r="88" spans="1:38" ht="45" x14ac:dyDescent="0.25">
      <c r="A88" s="782" t="s">
        <v>1137</v>
      </c>
      <c r="B88" s="765" t="s">
        <v>54</v>
      </c>
      <c r="C88" s="765"/>
      <c r="D88" s="765"/>
      <c r="E88" s="765" t="s">
        <v>433</v>
      </c>
      <c r="F88" s="765"/>
      <c r="G88" s="765"/>
      <c r="H88" s="765">
        <v>5</v>
      </c>
      <c r="I88" s="765"/>
      <c r="J88" s="765">
        <v>5</v>
      </c>
      <c r="K88" s="765" t="s">
        <v>459</v>
      </c>
      <c r="L88" s="765" t="s">
        <v>158</v>
      </c>
      <c r="M88" s="765">
        <v>571</v>
      </c>
      <c r="N88" s="765" t="s">
        <v>428</v>
      </c>
      <c r="O88" s="776" t="s">
        <v>488</v>
      </c>
      <c r="P88" s="765"/>
      <c r="Q88" s="767" t="s">
        <v>430</v>
      </c>
      <c r="R88" s="330"/>
      <c r="S88" s="330"/>
      <c r="T88" s="330"/>
      <c r="U88" s="330"/>
      <c r="V88" s="330"/>
      <c r="W88" s="330"/>
      <c r="X88" s="330"/>
      <c r="Y88" s="330"/>
      <c r="Z88" s="330"/>
      <c r="AA88" s="330"/>
      <c r="AB88" s="330"/>
      <c r="AC88" s="330"/>
      <c r="AD88" s="330"/>
      <c r="AE88" s="330"/>
      <c r="AF88" s="330"/>
      <c r="AG88" s="330"/>
      <c r="AH88" s="330"/>
      <c r="AI88" s="330"/>
      <c r="AJ88" s="330"/>
      <c r="AK88" s="330"/>
      <c r="AL88" s="330"/>
    </row>
    <row r="89" spans="1:38" ht="45" x14ac:dyDescent="0.25">
      <c r="A89" s="782" t="s">
        <v>1138</v>
      </c>
      <c r="B89" s="765" t="s">
        <v>54</v>
      </c>
      <c r="C89" s="765"/>
      <c r="D89" s="765"/>
      <c r="E89" s="765" t="s">
        <v>433</v>
      </c>
      <c r="F89" s="765"/>
      <c r="G89" s="765"/>
      <c r="H89" s="765">
        <v>24</v>
      </c>
      <c r="I89" s="765"/>
      <c r="J89" s="765">
        <v>24</v>
      </c>
      <c r="K89" s="765" t="s">
        <v>459</v>
      </c>
      <c r="L89" s="765" t="s">
        <v>158</v>
      </c>
      <c r="M89" s="765">
        <v>571</v>
      </c>
      <c r="N89" s="765" t="s">
        <v>428</v>
      </c>
      <c r="O89" s="776" t="s">
        <v>488</v>
      </c>
      <c r="P89" s="765"/>
      <c r="Q89" s="767" t="s">
        <v>430</v>
      </c>
      <c r="R89" s="330"/>
      <c r="S89" s="330"/>
      <c r="T89" s="330"/>
      <c r="U89" s="330"/>
      <c r="V89" s="330"/>
      <c r="W89" s="330"/>
      <c r="X89" s="330"/>
      <c r="Y89" s="330"/>
      <c r="Z89" s="330"/>
      <c r="AA89" s="330"/>
      <c r="AB89" s="330"/>
      <c r="AC89" s="330"/>
      <c r="AD89" s="330"/>
      <c r="AE89" s="330"/>
      <c r="AF89" s="330"/>
      <c r="AG89" s="330"/>
      <c r="AH89" s="330"/>
      <c r="AI89" s="330"/>
      <c r="AJ89" s="330"/>
      <c r="AK89" s="330"/>
      <c r="AL89" s="330"/>
    </row>
    <row r="90" spans="1:38" ht="45" x14ac:dyDescent="0.25">
      <c r="A90" s="782" t="s">
        <v>516</v>
      </c>
      <c r="B90" s="765" t="s">
        <v>54</v>
      </c>
      <c r="C90" s="765"/>
      <c r="D90" s="765"/>
      <c r="E90" s="765" t="s">
        <v>433</v>
      </c>
      <c r="F90" s="765"/>
      <c r="G90" s="765"/>
      <c r="H90" s="765">
        <v>1</v>
      </c>
      <c r="I90" s="765"/>
      <c r="J90" s="765">
        <v>1</v>
      </c>
      <c r="K90" s="765" t="s">
        <v>452</v>
      </c>
      <c r="L90" s="765" t="s">
        <v>158</v>
      </c>
      <c r="M90" s="765">
        <v>571</v>
      </c>
      <c r="N90" s="765" t="s">
        <v>428</v>
      </c>
      <c r="O90" s="776" t="s">
        <v>493</v>
      </c>
      <c r="P90" s="765"/>
      <c r="Q90" s="767" t="s">
        <v>430</v>
      </c>
      <c r="R90" s="330"/>
      <c r="S90" s="330"/>
      <c r="T90" s="330"/>
      <c r="U90" s="330"/>
      <c r="V90" s="330"/>
      <c r="W90" s="330"/>
      <c r="X90" s="330"/>
      <c r="Y90" s="330"/>
      <c r="Z90" s="330"/>
      <c r="AA90" s="330"/>
      <c r="AB90" s="330"/>
      <c r="AC90" s="330"/>
      <c r="AD90" s="330"/>
      <c r="AE90" s="330"/>
      <c r="AF90" s="330"/>
      <c r="AG90" s="330"/>
      <c r="AH90" s="330"/>
      <c r="AI90" s="330"/>
      <c r="AJ90" s="330"/>
      <c r="AK90" s="330"/>
      <c r="AL90" s="330"/>
    </row>
    <row r="91" spans="1:38" ht="90" x14ac:dyDescent="0.25">
      <c r="A91" s="782" t="s">
        <v>1144</v>
      </c>
      <c r="B91" s="765"/>
      <c r="C91" s="765" t="s">
        <v>96</v>
      </c>
      <c r="D91" s="765"/>
      <c r="E91" s="765" t="s">
        <v>1145</v>
      </c>
      <c r="F91" s="765">
        <v>104</v>
      </c>
      <c r="G91" s="765">
        <v>156</v>
      </c>
      <c r="H91" s="765">
        <v>156</v>
      </c>
      <c r="I91" s="765">
        <v>52</v>
      </c>
      <c r="J91" s="765">
        <v>468</v>
      </c>
      <c r="K91" s="765" t="s">
        <v>441</v>
      </c>
      <c r="L91" s="765" t="s">
        <v>339</v>
      </c>
      <c r="M91" s="765">
        <v>246</v>
      </c>
      <c r="N91" s="765" t="s">
        <v>428</v>
      </c>
      <c r="O91" s="765" t="s">
        <v>1142</v>
      </c>
      <c r="P91" s="765">
        <v>5</v>
      </c>
      <c r="Q91" s="767" t="s">
        <v>1146</v>
      </c>
      <c r="R91" s="330"/>
      <c r="S91" s="330"/>
      <c r="T91" s="330"/>
      <c r="U91" s="330"/>
      <c r="V91" s="330"/>
      <c r="W91" s="330"/>
      <c r="X91" s="330"/>
      <c r="Y91" s="330"/>
      <c r="Z91" s="330"/>
      <c r="AA91" s="330"/>
      <c r="AB91" s="330"/>
      <c r="AC91" s="330"/>
      <c r="AD91" s="330"/>
      <c r="AE91" s="330"/>
      <c r="AF91" s="330"/>
      <c r="AG91" s="330"/>
      <c r="AH91" s="330"/>
      <c r="AI91" s="330"/>
      <c r="AJ91" s="330"/>
      <c r="AK91" s="330"/>
      <c r="AL91" s="330"/>
    </row>
    <row r="92" spans="1:38" ht="90" x14ac:dyDescent="0.25">
      <c r="A92" s="782" t="s">
        <v>500</v>
      </c>
      <c r="B92" s="765"/>
      <c r="C92" s="765"/>
      <c r="D92" s="765" t="s">
        <v>54</v>
      </c>
      <c r="E92" s="767" t="s">
        <v>433</v>
      </c>
      <c r="F92" s="765"/>
      <c r="G92" s="765"/>
      <c r="H92" s="765">
        <v>4</v>
      </c>
      <c r="I92" s="765">
        <v>4</v>
      </c>
      <c r="J92" s="765">
        <v>8</v>
      </c>
      <c r="K92" s="765" t="s">
        <v>459</v>
      </c>
      <c r="L92" s="765" t="s">
        <v>158</v>
      </c>
      <c r="M92" s="765">
        <v>264</v>
      </c>
      <c r="N92" s="765" t="s">
        <v>428</v>
      </c>
      <c r="O92" s="767" t="s">
        <v>501</v>
      </c>
      <c r="P92" s="765">
        <v>20</v>
      </c>
      <c r="Q92" s="767" t="s">
        <v>430</v>
      </c>
      <c r="R92" s="330"/>
      <c r="S92" s="330"/>
      <c r="T92" s="330"/>
      <c r="U92" s="330"/>
      <c r="V92" s="330"/>
      <c r="W92" s="330"/>
      <c r="X92" s="330"/>
      <c r="Y92" s="330"/>
      <c r="Z92" s="330"/>
      <c r="AA92" s="330"/>
      <c r="AB92" s="330"/>
      <c r="AC92" s="330"/>
      <c r="AD92" s="330"/>
      <c r="AE92" s="330"/>
      <c r="AF92" s="330"/>
      <c r="AG92" s="330"/>
      <c r="AH92" s="330"/>
      <c r="AI92" s="330"/>
      <c r="AJ92" s="330"/>
      <c r="AK92" s="330"/>
      <c r="AL92" s="330"/>
    </row>
    <row r="93" spans="1:38" ht="75" x14ac:dyDescent="0.25">
      <c r="A93" s="782" t="s">
        <v>502</v>
      </c>
      <c r="B93" s="765"/>
      <c r="C93" s="765"/>
      <c r="D93" s="765" t="s">
        <v>54</v>
      </c>
      <c r="E93" s="776" t="s">
        <v>433</v>
      </c>
      <c r="F93" s="765"/>
      <c r="G93" s="765"/>
      <c r="H93" s="765">
        <v>11</v>
      </c>
      <c r="I93" s="765">
        <v>10</v>
      </c>
      <c r="J93" s="765">
        <v>21</v>
      </c>
      <c r="K93" s="776" t="s">
        <v>459</v>
      </c>
      <c r="L93" s="765" t="s">
        <v>158</v>
      </c>
      <c r="M93" s="765">
        <v>264</v>
      </c>
      <c r="N93" s="765" t="s">
        <v>428</v>
      </c>
      <c r="O93" s="776" t="s">
        <v>491</v>
      </c>
      <c r="P93" s="765">
        <v>58</v>
      </c>
      <c r="Q93" s="767" t="s">
        <v>430</v>
      </c>
      <c r="R93" s="330"/>
      <c r="S93" s="330"/>
      <c r="T93" s="330"/>
      <c r="U93" s="330"/>
      <c r="V93" s="330"/>
      <c r="W93" s="330"/>
      <c r="X93" s="330"/>
      <c r="Y93" s="330"/>
      <c r="Z93" s="330"/>
      <c r="AA93" s="330"/>
      <c r="AB93" s="330"/>
      <c r="AC93" s="330"/>
      <c r="AD93" s="330"/>
      <c r="AE93" s="330"/>
      <c r="AF93" s="330"/>
      <c r="AG93" s="330"/>
      <c r="AH93" s="330"/>
      <c r="AI93" s="330"/>
      <c r="AJ93" s="330"/>
      <c r="AK93" s="330"/>
      <c r="AL93" s="330"/>
    </row>
    <row r="94" spans="1:38" ht="60" x14ac:dyDescent="0.25">
      <c r="A94" s="782" t="s">
        <v>503</v>
      </c>
      <c r="B94" s="765"/>
      <c r="C94" s="765"/>
      <c r="D94" s="765" t="s">
        <v>54</v>
      </c>
      <c r="E94" s="776" t="s">
        <v>433</v>
      </c>
      <c r="F94" s="765"/>
      <c r="G94" s="765"/>
      <c r="H94" s="765">
        <v>31</v>
      </c>
      <c r="I94" s="765">
        <v>31</v>
      </c>
      <c r="J94" s="765">
        <v>62</v>
      </c>
      <c r="K94" s="765" t="s">
        <v>459</v>
      </c>
      <c r="L94" s="765" t="s">
        <v>158</v>
      </c>
      <c r="M94" s="765">
        <v>223</v>
      </c>
      <c r="N94" s="765" t="s">
        <v>428</v>
      </c>
      <c r="O94" s="765" t="s">
        <v>491</v>
      </c>
      <c r="P94" s="765">
        <v>168</v>
      </c>
      <c r="Q94" s="767" t="s">
        <v>430</v>
      </c>
      <c r="R94" s="330"/>
      <c r="S94" s="330"/>
      <c r="T94" s="330"/>
      <c r="U94" s="330"/>
      <c r="V94" s="330"/>
      <c r="W94" s="330"/>
      <c r="X94" s="330"/>
      <c r="Y94" s="330"/>
      <c r="Z94" s="330"/>
      <c r="AA94" s="330"/>
      <c r="AB94" s="330"/>
      <c r="AC94" s="330"/>
      <c r="AD94" s="330"/>
      <c r="AE94" s="330"/>
      <c r="AF94" s="330"/>
      <c r="AG94" s="330"/>
      <c r="AH94" s="330"/>
      <c r="AI94" s="330"/>
      <c r="AJ94" s="330"/>
      <c r="AK94" s="330"/>
      <c r="AL94" s="330"/>
    </row>
    <row r="95" spans="1:38" ht="165" x14ac:dyDescent="0.25">
      <c r="A95" s="783" t="s">
        <v>504</v>
      </c>
      <c r="B95" s="765"/>
      <c r="C95" s="765"/>
      <c r="D95" s="765" t="s">
        <v>54</v>
      </c>
      <c r="E95" s="776" t="s">
        <v>433</v>
      </c>
      <c r="F95" s="765"/>
      <c r="G95" s="765"/>
      <c r="H95" s="765">
        <v>36</v>
      </c>
      <c r="I95" s="765">
        <v>30</v>
      </c>
      <c r="J95" s="765">
        <v>66</v>
      </c>
      <c r="K95" s="767" t="s">
        <v>459</v>
      </c>
      <c r="L95" s="765" t="s">
        <v>158</v>
      </c>
      <c r="M95" s="765">
        <v>223</v>
      </c>
      <c r="N95" s="765" t="s">
        <v>428</v>
      </c>
      <c r="O95" s="765" t="s">
        <v>491</v>
      </c>
      <c r="P95" s="765">
        <v>168</v>
      </c>
      <c r="Q95" s="767" t="s">
        <v>430</v>
      </c>
      <c r="R95" s="330"/>
      <c r="S95" s="330"/>
      <c r="T95" s="330"/>
      <c r="U95" s="330"/>
      <c r="V95" s="330"/>
      <c r="W95" s="330"/>
      <c r="X95" s="330"/>
      <c r="Y95" s="330"/>
      <c r="Z95" s="330"/>
      <c r="AA95" s="330"/>
      <c r="AB95" s="330"/>
      <c r="AC95" s="330"/>
      <c r="AD95" s="330"/>
      <c r="AE95" s="330"/>
      <c r="AF95" s="330"/>
      <c r="AG95" s="330"/>
      <c r="AH95" s="330"/>
      <c r="AI95" s="330"/>
      <c r="AJ95" s="330"/>
      <c r="AK95" s="330"/>
      <c r="AL95" s="330"/>
    </row>
    <row r="96" spans="1:38" ht="90" x14ac:dyDescent="0.25">
      <c r="A96" s="782" t="s">
        <v>505</v>
      </c>
      <c r="B96" s="765"/>
      <c r="C96" s="765"/>
      <c r="D96" s="765" t="s">
        <v>54</v>
      </c>
      <c r="E96" s="767" t="s">
        <v>433</v>
      </c>
      <c r="F96" s="765"/>
      <c r="G96" s="765"/>
      <c r="H96" s="765">
        <v>36</v>
      </c>
      <c r="I96" s="765">
        <v>30</v>
      </c>
      <c r="J96" s="765">
        <v>66</v>
      </c>
      <c r="K96" s="765" t="s">
        <v>459</v>
      </c>
      <c r="L96" s="765" t="s">
        <v>158</v>
      </c>
      <c r="M96" s="765">
        <v>263</v>
      </c>
      <c r="N96" s="765" t="s">
        <v>428</v>
      </c>
      <c r="O96" s="767" t="s">
        <v>491</v>
      </c>
      <c r="P96" s="765">
        <v>168</v>
      </c>
      <c r="Q96" s="767" t="s">
        <v>430</v>
      </c>
      <c r="R96" s="330"/>
      <c r="S96" s="330"/>
      <c r="T96" s="330"/>
      <c r="U96" s="330"/>
      <c r="V96" s="330"/>
      <c r="W96" s="330"/>
      <c r="X96" s="330"/>
      <c r="Y96" s="330"/>
      <c r="Z96" s="330"/>
      <c r="AA96" s="330"/>
      <c r="AB96" s="330"/>
      <c r="AC96" s="330"/>
      <c r="AD96" s="330"/>
      <c r="AE96" s="330"/>
      <c r="AF96" s="330"/>
      <c r="AG96" s="330"/>
      <c r="AH96" s="330"/>
      <c r="AI96" s="330"/>
      <c r="AJ96" s="330"/>
      <c r="AK96" s="330"/>
      <c r="AL96" s="330"/>
    </row>
    <row r="97" spans="1:38" ht="75" x14ac:dyDescent="0.25">
      <c r="A97" s="782" t="s">
        <v>506</v>
      </c>
      <c r="B97" s="765"/>
      <c r="C97" s="765"/>
      <c r="D97" s="765" t="s">
        <v>54</v>
      </c>
      <c r="E97" s="776" t="s">
        <v>433</v>
      </c>
      <c r="F97" s="765"/>
      <c r="G97" s="765"/>
      <c r="H97" s="765">
        <v>36</v>
      </c>
      <c r="I97" s="765">
        <v>30</v>
      </c>
      <c r="J97" s="765">
        <v>66</v>
      </c>
      <c r="K97" s="765" t="s">
        <v>459</v>
      </c>
      <c r="L97" s="765" t="s">
        <v>158</v>
      </c>
      <c r="M97" s="765">
        <v>263</v>
      </c>
      <c r="N97" s="765" t="s">
        <v>428</v>
      </c>
      <c r="O97" s="765" t="s">
        <v>491</v>
      </c>
      <c r="P97" s="765">
        <v>168</v>
      </c>
      <c r="Q97" s="767" t="s">
        <v>430</v>
      </c>
      <c r="R97" s="330"/>
      <c r="S97" s="330"/>
      <c r="T97" s="330"/>
      <c r="U97" s="330"/>
      <c r="V97" s="330"/>
      <c r="W97" s="330"/>
      <c r="X97" s="330"/>
      <c r="Y97" s="330"/>
      <c r="Z97" s="330"/>
      <c r="AA97" s="330"/>
      <c r="AB97" s="330"/>
      <c r="AC97" s="330"/>
      <c r="AD97" s="330"/>
      <c r="AE97" s="330"/>
      <c r="AF97" s="330"/>
      <c r="AG97" s="330"/>
      <c r="AH97" s="330"/>
      <c r="AI97" s="330"/>
      <c r="AJ97" s="330"/>
      <c r="AK97" s="330"/>
      <c r="AL97" s="330"/>
    </row>
    <row r="98" spans="1:38" ht="60" x14ac:dyDescent="0.25">
      <c r="A98" s="784" t="s">
        <v>507</v>
      </c>
      <c r="B98" s="765"/>
      <c r="C98" s="765"/>
      <c r="D98" s="765" t="s">
        <v>54</v>
      </c>
      <c r="E98" s="776" t="s">
        <v>433</v>
      </c>
      <c r="F98" s="765"/>
      <c r="G98" s="765"/>
      <c r="H98" s="765">
        <v>36</v>
      </c>
      <c r="I98" s="765">
        <v>30</v>
      </c>
      <c r="J98" s="765">
        <v>66</v>
      </c>
      <c r="K98" s="765" t="s">
        <v>459</v>
      </c>
      <c r="L98" s="765" t="s">
        <v>158</v>
      </c>
      <c r="M98" s="765">
        <v>263</v>
      </c>
      <c r="N98" s="765" t="s">
        <v>428</v>
      </c>
      <c r="O98" s="765" t="s">
        <v>491</v>
      </c>
      <c r="P98" s="765">
        <v>168</v>
      </c>
      <c r="Q98" s="767" t="s">
        <v>430</v>
      </c>
      <c r="R98" s="330"/>
      <c r="S98" s="330"/>
      <c r="T98" s="330"/>
      <c r="U98" s="330"/>
      <c r="V98" s="330"/>
      <c r="W98" s="330"/>
      <c r="X98" s="330"/>
      <c r="Y98" s="330"/>
      <c r="Z98" s="330"/>
      <c r="AA98" s="330"/>
      <c r="AB98" s="330"/>
      <c r="AC98" s="330"/>
      <c r="AD98" s="330"/>
      <c r="AE98" s="330"/>
      <c r="AF98" s="330"/>
      <c r="AG98" s="330"/>
      <c r="AH98" s="330"/>
      <c r="AI98" s="330"/>
      <c r="AJ98" s="330"/>
      <c r="AK98" s="330"/>
      <c r="AL98" s="330"/>
    </row>
    <row r="99" spans="1:38" ht="15.75" customHeight="1" x14ac:dyDescent="0.25">
      <c r="A99" s="782" t="s">
        <v>508</v>
      </c>
      <c r="B99" s="765"/>
      <c r="C99" s="765"/>
      <c r="D99" s="765" t="s">
        <v>54</v>
      </c>
      <c r="E99" s="776" t="s">
        <v>433</v>
      </c>
      <c r="F99" s="765"/>
      <c r="G99" s="765"/>
      <c r="H99" s="765">
        <v>36</v>
      </c>
      <c r="I99" s="765">
        <v>30</v>
      </c>
      <c r="J99" s="765">
        <v>66</v>
      </c>
      <c r="K99" s="765" t="s">
        <v>459</v>
      </c>
      <c r="L99" s="765" t="s">
        <v>158</v>
      </c>
      <c r="M99" s="765">
        <v>263</v>
      </c>
      <c r="N99" s="765" t="s">
        <v>428</v>
      </c>
      <c r="O99" s="765" t="s">
        <v>491</v>
      </c>
      <c r="P99" s="765">
        <v>168</v>
      </c>
      <c r="Q99" s="767" t="s">
        <v>430</v>
      </c>
      <c r="R99" s="330"/>
      <c r="S99" s="330"/>
      <c r="T99" s="330"/>
      <c r="U99" s="330"/>
      <c r="V99" s="330"/>
      <c r="W99" s="330"/>
      <c r="X99" s="330"/>
      <c r="Y99" s="330"/>
      <c r="Z99" s="330"/>
      <c r="AA99" s="330"/>
      <c r="AB99" s="330"/>
      <c r="AC99" s="330"/>
      <c r="AD99" s="330"/>
      <c r="AE99" s="330"/>
      <c r="AF99" s="330"/>
      <c r="AG99" s="330"/>
      <c r="AH99" s="330"/>
      <c r="AI99" s="330"/>
      <c r="AJ99" s="330"/>
      <c r="AK99" s="330"/>
      <c r="AL99" s="330"/>
    </row>
    <row r="100" spans="1:38" ht="165" x14ac:dyDescent="0.25">
      <c r="A100" s="782" t="s">
        <v>509</v>
      </c>
      <c r="B100" s="765"/>
      <c r="C100" s="765"/>
      <c r="D100" s="765" t="s">
        <v>54</v>
      </c>
      <c r="E100" s="776" t="s">
        <v>433</v>
      </c>
      <c r="F100" s="765"/>
      <c r="G100" s="765"/>
      <c r="H100" s="765">
        <v>108</v>
      </c>
      <c r="I100" s="765">
        <v>87</v>
      </c>
      <c r="J100" s="765">
        <v>195</v>
      </c>
      <c r="K100" s="765" t="s">
        <v>459</v>
      </c>
      <c r="L100" s="765" t="s">
        <v>158</v>
      </c>
      <c r="M100" s="765">
        <v>241</v>
      </c>
      <c r="N100" s="765" t="s">
        <v>428</v>
      </c>
      <c r="O100" s="765" t="s">
        <v>491</v>
      </c>
      <c r="P100" s="765">
        <v>168</v>
      </c>
      <c r="Q100" s="767" t="s">
        <v>430</v>
      </c>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row>
    <row r="101" spans="1:38" ht="45" x14ac:dyDescent="0.25">
      <c r="A101" s="782" t="s">
        <v>513</v>
      </c>
      <c r="B101" s="765"/>
      <c r="C101" s="765"/>
      <c r="D101" s="765" t="s">
        <v>54</v>
      </c>
      <c r="E101" s="767" t="s">
        <v>433</v>
      </c>
      <c r="F101" s="765"/>
      <c r="G101" s="765"/>
      <c r="H101" s="765">
        <v>216</v>
      </c>
      <c r="I101" s="765"/>
      <c r="J101" s="765">
        <v>216</v>
      </c>
      <c r="K101" s="765" t="s">
        <v>452</v>
      </c>
      <c r="L101" s="765" t="s">
        <v>158</v>
      </c>
      <c r="M101" s="765">
        <v>210</v>
      </c>
      <c r="N101" s="765" t="s">
        <v>428</v>
      </c>
      <c r="O101" s="765" t="s">
        <v>493</v>
      </c>
      <c r="P101" s="765">
        <v>60</v>
      </c>
      <c r="Q101" s="767" t="s">
        <v>430</v>
      </c>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row>
    <row r="102" spans="1:38" ht="45" x14ac:dyDescent="0.25">
      <c r="A102" s="784" t="s">
        <v>514</v>
      </c>
      <c r="B102" s="765"/>
      <c r="C102" s="765"/>
      <c r="D102" s="765" t="s">
        <v>54</v>
      </c>
      <c r="E102" s="767" t="s">
        <v>433</v>
      </c>
      <c r="F102" s="765"/>
      <c r="G102" s="765"/>
      <c r="H102" s="765">
        <v>192</v>
      </c>
      <c r="I102" s="765"/>
      <c r="J102" s="765">
        <v>192</v>
      </c>
      <c r="K102" s="765" t="s">
        <v>452</v>
      </c>
      <c r="L102" s="765" t="s">
        <v>158</v>
      </c>
      <c r="M102" s="765">
        <v>210</v>
      </c>
      <c r="N102" s="765" t="s">
        <v>428</v>
      </c>
      <c r="O102" s="765" t="s">
        <v>493</v>
      </c>
      <c r="P102" s="765">
        <v>60</v>
      </c>
      <c r="Q102" s="767" t="s">
        <v>430</v>
      </c>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row>
    <row r="103" spans="1:38" ht="195" x14ac:dyDescent="0.25">
      <c r="A103" s="784" t="s">
        <v>1157</v>
      </c>
      <c r="B103" s="765"/>
      <c r="C103" s="765" t="s">
        <v>54</v>
      </c>
      <c r="D103" s="765"/>
      <c r="E103" s="767" t="s">
        <v>1158</v>
      </c>
      <c r="F103" s="765"/>
      <c r="G103" s="765"/>
      <c r="H103" s="765">
        <v>6</v>
      </c>
      <c r="I103" s="765">
        <v>1</v>
      </c>
      <c r="J103" s="765">
        <v>7</v>
      </c>
      <c r="K103" s="765" t="s">
        <v>530</v>
      </c>
      <c r="L103" s="765" t="s">
        <v>158</v>
      </c>
      <c r="M103" s="765">
        <v>243</v>
      </c>
      <c r="N103" s="765" t="s">
        <v>428</v>
      </c>
      <c r="O103" s="765" t="s">
        <v>429</v>
      </c>
      <c r="P103" s="765">
        <v>10</v>
      </c>
      <c r="Q103" s="765" t="s">
        <v>430</v>
      </c>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row>
    <row r="104" spans="1:38" ht="120" x14ac:dyDescent="0.25">
      <c r="A104" s="784" t="s">
        <v>1159</v>
      </c>
      <c r="B104" s="765"/>
      <c r="C104" s="765"/>
      <c r="D104" s="765" t="s">
        <v>96</v>
      </c>
      <c r="E104" s="767" t="s">
        <v>1160</v>
      </c>
      <c r="F104" s="765"/>
      <c r="G104" s="765"/>
      <c r="H104" s="765">
        <v>6</v>
      </c>
      <c r="I104" s="765">
        <v>1</v>
      </c>
      <c r="J104" s="765">
        <v>7</v>
      </c>
      <c r="K104" s="765" t="s">
        <v>530</v>
      </c>
      <c r="L104" s="765" t="s">
        <v>158</v>
      </c>
      <c r="M104" s="765">
        <v>243</v>
      </c>
      <c r="N104" s="765" t="s">
        <v>428</v>
      </c>
      <c r="O104" s="765" t="s">
        <v>429</v>
      </c>
      <c r="P104" s="765">
        <v>10</v>
      </c>
      <c r="Q104" s="765" t="s">
        <v>430</v>
      </c>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row>
    <row r="105" spans="1:38" ht="195" x14ac:dyDescent="0.25">
      <c r="A105" s="784" t="s">
        <v>1161</v>
      </c>
      <c r="B105" s="765" t="s">
        <v>54</v>
      </c>
      <c r="C105" s="765"/>
      <c r="D105" s="765"/>
      <c r="E105" s="767" t="s">
        <v>1162</v>
      </c>
      <c r="F105" s="765"/>
      <c r="G105" s="765"/>
      <c r="H105" s="765">
        <v>3</v>
      </c>
      <c r="I105" s="765">
        <v>0</v>
      </c>
      <c r="J105" s="765">
        <v>3</v>
      </c>
      <c r="K105" s="765" t="s">
        <v>530</v>
      </c>
      <c r="L105" s="765" t="s">
        <v>158</v>
      </c>
      <c r="M105" s="765">
        <v>243</v>
      </c>
      <c r="N105" s="765" t="s">
        <v>428</v>
      </c>
      <c r="O105" s="765" t="s">
        <v>429</v>
      </c>
      <c r="P105" s="765">
        <v>10</v>
      </c>
      <c r="Q105" s="765" t="s">
        <v>430</v>
      </c>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row>
    <row r="106" spans="1:38" ht="165" x14ac:dyDescent="0.25">
      <c r="A106" s="782" t="s">
        <v>1159</v>
      </c>
      <c r="B106" s="765"/>
      <c r="C106" s="765"/>
      <c r="D106" s="765" t="s">
        <v>96</v>
      </c>
      <c r="E106" s="767" t="s">
        <v>1163</v>
      </c>
      <c r="F106" s="765"/>
      <c r="G106" s="765"/>
      <c r="H106" s="765">
        <v>3</v>
      </c>
      <c r="I106" s="765">
        <v>0</v>
      </c>
      <c r="J106" s="765">
        <v>3</v>
      </c>
      <c r="K106" s="765" t="s">
        <v>530</v>
      </c>
      <c r="L106" s="765" t="s">
        <v>158</v>
      </c>
      <c r="M106" s="765">
        <v>243</v>
      </c>
      <c r="N106" s="765" t="s">
        <v>428</v>
      </c>
      <c r="O106" s="765" t="s">
        <v>429</v>
      </c>
      <c r="P106" s="765">
        <v>10</v>
      </c>
      <c r="Q106" s="765" t="s">
        <v>430</v>
      </c>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row>
    <row r="107" spans="1:38" ht="225" x14ac:dyDescent="0.25">
      <c r="A107" s="782" t="s">
        <v>1164</v>
      </c>
      <c r="B107" s="765" t="s">
        <v>54</v>
      </c>
      <c r="C107" s="765"/>
      <c r="D107" s="765"/>
      <c r="E107" s="767" t="s">
        <v>1165</v>
      </c>
      <c r="F107" s="765"/>
      <c r="G107" s="765"/>
      <c r="H107" s="765">
        <v>2</v>
      </c>
      <c r="I107" s="765">
        <v>1</v>
      </c>
      <c r="J107" s="765">
        <v>3</v>
      </c>
      <c r="K107" s="765" t="s">
        <v>530</v>
      </c>
      <c r="L107" s="765" t="s">
        <v>158</v>
      </c>
      <c r="M107" s="765">
        <v>243</v>
      </c>
      <c r="N107" s="765" t="s">
        <v>1166</v>
      </c>
      <c r="O107" s="765" t="s">
        <v>429</v>
      </c>
      <c r="P107" s="765">
        <v>10</v>
      </c>
      <c r="Q107" s="765" t="s">
        <v>430</v>
      </c>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row>
    <row r="108" spans="1:38" ht="120" x14ac:dyDescent="0.25">
      <c r="A108" s="782" t="s">
        <v>1167</v>
      </c>
      <c r="B108" s="765"/>
      <c r="C108" s="765"/>
      <c r="D108" s="765" t="s">
        <v>54</v>
      </c>
      <c r="E108" s="767" t="s">
        <v>1168</v>
      </c>
      <c r="F108" s="765"/>
      <c r="G108" s="765"/>
      <c r="H108" s="765">
        <v>12</v>
      </c>
      <c r="I108" s="765">
        <v>0</v>
      </c>
      <c r="J108" s="765">
        <v>12</v>
      </c>
      <c r="K108" s="765" t="s">
        <v>459</v>
      </c>
      <c r="L108" s="765" t="s">
        <v>158</v>
      </c>
      <c r="M108" s="765">
        <v>243</v>
      </c>
      <c r="N108" s="765" t="s">
        <v>428</v>
      </c>
      <c r="O108" s="765" t="s">
        <v>551</v>
      </c>
      <c r="P108" s="765">
        <v>20</v>
      </c>
      <c r="Q108" s="765" t="s">
        <v>430</v>
      </c>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row>
    <row r="109" spans="1:38" ht="135" x14ac:dyDescent="0.25">
      <c r="A109" s="782" t="s">
        <v>1169</v>
      </c>
      <c r="B109" s="765" t="s">
        <v>96</v>
      </c>
      <c r="C109" s="765"/>
      <c r="D109" s="765"/>
      <c r="E109" s="767" t="s">
        <v>1170</v>
      </c>
      <c r="F109" s="765"/>
      <c r="G109" s="765"/>
      <c r="H109" s="765">
        <v>8</v>
      </c>
      <c r="I109" s="765">
        <v>4</v>
      </c>
      <c r="J109" s="765">
        <v>12</v>
      </c>
      <c r="K109" s="765" t="s">
        <v>459</v>
      </c>
      <c r="L109" s="765" t="s">
        <v>158</v>
      </c>
      <c r="M109" s="765">
        <v>390</v>
      </c>
      <c r="N109" s="765" t="s">
        <v>428</v>
      </c>
      <c r="O109" s="765" t="s">
        <v>551</v>
      </c>
      <c r="P109" s="765">
        <v>20</v>
      </c>
      <c r="Q109" s="765" t="s">
        <v>430</v>
      </c>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row>
    <row r="110" spans="1:38" ht="240" x14ac:dyDescent="0.25">
      <c r="A110" s="782" t="s">
        <v>1171</v>
      </c>
      <c r="B110" s="765"/>
      <c r="C110" s="765" t="s">
        <v>96</v>
      </c>
      <c r="D110" s="765" t="s">
        <v>96</v>
      </c>
      <c r="E110" s="767" t="s">
        <v>1172</v>
      </c>
      <c r="F110" s="765"/>
      <c r="G110" s="765"/>
      <c r="H110" s="765">
        <v>10</v>
      </c>
      <c r="I110" s="765">
        <v>0</v>
      </c>
      <c r="J110" s="765">
        <v>10</v>
      </c>
      <c r="K110" s="765" t="s">
        <v>459</v>
      </c>
      <c r="L110" s="765" t="s">
        <v>158</v>
      </c>
      <c r="M110" s="765">
        <v>390</v>
      </c>
      <c r="N110" s="765" t="s">
        <v>428</v>
      </c>
      <c r="O110" s="765" t="s">
        <v>551</v>
      </c>
      <c r="P110" s="765">
        <v>20</v>
      </c>
      <c r="Q110" s="765" t="s">
        <v>430</v>
      </c>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row>
    <row r="111" spans="1:38" ht="255" x14ac:dyDescent="0.25">
      <c r="A111" s="782" t="s">
        <v>1173</v>
      </c>
      <c r="B111" s="765"/>
      <c r="C111" s="765" t="s">
        <v>96</v>
      </c>
      <c r="D111" s="765"/>
      <c r="E111" s="767" t="s">
        <v>1174</v>
      </c>
      <c r="F111" s="765"/>
      <c r="G111" s="765"/>
      <c r="H111" s="765">
        <v>3</v>
      </c>
      <c r="I111" s="765">
        <v>3</v>
      </c>
      <c r="J111" s="765">
        <v>6</v>
      </c>
      <c r="K111" s="765" t="s">
        <v>459</v>
      </c>
      <c r="L111" s="765" t="s">
        <v>158</v>
      </c>
      <c r="M111" s="765" t="s">
        <v>1175</v>
      </c>
      <c r="N111" s="765" t="s">
        <v>428</v>
      </c>
      <c r="O111" s="765" t="s">
        <v>551</v>
      </c>
      <c r="P111" s="765">
        <v>116</v>
      </c>
      <c r="Q111" s="765" t="s">
        <v>430</v>
      </c>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row>
    <row r="112" spans="1:38" ht="30" x14ac:dyDescent="0.25">
      <c r="A112" s="781" t="s">
        <v>517</v>
      </c>
      <c r="B112" s="765"/>
      <c r="C112" s="765" t="s">
        <v>54</v>
      </c>
      <c r="D112" s="765"/>
      <c r="E112" s="765" t="s">
        <v>518</v>
      </c>
      <c r="F112" s="765"/>
      <c r="G112" s="765"/>
      <c r="H112" s="765">
        <v>27</v>
      </c>
      <c r="I112" s="765"/>
      <c r="J112" s="765">
        <f t="shared" ref="J112:J118" si="1">SUM(F112:I112)</f>
        <v>27</v>
      </c>
      <c r="K112" s="765" t="s">
        <v>459</v>
      </c>
      <c r="L112" s="765" t="s">
        <v>158</v>
      </c>
      <c r="M112" s="766">
        <v>568</v>
      </c>
      <c r="N112" s="765" t="s">
        <v>428</v>
      </c>
      <c r="O112" s="765" t="s">
        <v>429</v>
      </c>
      <c r="P112" s="765">
        <v>27</v>
      </c>
      <c r="Q112" s="765" t="s">
        <v>519</v>
      </c>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row>
    <row r="113" spans="1:38" ht="30" x14ac:dyDescent="0.25">
      <c r="A113" s="781" t="s">
        <v>520</v>
      </c>
      <c r="B113" s="765"/>
      <c r="C113" s="765" t="s">
        <v>54</v>
      </c>
      <c r="D113" s="765"/>
      <c r="E113" s="765" t="s">
        <v>518</v>
      </c>
      <c r="F113" s="765"/>
      <c r="G113" s="765"/>
      <c r="H113" s="765">
        <v>300</v>
      </c>
      <c r="I113" s="765"/>
      <c r="J113" s="765">
        <f t="shared" si="1"/>
        <v>300</v>
      </c>
      <c r="K113" s="765" t="s">
        <v>459</v>
      </c>
      <c r="L113" s="765" t="s">
        <v>158</v>
      </c>
      <c r="M113" s="766">
        <v>568</v>
      </c>
      <c r="N113" s="765" t="s">
        <v>428</v>
      </c>
      <c r="O113" s="765" t="s">
        <v>429</v>
      </c>
      <c r="P113" s="765">
        <v>300</v>
      </c>
      <c r="Q113" s="765" t="s">
        <v>519</v>
      </c>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row>
    <row r="114" spans="1:38" ht="30" x14ac:dyDescent="0.25">
      <c r="A114" s="781" t="s">
        <v>521</v>
      </c>
      <c r="B114" s="765"/>
      <c r="C114" s="765" t="s">
        <v>54</v>
      </c>
      <c r="D114" s="765"/>
      <c r="E114" s="765" t="s">
        <v>518</v>
      </c>
      <c r="F114" s="765"/>
      <c r="G114" s="765"/>
      <c r="H114" s="765">
        <v>50</v>
      </c>
      <c r="I114" s="765"/>
      <c r="J114" s="765">
        <f t="shared" si="1"/>
        <v>50</v>
      </c>
      <c r="K114" s="765" t="s">
        <v>459</v>
      </c>
      <c r="L114" s="765" t="s">
        <v>158</v>
      </c>
      <c r="M114" s="766">
        <v>554</v>
      </c>
      <c r="N114" s="765" t="s">
        <v>428</v>
      </c>
      <c r="O114" s="765" t="s">
        <v>429</v>
      </c>
      <c r="P114" s="765">
        <v>52</v>
      </c>
      <c r="Q114" s="765" t="s">
        <v>519</v>
      </c>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row>
    <row r="115" spans="1:38" ht="30" x14ac:dyDescent="0.25">
      <c r="A115" s="764" t="s">
        <v>522</v>
      </c>
      <c r="B115" s="765" t="s">
        <v>54</v>
      </c>
      <c r="C115" s="765"/>
      <c r="D115" s="765"/>
      <c r="E115" s="765" t="s">
        <v>518</v>
      </c>
      <c r="F115" s="765"/>
      <c r="G115" s="765"/>
      <c r="H115" s="765">
        <v>6</v>
      </c>
      <c r="I115" s="765"/>
      <c r="J115" s="765">
        <f t="shared" si="1"/>
        <v>6</v>
      </c>
      <c r="K115" s="765" t="s">
        <v>459</v>
      </c>
      <c r="L115" s="765" t="s">
        <v>158</v>
      </c>
      <c r="M115" s="766">
        <v>568</v>
      </c>
      <c r="N115" s="765" t="s">
        <v>428</v>
      </c>
      <c r="O115" s="765" t="s">
        <v>429</v>
      </c>
      <c r="P115" s="765">
        <v>6</v>
      </c>
      <c r="Q115" s="765" t="s">
        <v>519</v>
      </c>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row>
    <row r="116" spans="1:38" ht="60" x14ac:dyDescent="0.25">
      <c r="A116" s="785" t="s">
        <v>523</v>
      </c>
      <c r="B116" s="765"/>
      <c r="C116" s="765" t="s">
        <v>54</v>
      </c>
      <c r="D116" s="765"/>
      <c r="E116" s="765" t="s">
        <v>524</v>
      </c>
      <c r="F116" s="765"/>
      <c r="G116" s="765"/>
      <c r="H116" s="765">
        <v>4</v>
      </c>
      <c r="I116" s="765">
        <v>2</v>
      </c>
      <c r="J116" s="765">
        <f t="shared" si="1"/>
        <v>6</v>
      </c>
      <c r="K116" s="765" t="s">
        <v>459</v>
      </c>
      <c r="L116" s="765" t="s">
        <v>158</v>
      </c>
      <c r="M116" s="766">
        <v>514</v>
      </c>
      <c r="N116" s="765" t="s">
        <v>428</v>
      </c>
      <c r="O116" s="765" t="s">
        <v>429</v>
      </c>
      <c r="P116" s="765">
        <v>52</v>
      </c>
      <c r="Q116" s="765" t="s">
        <v>525</v>
      </c>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row>
    <row r="117" spans="1:38" ht="60" x14ac:dyDescent="0.25">
      <c r="A117" s="785" t="s">
        <v>526</v>
      </c>
      <c r="B117" s="765"/>
      <c r="C117" s="765" t="s">
        <v>54</v>
      </c>
      <c r="D117" s="765"/>
      <c r="E117" s="765" t="s">
        <v>524</v>
      </c>
      <c r="F117" s="765"/>
      <c r="G117" s="765"/>
      <c r="H117" s="765">
        <v>1</v>
      </c>
      <c r="I117" s="765"/>
      <c r="J117" s="765">
        <f t="shared" si="1"/>
        <v>1</v>
      </c>
      <c r="K117" s="765" t="s">
        <v>459</v>
      </c>
      <c r="L117" s="765" t="s">
        <v>158</v>
      </c>
      <c r="M117" s="766">
        <v>514</v>
      </c>
      <c r="N117" s="765" t="s">
        <v>428</v>
      </c>
      <c r="O117" s="765" t="s">
        <v>429</v>
      </c>
      <c r="P117" s="765">
        <v>52</v>
      </c>
      <c r="Q117" s="765" t="s">
        <v>525</v>
      </c>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row>
    <row r="118" spans="1:38" ht="60" x14ac:dyDescent="0.25">
      <c r="A118" s="785" t="s">
        <v>527</v>
      </c>
      <c r="B118" s="765" t="s">
        <v>54</v>
      </c>
      <c r="C118" s="765"/>
      <c r="D118" s="765"/>
      <c r="E118" s="765" t="s">
        <v>524</v>
      </c>
      <c r="F118" s="765"/>
      <c r="G118" s="765"/>
      <c r="H118" s="765">
        <v>4</v>
      </c>
      <c r="I118" s="765">
        <v>4</v>
      </c>
      <c r="J118" s="765">
        <f t="shared" si="1"/>
        <v>8</v>
      </c>
      <c r="K118" s="765" t="s">
        <v>459</v>
      </c>
      <c r="L118" s="765" t="s">
        <v>158</v>
      </c>
      <c r="M118" s="766">
        <v>514</v>
      </c>
      <c r="N118" s="765" t="s">
        <v>428</v>
      </c>
      <c r="O118" s="765" t="s">
        <v>429</v>
      </c>
      <c r="P118" s="765">
        <v>52</v>
      </c>
      <c r="Q118" s="765" t="s">
        <v>525</v>
      </c>
      <c r="R118" s="330"/>
      <c r="S118" s="330"/>
      <c r="T118" s="330"/>
      <c r="U118" s="330"/>
      <c r="V118" s="330"/>
      <c r="W118" s="330"/>
      <c r="X118" s="330"/>
      <c r="Y118" s="330"/>
      <c r="Z118" s="330"/>
      <c r="AA118" s="330"/>
      <c r="AB118" s="330"/>
      <c r="AC118" s="330"/>
      <c r="AD118" s="330"/>
      <c r="AE118" s="330"/>
      <c r="AF118" s="330"/>
      <c r="AG118" s="330"/>
      <c r="AH118" s="330"/>
      <c r="AI118" s="330"/>
      <c r="AJ118" s="330"/>
      <c r="AK118" s="330"/>
      <c r="AL118" s="330"/>
    </row>
    <row r="119" spans="1:38" ht="60" x14ac:dyDescent="0.25">
      <c r="A119" s="782" t="s">
        <v>534</v>
      </c>
      <c r="B119" s="765"/>
      <c r="C119" s="765" t="s">
        <v>54</v>
      </c>
      <c r="D119" s="765"/>
      <c r="E119" s="765" t="s">
        <v>535</v>
      </c>
      <c r="F119" s="765"/>
      <c r="G119" s="765"/>
      <c r="H119" s="765">
        <v>2</v>
      </c>
      <c r="I119" s="765"/>
      <c r="J119" s="765">
        <v>2</v>
      </c>
      <c r="K119" s="765" t="s">
        <v>530</v>
      </c>
      <c r="L119" s="765" t="s">
        <v>158</v>
      </c>
      <c r="M119" s="765">
        <v>571</v>
      </c>
      <c r="N119" s="765" t="s">
        <v>428</v>
      </c>
      <c r="O119" s="776" t="s">
        <v>429</v>
      </c>
      <c r="P119" s="765">
        <v>52</v>
      </c>
      <c r="Q119" s="767" t="s">
        <v>531</v>
      </c>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row>
    <row r="120" spans="1:38" ht="105" x14ac:dyDescent="0.25">
      <c r="A120" s="781" t="s">
        <v>528</v>
      </c>
      <c r="B120" s="765" t="s">
        <v>54</v>
      </c>
      <c r="C120" s="765"/>
      <c r="D120" s="765"/>
      <c r="E120" s="765" t="s">
        <v>529</v>
      </c>
      <c r="F120" s="765"/>
      <c r="G120" s="765"/>
      <c r="H120" s="765">
        <v>1</v>
      </c>
      <c r="I120" s="765"/>
      <c r="J120" s="765">
        <f t="shared" ref="J120:J133" si="2">SUM(F120:I120)</f>
        <v>1</v>
      </c>
      <c r="K120" s="765" t="s">
        <v>530</v>
      </c>
      <c r="L120" s="765" t="s">
        <v>158</v>
      </c>
      <c r="M120" s="766">
        <v>621</v>
      </c>
      <c r="N120" s="765" t="s">
        <v>428</v>
      </c>
      <c r="O120" s="765" t="s">
        <v>429</v>
      </c>
      <c r="P120" s="765">
        <v>52</v>
      </c>
      <c r="Q120" s="765" t="s">
        <v>531</v>
      </c>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row>
    <row r="121" spans="1:38" ht="60" x14ac:dyDescent="0.25">
      <c r="A121" s="781" t="s">
        <v>532</v>
      </c>
      <c r="B121" s="765"/>
      <c r="C121" s="765"/>
      <c r="D121" s="765" t="s">
        <v>54</v>
      </c>
      <c r="E121" s="765" t="s">
        <v>533</v>
      </c>
      <c r="F121" s="765"/>
      <c r="G121" s="765"/>
      <c r="H121" s="765">
        <v>1</v>
      </c>
      <c r="I121" s="765"/>
      <c r="J121" s="765">
        <f t="shared" si="2"/>
        <v>1</v>
      </c>
      <c r="K121" s="765" t="s">
        <v>452</v>
      </c>
      <c r="L121" s="765" t="s">
        <v>158</v>
      </c>
      <c r="M121" s="766">
        <v>570</v>
      </c>
      <c r="N121" s="765" t="s">
        <v>428</v>
      </c>
      <c r="O121" s="765" t="s">
        <v>434</v>
      </c>
      <c r="P121" s="765">
        <v>116</v>
      </c>
      <c r="Q121" s="765" t="s">
        <v>531</v>
      </c>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row>
    <row r="122" spans="1:38" ht="60" x14ac:dyDescent="0.25">
      <c r="A122" s="781" t="s">
        <v>534</v>
      </c>
      <c r="B122" s="765"/>
      <c r="C122" s="765" t="s">
        <v>54</v>
      </c>
      <c r="D122" s="765"/>
      <c r="E122" s="765" t="s">
        <v>535</v>
      </c>
      <c r="F122" s="765"/>
      <c r="G122" s="765"/>
      <c r="H122" s="765">
        <v>2</v>
      </c>
      <c r="I122" s="765"/>
      <c r="J122" s="765">
        <f t="shared" si="2"/>
        <v>2</v>
      </c>
      <c r="K122" s="765" t="s">
        <v>530</v>
      </c>
      <c r="L122" s="765" t="s">
        <v>158</v>
      </c>
      <c r="M122" s="766">
        <v>571</v>
      </c>
      <c r="N122" s="765" t="s">
        <v>428</v>
      </c>
      <c r="O122" s="765" t="s">
        <v>429</v>
      </c>
      <c r="P122" s="765">
        <v>52</v>
      </c>
      <c r="Q122" s="765" t="s">
        <v>531</v>
      </c>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row>
    <row r="123" spans="1:38" ht="45" x14ac:dyDescent="0.25">
      <c r="A123" s="781" t="s">
        <v>536</v>
      </c>
      <c r="B123" s="765" t="s">
        <v>54</v>
      </c>
      <c r="C123" s="765"/>
      <c r="D123" s="765"/>
      <c r="E123" s="765" t="s">
        <v>533</v>
      </c>
      <c r="F123" s="765"/>
      <c r="G123" s="765"/>
      <c r="H123" s="765">
        <v>1</v>
      </c>
      <c r="I123" s="765"/>
      <c r="J123" s="765">
        <f t="shared" si="2"/>
        <v>1</v>
      </c>
      <c r="K123" s="765" t="s">
        <v>530</v>
      </c>
      <c r="L123" s="765" t="s">
        <v>158</v>
      </c>
      <c r="M123" s="766">
        <v>570</v>
      </c>
      <c r="N123" s="765" t="s">
        <v>428</v>
      </c>
      <c r="O123" s="765" t="s">
        <v>429</v>
      </c>
      <c r="P123" s="765">
        <v>52</v>
      </c>
      <c r="Q123" s="765" t="s">
        <v>531</v>
      </c>
      <c r="R123" s="330"/>
      <c r="S123" s="330"/>
      <c r="T123" s="330"/>
      <c r="U123" s="330"/>
      <c r="V123" s="330"/>
      <c r="W123" s="330"/>
      <c r="X123" s="330"/>
      <c r="Y123" s="330"/>
      <c r="Z123" s="330"/>
      <c r="AA123" s="330"/>
      <c r="AB123" s="330"/>
      <c r="AC123" s="330"/>
      <c r="AD123" s="330"/>
      <c r="AE123" s="330"/>
      <c r="AF123" s="330"/>
      <c r="AG123" s="330"/>
      <c r="AH123" s="330"/>
      <c r="AI123" s="330"/>
      <c r="AJ123" s="330"/>
      <c r="AK123" s="330"/>
      <c r="AL123" s="330"/>
    </row>
    <row r="124" spans="1:38" ht="45" x14ac:dyDescent="0.25">
      <c r="A124" s="781" t="s">
        <v>1176</v>
      </c>
      <c r="B124" s="765" t="s">
        <v>54</v>
      </c>
      <c r="C124" s="765"/>
      <c r="D124" s="765"/>
      <c r="E124" s="765" t="s">
        <v>533</v>
      </c>
      <c r="F124" s="765"/>
      <c r="G124" s="765"/>
      <c r="H124" s="765">
        <v>1</v>
      </c>
      <c r="I124" s="765"/>
      <c r="J124" s="765">
        <f t="shared" si="2"/>
        <v>1</v>
      </c>
      <c r="K124" s="765" t="s">
        <v>452</v>
      </c>
      <c r="L124" s="765" t="s">
        <v>158</v>
      </c>
      <c r="M124" s="766">
        <v>570</v>
      </c>
      <c r="N124" s="765" t="s">
        <v>428</v>
      </c>
      <c r="O124" s="765" t="s">
        <v>434</v>
      </c>
      <c r="P124" s="765">
        <v>116</v>
      </c>
      <c r="Q124" s="765" t="s">
        <v>531</v>
      </c>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row>
    <row r="125" spans="1:38" ht="45" x14ac:dyDescent="0.25">
      <c r="A125" s="781" t="s">
        <v>1177</v>
      </c>
      <c r="B125" s="765" t="s">
        <v>54</v>
      </c>
      <c r="C125" s="765"/>
      <c r="D125" s="765"/>
      <c r="E125" s="765" t="s">
        <v>533</v>
      </c>
      <c r="F125" s="765"/>
      <c r="G125" s="765"/>
      <c r="H125" s="765">
        <v>1</v>
      </c>
      <c r="I125" s="765"/>
      <c r="J125" s="765">
        <f t="shared" si="2"/>
        <v>1</v>
      </c>
      <c r="K125" s="765" t="s">
        <v>530</v>
      </c>
      <c r="L125" s="765" t="s">
        <v>158</v>
      </c>
      <c r="M125" s="766">
        <v>570</v>
      </c>
      <c r="N125" s="765" t="s">
        <v>428</v>
      </c>
      <c r="O125" s="765" t="s">
        <v>429</v>
      </c>
      <c r="P125" s="765">
        <v>52</v>
      </c>
      <c r="Q125" s="765" t="s">
        <v>531</v>
      </c>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row>
    <row r="126" spans="1:38" ht="75" x14ac:dyDescent="0.25">
      <c r="A126" s="786" t="s">
        <v>537</v>
      </c>
      <c r="B126" s="765"/>
      <c r="C126" s="765"/>
      <c r="D126" s="765" t="s">
        <v>54</v>
      </c>
      <c r="E126" s="765" t="s">
        <v>538</v>
      </c>
      <c r="F126" s="765"/>
      <c r="G126" s="765"/>
      <c r="H126" s="765">
        <v>43</v>
      </c>
      <c r="I126" s="765">
        <v>20</v>
      </c>
      <c r="J126" s="765">
        <f t="shared" si="2"/>
        <v>63</v>
      </c>
      <c r="K126" s="765" t="s">
        <v>452</v>
      </c>
      <c r="L126" s="765" t="s">
        <v>158</v>
      </c>
      <c r="M126" s="765"/>
      <c r="N126" s="765" t="s">
        <v>428</v>
      </c>
      <c r="O126" s="777" t="s">
        <v>434</v>
      </c>
      <c r="P126" s="765">
        <v>116</v>
      </c>
      <c r="Q126" s="765" t="s">
        <v>178</v>
      </c>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row>
    <row r="127" spans="1:38" ht="45" x14ac:dyDescent="0.25">
      <c r="A127" s="786" t="s">
        <v>539</v>
      </c>
      <c r="B127" s="765" t="s">
        <v>54</v>
      </c>
      <c r="C127" s="765"/>
      <c r="D127" s="765"/>
      <c r="E127" s="777" t="s">
        <v>451</v>
      </c>
      <c r="F127" s="765"/>
      <c r="G127" s="765"/>
      <c r="H127" s="765">
        <v>30</v>
      </c>
      <c r="I127" s="765">
        <v>47</v>
      </c>
      <c r="J127" s="765">
        <f t="shared" si="2"/>
        <v>77</v>
      </c>
      <c r="K127" s="765" t="s">
        <v>452</v>
      </c>
      <c r="L127" s="765" t="s">
        <v>158</v>
      </c>
      <c r="M127" s="765"/>
      <c r="N127" s="765" t="s">
        <v>428</v>
      </c>
      <c r="O127" s="777" t="s">
        <v>434</v>
      </c>
      <c r="P127" s="765">
        <v>116</v>
      </c>
      <c r="Q127" s="765" t="s">
        <v>178</v>
      </c>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row>
    <row r="128" spans="1:38" ht="60" x14ac:dyDescent="0.25">
      <c r="A128" s="786" t="s">
        <v>540</v>
      </c>
      <c r="B128" s="765" t="s">
        <v>54</v>
      </c>
      <c r="C128" s="765"/>
      <c r="D128" s="765"/>
      <c r="E128" s="765" t="s">
        <v>541</v>
      </c>
      <c r="F128" s="765"/>
      <c r="G128" s="765"/>
      <c r="H128" s="765">
        <v>10</v>
      </c>
      <c r="I128" s="765">
        <v>9</v>
      </c>
      <c r="J128" s="765">
        <f t="shared" si="2"/>
        <v>19</v>
      </c>
      <c r="K128" s="765" t="s">
        <v>452</v>
      </c>
      <c r="L128" s="765" t="s">
        <v>158</v>
      </c>
      <c r="M128" s="765"/>
      <c r="N128" s="765" t="s">
        <v>428</v>
      </c>
      <c r="O128" s="777" t="s">
        <v>434</v>
      </c>
      <c r="P128" s="765">
        <v>116</v>
      </c>
      <c r="Q128" s="765" t="s">
        <v>178</v>
      </c>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row>
    <row r="129" spans="1:38" ht="60" x14ac:dyDescent="0.25">
      <c r="A129" s="786" t="s">
        <v>542</v>
      </c>
      <c r="B129" s="765" t="s">
        <v>54</v>
      </c>
      <c r="C129" s="765"/>
      <c r="D129" s="765"/>
      <c r="E129" s="765" t="s">
        <v>543</v>
      </c>
      <c r="F129" s="765"/>
      <c r="G129" s="765"/>
      <c r="H129" s="765">
        <v>53</v>
      </c>
      <c r="I129" s="765">
        <v>20</v>
      </c>
      <c r="J129" s="765">
        <f t="shared" si="2"/>
        <v>73</v>
      </c>
      <c r="K129" s="765" t="s">
        <v>452</v>
      </c>
      <c r="L129" s="765" t="s">
        <v>158</v>
      </c>
      <c r="M129" s="765"/>
      <c r="N129" s="765" t="s">
        <v>428</v>
      </c>
      <c r="O129" s="777" t="s">
        <v>434</v>
      </c>
      <c r="P129" s="765">
        <v>116</v>
      </c>
      <c r="Q129" s="765" t="s">
        <v>178</v>
      </c>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row>
    <row r="130" spans="1:38" ht="60" x14ac:dyDescent="0.25">
      <c r="A130" s="787" t="s">
        <v>544</v>
      </c>
      <c r="B130" s="765" t="s">
        <v>54</v>
      </c>
      <c r="C130" s="765"/>
      <c r="D130" s="765"/>
      <c r="E130" s="765" t="s">
        <v>538</v>
      </c>
      <c r="F130" s="765"/>
      <c r="G130" s="765"/>
      <c r="H130" s="765">
        <v>49</v>
      </c>
      <c r="I130" s="765"/>
      <c r="J130" s="765">
        <f t="shared" si="2"/>
        <v>49</v>
      </c>
      <c r="K130" s="765" t="s">
        <v>452</v>
      </c>
      <c r="L130" s="765" t="s">
        <v>158</v>
      </c>
      <c r="M130" s="765"/>
      <c r="N130" s="765" t="s">
        <v>428</v>
      </c>
      <c r="O130" s="777" t="s">
        <v>434</v>
      </c>
      <c r="P130" s="765">
        <v>116</v>
      </c>
      <c r="Q130" s="765" t="s">
        <v>178</v>
      </c>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row>
    <row r="131" spans="1:38" ht="60" x14ac:dyDescent="0.25">
      <c r="A131" s="770" t="s">
        <v>545</v>
      </c>
      <c r="B131" s="765"/>
      <c r="C131" s="765"/>
      <c r="D131" s="765" t="s">
        <v>54</v>
      </c>
      <c r="E131" s="765" t="s">
        <v>541</v>
      </c>
      <c r="F131" s="765"/>
      <c r="G131" s="765"/>
      <c r="H131" s="765">
        <v>0</v>
      </c>
      <c r="I131" s="765">
        <v>16</v>
      </c>
      <c r="J131" s="765">
        <f t="shared" si="2"/>
        <v>16</v>
      </c>
      <c r="K131" s="765" t="s">
        <v>452</v>
      </c>
      <c r="L131" s="765" t="s">
        <v>158</v>
      </c>
      <c r="M131" s="765"/>
      <c r="N131" s="765" t="s">
        <v>428</v>
      </c>
      <c r="O131" s="777" t="s">
        <v>434</v>
      </c>
      <c r="P131" s="765">
        <v>116</v>
      </c>
      <c r="Q131" s="765" t="s">
        <v>178</v>
      </c>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row>
    <row r="132" spans="1:38" ht="30" x14ac:dyDescent="0.25">
      <c r="A132" s="786" t="s">
        <v>546</v>
      </c>
      <c r="B132" s="765"/>
      <c r="C132" s="765"/>
      <c r="D132" s="765" t="s">
        <v>54</v>
      </c>
      <c r="E132" s="765" t="s">
        <v>547</v>
      </c>
      <c r="F132" s="765"/>
      <c r="G132" s="765"/>
      <c r="H132" s="765">
        <v>20</v>
      </c>
      <c r="I132" s="765">
        <v>25</v>
      </c>
      <c r="J132" s="765">
        <f t="shared" si="2"/>
        <v>45</v>
      </c>
      <c r="K132" s="765" t="s">
        <v>459</v>
      </c>
      <c r="L132" s="765" t="s">
        <v>158</v>
      </c>
      <c r="M132" s="765"/>
      <c r="N132" s="765" t="s">
        <v>428</v>
      </c>
      <c r="O132" s="777" t="s">
        <v>548</v>
      </c>
      <c r="P132" s="765">
        <f>116+52</f>
        <v>168</v>
      </c>
      <c r="Q132" s="765" t="s">
        <v>178</v>
      </c>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row>
    <row r="133" spans="1:38" ht="60.75" thickBot="1" x14ac:dyDescent="0.3">
      <c r="A133" s="788" t="s">
        <v>549</v>
      </c>
      <c r="B133" s="765"/>
      <c r="C133" s="765"/>
      <c r="D133" s="765" t="s">
        <v>54</v>
      </c>
      <c r="E133" s="765" t="s">
        <v>550</v>
      </c>
      <c r="F133" s="765"/>
      <c r="G133" s="765"/>
      <c r="H133" s="765">
        <v>60</v>
      </c>
      <c r="I133" s="765"/>
      <c r="J133" s="765">
        <f t="shared" si="2"/>
        <v>60</v>
      </c>
      <c r="K133" s="765" t="s">
        <v>459</v>
      </c>
      <c r="L133" s="765" t="s">
        <v>158</v>
      </c>
      <c r="M133" s="766">
        <v>568</v>
      </c>
      <c r="N133" s="765" t="s">
        <v>428</v>
      </c>
      <c r="O133" s="765" t="s">
        <v>551</v>
      </c>
      <c r="P133" s="765">
        <v>168</v>
      </c>
      <c r="Q133" s="765" t="s">
        <v>552</v>
      </c>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row>
    <row r="134" spans="1:38" ht="15.75" thickBot="1" x14ac:dyDescent="0.3">
      <c r="A134" s="202" t="s">
        <v>44</v>
      </c>
      <c r="B134" s="216"/>
      <c r="C134" s="216"/>
      <c r="D134" s="216"/>
      <c r="E134" s="211"/>
      <c r="F134" s="200">
        <f>SUM(F129:F133)</f>
        <v>0</v>
      </c>
      <c r="G134" s="200">
        <f>SUM(G129:G133)</f>
        <v>0</v>
      </c>
      <c r="H134" s="200">
        <f>SUM(H129:H133)</f>
        <v>182</v>
      </c>
      <c r="I134" s="200">
        <f>SUM(I129:I133)</f>
        <v>61</v>
      </c>
      <c r="J134" s="229">
        <f t="shared" ref="J134" si="3">SUM(F134:I134)</f>
        <v>243</v>
      </c>
      <c r="K134" s="204" t="s">
        <v>56</v>
      </c>
      <c r="L134" s="204" t="s">
        <v>56</v>
      </c>
      <c r="M134" s="205" t="s">
        <v>56</v>
      </c>
      <c r="N134" s="200">
        <v>20</v>
      </c>
      <c r="O134" s="240"/>
      <c r="P134" s="240"/>
      <c r="Q134" s="240"/>
      <c r="R134" s="199">
        <f>SUM(R129:R133)</f>
        <v>0</v>
      </c>
      <c r="S134" s="200">
        <f>SUM(S129:S133)</f>
        <v>0</v>
      </c>
      <c r="T134" s="200">
        <f t="shared" ref="T134" si="4">SUM(S134)</f>
        <v>0</v>
      </c>
      <c r="U134" s="200"/>
      <c r="V134" s="208">
        <f t="shared" ref="V134" si="5">SUM(T134)</f>
        <v>0</v>
      </c>
      <c r="W134" s="208">
        <f t="shared" ref="W134" si="6">SUM(V134,R134)</f>
        <v>0</v>
      </c>
      <c r="X134" s="208"/>
      <c r="Y134" s="208">
        <f t="shared" ref="Y134" si="7">SUM(W134)</f>
        <v>0</v>
      </c>
      <c r="Z134" s="208">
        <f t="shared" ref="Z134" si="8">SUM(Y134)</f>
        <v>0</v>
      </c>
      <c r="AA134" s="208"/>
      <c r="AB134" s="208"/>
      <c r="AC134" s="208">
        <f t="shared" ref="AC134" si="9">SUM(Z134)</f>
        <v>0</v>
      </c>
      <c r="AD134" s="208">
        <f t="shared" ref="AD134:AF134" si="10">SUM(AC134)</f>
        <v>0</v>
      </c>
      <c r="AE134" s="208">
        <f t="shared" si="10"/>
        <v>0</v>
      </c>
      <c r="AF134" s="208">
        <f t="shared" si="10"/>
        <v>0</v>
      </c>
      <c r="AG134" s="203"/>
      <c r="AH134" s="214"/>
      <c r="AI134" s="214"/>
      <c r="AJ134" s="208">
        <f>SUM(AJ129:AJ133)</f>
        <v>0</v>
      </c>
      <c r="AK134" s="208"/>
      <c r="AL134" s="226"/>
    </row>
    <row r="135" spans="1:38" ht="15.75" thickBot="1" x14ac:dyDescent="0.3">
      <c r="A135" s="814" t="s">
        <v>75</v>
      </c>
      <c r="B135" s="815"/>
      <c r="C135" s="815"/>
      <c r="D135" s="815"/>
      <c r="E135" s="815"/>
      <c r="F135" s="815"/>
      <c r="G135" s="815"/>
      <c r="H135" s="815"/>
      <c r="I135" s="815"/>
      <c r="J135" s="815"/>
      <c r="K135" s="815"/>
      <c r="L135" s="815"/>
      <c r="M135" s="815"/>
      <c r="N135" s="815"/>
      <c r="O135" s="815"/>
      <c r="P135" s="815"/>
      <c r="Q135" s="815"/>
      <c r="R135" s="815"/>
      <c r="S135" s="815"/>
      <c r="T135" s="815"/>
      <c r="U135" s="815"/>
      <c r="V135" s="815"/>
      <c r="W135" s="815"/>
      <c r="X135" s="815"/>
      <c r="Y135" s="815"/>
      <c r="Z135" s="815"/>
      <c r="AA135" s="815"/>
      <c r="AB135" s="815"/>
      <c r="AC135" s="815"/>
      <c r="AD135" s="815"/>
      <c r="AE135" s="815"/>
      <c r="AF135" s="815"/>
      <c r="AG135" s="815"/>
      <c r="AH135" s="815"/>
      <c r="AI135" s="815"/>
      <c r="AJ135" s="815"/>
      <c r="AK135" s="815"/>
      <c r="AL135" s="816"/>
    </row>
    <row r="139" spans="1:38" x14ac:dyDescent="0.25">
      <c r="A139" s="879" t="s">
        <v>1232</v>
      </c>
      <c r="B139" s="879"/>
      <c r="C139" s="879"/>
      <c r="D139" s="879"/>
      <c r="E139" s="879"/>
    </row>
    <row r="140" spans="1:38" x14ac:dyDescent="0.25">
      <c r="A140" s="188" t="s">
        <v>77</v>
      </c>
    </row>
    <row r="142" spans="1:38" x14ac:dyDescent="0.25">
      <c r="U142" s="403"/>
    </row>
    <row r="143" spans="1:38" x14ac:dyDescent="0.25">
      <c r="A143" s="879" t="s">
        <v>76</v>
      </c>
      <c r="B143" s="879"/>
      <c r="C143" s="879"/>
      <c r="D143" s="879"/>
      <c r="E143" s="879"/>
      <c r="U143" s="404"/>
    </row>
    <row r="144" spans="1:38" x14ac:dyDescent="0.25">
      <c r="A144" s="188" t="s">
        <v>78</v>
      </c>
      <c r="U144" s="403"/>
      <c r="V144" s="405"/>
      <c r="W144" s="189"/>
      <c r="X144" s="189"/>
    </row>
    <row r="145" spans="21:22" x14ac:dyDescent="0.25">
      <c r="U145" s="403"/>
      <c r="V145" s="405"/>
    </row>
    <row r="146" spans="21:22" x14ac:dyDescent="0.25">
      <c r="U146" s="403"/>
      <c r="V146" s="406"/>
    </row>
  </sheetData>
  <mergeCells count="40">
    <mergeCell ref="U11:U13"/>
    <mergeCell ref="A6:AJ6"/>
    <mergeCell ref="A10:N10"/>
    <mergeCell ref="R10:AL10"/>
    <mergeCell ref="A11:A13"/>
    <mergeCell ref="B11:D12"/>
    <mergeCell ref="E11:E13"/>
    <mergeCell ref="F11:J12"/>
    <mergeCell ref="K11:K13"/>
    <mergeCell ref="L11:L13"/>
    <mergeCell ref="M11:M13"/>
    <mergeCell ref="AL11:AL13"/>
    <mergeCell ref="V12:W12"/>
    <mergeCell ref="X12:Z12"/>
    <mergeCell ref="AC11:AD12"/>
    <mergeCell ref="N11:N13"/>
    <mergeCell ref="V11:Z11"/>
    <mergeCell ref="AA11:AA13"/>
    <mergeCell ref="AB11:AB13"/>
    <mergeCell ref="A135:AL135"/>
    <mergeCell ref="A139:E139"/>
    <mergeCell ref="AJ11:AJ13"/>
    <mergeCell ref="AK11:AK13"/>
    <mergeCell ref="S11:S13"/>
    <mergeCell ref="AE11:AF12"/>
    <mergeCell ref="AG11:AG13"/>
    <mergeCell ref="AH11:AH13"/>
    <mergeCell ref="AI11:AI13"/>
    <mergeCell ref="P11:P13"/>
    <mergeCell ref="Q11:Q13"/>
    <mergeCell ref="R11:R13"/>
    <mergeCell ref="T11:T13"/>
    <mergeCell ref="A143:E143"/>
    <mergeCell ref="A1:E4"/>
    <mergeCell ref="F1:O2"/>
    <mergeCell ref="P1:Q1"/>
    <mergeCell ref="P2:Q2"/>
    <mergeCell ref="F3:O4"/>
    <mergeCell ref="P3:Q4"/>
    <mergeCell ref="O11:O13"/>
  </mergeCells>
  <dataValidations count="4">
    <dataValidation type="list" allowBlank="1" showInputMessage="1" showErrorMessage="1" sqref="O32:O34">
      <formula1>$S$9:$S$9</formula1>
    </dataValidation>
    <dataValidation type="list" allowBlank="1" showInputMessage="1" showErrorMessage="1" sqref="O48:O52">
      <formula1>$T$9:$T$10</formula1>
    </dataValidation>
    <dataValidation type="list" allowBlank="1" showInputMessage="1" showErrorMessage="1" sqref="O46:O47">
      <formula1>$T$11:$T$20</formula1>
    </dataValidation>
    <dataValidation type="list" allowBlank="1" showInputMessage="1" showErrorMessage="1" sqref="O126:O131">
      <formula1>$T$9:$T$9</formula1>
    </dataValidation>
  </dataValidation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activeCell="E9" sqref="E9"/>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x14ac:dyDescent="0.25">
      <c r="A7" s="198" t="s">
        <v>171</v>
      </c>
      <c r="B7" s="198"/>
      <c r="C7" s="198"/>
      <c r="D7" s="198"/>
      <c r="E7" s="198" t="s">
        <v>1016</v>
      </c>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ht="15.75" thickBot="1" x14ac:dyDescent="0.3">
      <c r="A14" s="306"/>
      <c r="B14" s="261"/>
      <c r="C14" s="261"/>
      <c r="D14" s="262"/>
      <c r="E14" s="261"/>
      <c r="F14" s="217"/>
      <c r="G14" s="217"/>
      <c r="H14" s="217"/>
      <c r="I14" s="217"/>
      <c r="J14" s="15">
        <f>SUM(F14:I14)</f>
        <v>0</v>
      </c>
      <c r="K14" s="218"/>
      <c r="L14" s="218"/>
      <c r="M14" s="219"/>
      <c r="N14" s="256"/>
      <c r="O14" s="257"/>
      <c r="P14" s="257"/>
      <c r="Q14" s="257"/>
      <c r="R14" s="233">
        <f>SUM(J14)</f>
        <v>0</v>
      </c>
      <c r="S14" s="217">
        <v>0</v>
      </c>
      <c r="T14" s="220">
        <f t="shared" ref="T14:T19" si="0">SUM(S14)</f>
        <v>0</v>
      </c>
      <c r="U14" s="218"/>
      <c r="V14" s="241">
        <f t="shared" ref="V14:V19" si="1">SUM(T14)</f>
        <v>0</v>
      </c>
      <c r="W14" s="241">
        <f t="shared" ref="W14:W19" si="2">SUM(V14,R14)</f>
        <v>0</v>
      </c>
      <c r="X14" s="241"/>
      <c r="Y14" s="241">
        <f t="shared" ref="Y14:Y19" si="3">SUM(W14)</f>
        <v>0</v>
      </c>
      <c r="Z14" s="241">
        <f t="shared" ref="Z14:Z19" si="4">SUM(Y14)</f>
        <v>0</v>
      </c>
      <c r="AA14" s="241"/>
      <c r="AB14" s="241"/>
      <c r="AC14" s="241">
        <f t="shared" ref="AC14:AC19" si="5">SUM(Z14)</f>
        <v>0</v>
      </c>
      <c r="AD14" s="241">
        <f t="shared" ref="AD14:AF19" si="6">SUM(AC14)</f>
        <v>0</v>
      </c>
      <c r="AE14" s="220">
        <f t="shared" si="6"/>
        <v>0</v>
      </c>
      <c r="AF14" s="220">
        <f t="shared" si="6"/>
        <v>0</v>
      </c>
      <c r="AG14" s="218"/>
      <c r="AH14" s="219"/>
      <c r="AI14" s="237"/>
      <c r="AJ14" s="220"/>
      <c r="AK14" s="234"/>
      <c r="AL14" s="226"/>
    </row>
    <row r="15" spans="1:38" ht="225" x14ac:dyDescent="0.25">
      <c r="A15" s="331" t="s">
        <v>553</v>
      </c>
      <c r="B15" s="264"/>
      <c r="C15" s="264"/>
      <c r="D15" s="271" t="s">
        <v>54</v>
      </c>
      <c r="E15" s="331" t="s">
        <v>554</v>
      </c>
      <c r="F15" s="282"/>
      <c r="G15" s="194"/>
      <c r="H15" s="267">
        <v>105</v>
      </c>
      <c r="I15" s="267"/>
      <c r="J15" s="268">
        <f t="shared" ref="J15:J19" si="7">SUM(F15:I15)</f>
        <v>105</v>
      </c>
      <c r="K15" s="375" t="s">
        <v>555</v>
      </c>
      <c r="L15" s="375" t="s">
        <v>556</v>
      </c>
      <c r="M15" s="270">
        <v>587</v>
      </c>
      <c r="N15" s="190" t="s">
        <v>557</v>
      </c>
      <c r="O15" s="410" t="s">
        <v>558</v>
      </c>
      <c r="P15" s="190">
        <v>105</v>
      </c>
      <c r="Q15" s="190" t="s">
        <v>559</v>
      </c>
      <c r="R15" s="247">
        <f>SUM(J15)</f>
        <v>105</v>
      </c>
      <c r="S15" s="194"/>
      <c r="T15" s="194">
        <f t="shared" si="0"/>
        <v>0</v>
      </c>
      <c r="U15" s="194"/>
      <c r="V15" s="194">
        <f t="shared" si="1"/>
        <v>0</v>
      </c>
      <c r="W15" s="194">
        <f t="shared" si="2"/>
        <v>105</v>
      </c>
      <c r="X15" s="194"/>
      <c r="Y15" s="194">
        <f t="shared" si="3"/>
        <v>105</v>
      </c>
      <c r="Z15" s="194">
        <f t="shared" si="4"/>
        <v>105</v>
      </c>
      <c r="AA15" s="194"/>
      <c r="AB15" s="194"/>
      <c r="AC15" s="194">
        <f t="shared" si="5"/>
        <v>105</v>
      </c>
      <c r="AD15" s="194">
        <f t="shared" si="6"/>
        <v>105</v>
      </c>
      <c r="AE15" s="194">
        <f t="shared" si="6"/>
        <v>105</v>
      </c>
      <c r="AF15" s="194">
        <f t="shared" si="6"/>
        <v>105</v>
      </c>
      <c r="AG15" s="227"/>
      <c r="AH15" s="228"/>
      <c r="AI15" s="238" t="s">
        <v>90</v>
      </c>
      <c r="AJ15" s="194"/>
      <c r="AK15" s="235"/>
      <c r="AL15" s="223"/>
    </row>
    <row r="16" spans="1:38" ht="75" x14ac:dyDescent="0.25">
      <c r="A16" s="331" t="s">
        <v>560</v>
      </c>
      <c r="B16" s="190" t="s">
        <v>54</v>
      </c>
      <c r="C16" s="190"/>
      <c r="D16" s="271"/>
      <c r="E16" s="331" t="s">
        <v>561</v>
      </c>
      <c r="F16" s="194"/>
      <c r="G16" s="282"/>
      <c r="H16" s="195">
        <v>30</v>
      </c>
      <c r="I16" s="207"/>
      <c r="J16" s="276"/>
      <c r="K16" s="375" t="s">
        <v>226</v>
      </c>
      <c r="L16" s="375" t="s">
        <v>83</v>
      </c>
      <c r="M16" s="270" t="s">
        <v>562</v>
      </c>
      <c r="N16" s="190" t="s">
        <v>563</v>
      </c>
      <c r="O16" s="410" t="s">
        <v>564</v>
      </c>
      <c r="P16" s="190">
        <v>3000</v>
      </c>
      <c r="Q16" s="190" t="s">
        <v>565</v>
      </c>
      <c r="R16" s="247">
        <f>SUM(J16)</f>
        <v>0</v>
      </c>
      <c r="S16" s="194"/>
      <c r="T16" s="194">
        <f t="shared" si="0"/>
        <v>0</v>
      </c>
      <c r="U16" s="194"/>
      <c r="V16" s="194">
        <f t="shared" si="1"/>
        <v>0</v>
      </c>
      <c r="W16" s="194">
        <f t="shared" si="2"/>
        <v>0</v>
      </c>
      <c r="X16" s="194"/>
      <c r="Y16" s="194">
        <f t="shared" si="3"/>
        <v>0</v>
      </c>
      <c r="Z16" s="194">
        <f t="shared" si="4"/>
        <v>0</v>
      </c>
      <c r="AA16" s="194"/>
      <c r="AB16" s="194"/>
      <c r="AC16" s="194">
        <f t="shared" si="5"/>
        <v>0</v>
      </c>
      <c r="AD16" s="194">
        <f t="shared" si="6"/>
        <v>0</v>
      </c>
      <c r="AE16" s="194">
        <f t="shared" si="6"/>
        <v>0</v>
      </c>
      <c r="AF16" s="194">
        <f t="shared" si="6"/>
        <v>0</v>
      </c>
      <c r="AG16" s="195"/>
      <c r="AH16" s="207"/>
      <c r="AI16" s="207"/>
      <c r="AJ16" s="194"/>
      <c r="AK16" s="235"/>
      <c r="AL16" s="224"/>
    </row>
    <row r="17" spans="1:38" ht="120" x14ac:dyDescent="0.25">
      <c r="A17" s="273" t="s">
        <v>566</v>
      </c>
      <c r="B17" s="190" t="s">
        <v>54</v>
      </c>
      <c r="C17" s="190"/>
      <c r="D17" s="271"/>
      <c r="E17" s="331" t="s">
        <v>567</v>
      </c>
      <c r="F17" s="195"/>
      <c r="G17" s="275"/>
      <c r="H17" s="195">
        <v>9</v>
      </c>
      <c r="I17" s="207"/>
      <c r="J17" s="276">
        <f t="shared" si="7"/>
        <v>9</v>
      </c>
      <c r="K17" s="375" t="s">
        <v>226</v>
      </c>
      <c r="L17" s="375" t="s">
        <v>83</v>
      </c>
      <c r="M17" s="278" t="s">
        <v>568</v>
      </c>
      <c r="N17" s="190" t="s">
        <v>569</v>
      </c>
      <c r="O17" s="410" t="s">
        <v>570</v>
      </c>
      <c r="P17" s="190">
        <v>70</v>
      </c>
      <c r="Q17" s="190" t="s">
        <v>565</v>
      </c>
      <c r="R17" s="248">
        <f>SUM(J17)</f>
        <v>9</v>
      </c>
      <c r="S17" s="195"/>
      <c r="T17" s="195">
        <f t="shared" si="0"/>
        <v>0</v>
      </c>
      <c r="U17" s="195"/>
      <c r="V17" s="195">
        <f t="shared" si="1"/>
        <v>0</v>
      </c>
      <c r="W17" s="195">
        <f t="shared" si="2"/>
        <v>9</v>
      </c>
      <c r="X17" s="195"/>
      <c r="Y17" s="195">
        <f t="shared" si="3"/>
        <v>9</v>
      </c>
      <c r="Z17" s="195">
        <f t="shared" si="4"/>
        <v>9</v>
      </c>
      <c r="AA17" s="195"/>
      <c r="AB17" s="195"/>
      <c r="AC17" s="195">
        <f t="shared" si="5"/>
        <v>9</v>
      </c>
      <c r="AD17" s="195">
        <f t="shared" si="6"/>
        <v>9</v>
      </c>
      <c r="AE17" s="195">
        <f t="shared" si="6"/>
        <v>9</v>
      </c>
      <c r="AF17" s="195">
        <f t="shared" si="6"/>
        <v>9</v>
      </c>
      <c r="AG17" s="195"/>
      <c r="AH17" s="207"/>
      <c r="AI17" s="207"/>
      <c r="AJ17" s="195"/>
      <c r="AK17" s="207"/>
      <c r="AL17" s="224"/>
    </row>
    <row r="18" spans="1:38" ht="15.75" thickBot="1" x14ac:dyDescent="0.3">
      <c r="A18" s="201"/>
      <c r="B18" s="209"/>
      <c r="C18" s="210"/>
      <c r="D18" s="230"/>
      <c r="E18" s="210"/>
      <c r="F18" s="196"/>
      <c r="G18" s="196"/>
      <c r="H18" s="196"/>
      <c r="I18" s="196"/>
      <c r="J18" s="221">
        <f t="shared" si="7"/>
        <v>0</v>
      </c>
      <c r="K18" s="192"/>
      <c r="L18" s="193"/>
      <c r="M18" s="197"/>
      <c r="N18" s="197"/>
      <c r="O18" s="239"/>
      <c r="P18" s="239"/>
      <c r="Q18" s="239"/>
      <c r="R18" s="212">
        <f>SUM(J18)</f>
        <v>0</v>
      </c>
      <c r="S18" s="196"/>
      <c r="T18" s="196">
        <f t="shared" si="0"/>
        <v>0</v>
      </c>
      <c r="U18" s="196"/>
      <c r="V18" s="209">
        <f t="shared" si="1"/>
        <v>0</v>
      </c>
      <c r="W18" s="210">
        <f t="shared" si="2"/>
        <v>0</v>
      </c>
      <c r="X18" s="210"/>
      <c r="Y18" s="210">
        <f t="shared" si="3"/>
        <v>0</v>
      </c>
      <c r="Z18" s="210">
        <f t="shared" si="4"/>
        <v>0</v>
      </c>
      <c r="AA18" s="210"/>
      <c r="AB18" s="210"/>
      <c r="AC18" s="210">
        <f t="shared" si="5"/>
        <v>0</v>
      </c>
      <c r="AD18" s="210">
        <f t="shared" si="6"/>
        <v>0</v>
      </c>
      <c r="AE18" s="210">
        <f t="shared" si="6"/>
        <v>0</v>
      </c>
      <c r="AF18" s="210">
        <f t="shared" si="6"/>
        <v>0</v>
      </c>
      <c r="AG18" s="191"/>
      <c r="AH18" s="213"/>
      <c r="AI18" s="213"/>
      <c r="AJ18" s="210"/>
      <c r="AK18" s="236"/>
      <c r="AL18" s="225"/>
    </row>
    <row r="19" spans="1:38" ht="15.75" thickBot="1" x14ac:dyDescent="0.3">
      <c r="A19" s="202" t="s">
        <v>44</v>
      </c>
      <c r="B19" s="216"/>
      <c r="C19" s="216"/>
      <c r="D19" s="216"/>
      <c r="E19" s="211"/>
      <c r="F19" s="200">
        <f>SUM(F14:F18)</f>
        <v>0</v>
      </c>
      <c r="G19" s="200">
        <f>SUM(G14:G18)</f>
        <v>0</v>
      </c>
      <c r="H19" s="200">
        <f>SUM(H14:H18)</f>
        <v>144</v>
      </c>
      <c r="I19" s="200">
        <f>SUM(I14:I18)</f>
        <v>0</v>
      </c>
      <c r="J19" s="229">
        <f t="shared" si="7"/>
        <v>144</v>
      </c>
      <c r="K19" s="204" t="s">
        <v>56</v>
      </c>
      <c r="L19" s="204" t="s">
        <v>56</v>
      </c>
      <c r="M19" s="205" t="s">
        <v>56</v>
      </c>
      <c r="N19" s="200">
        <v>20</v>
      </c>
      <c r="O19" s="240"/>
      <c r="P19" s="240"/>
      <c r="Q19" s="240"/>
      <c r="R19" s="199">
        <f>SUM(R14:R18)</f>
        <v>114</v>
      </c>
      <c r="S19" s="200">
        <f>SUM(S14:S18)</f>
        <v>0</v>
      </c>
      <c r="T19" s="200">
        <f t="shared" si="0"/>
        <v>0</v>
      </c>
      <c r="U19" s="200"/>
      <c r="V19" s="208">
        <f t="shared" si="1"/>
        <v>0</v>
      </c>
      <c r="W19" s="208">
        <f t="shared" si="2"/>
        <v>114</v>
      </c>
      <c r="X19" s="208"/>
      <c r="Y19" s="208">
        <f t="shared" si="3"/>
        <v>114</v>
      </c>
      <c r="Z19" s="208">
        <f t="shared" si="4"/>
        <v>114</v>
      </c>
      <c r="AA19" s="208"/>
      <c r="AB19" s="208"/>
      <c r="AC19" s="208">
        <f t="shared" si="5"/>
        <v>114</v>
      </c>
      <c r="AD19" s="208">
        <f t="shared" si="6"/>
        <v>114</v>
      </c>
      <c r="AE19" s="208">
        <f t="shared" si="6"/>
        <v>114</v>
      </c>
      <c r="AF19" s="208">
        <f t="shared" si="6"/>
        <v>114</v>
      </c>
      <c r="AG19" s="203"/>
      <c r="AH19" s="214"/>
      <c r="AI19" s="214"/>
      <c r="AJ19" s="208">
        <f>SUM(AJ14:AJ18)</f>
        <v>0</v>
      </c>
      <c r="AK19" s="208"/>
      <c r="AL19" s="226"/>
    </row>
    <row r="20" spans="1:38" ht="15.75" thickBot="1" x14ac:dyDescent="0.3">
      <c r="A20" s="814" t="s">
        <v>75</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row>
    <row r="24" spans="1:38" x14ac:dyDescent="0.25">
      <c r="A24" s="879" t="s">
        <v>1233</v>
      </c>
      <c r="B24" s="879"/>
      <c r="C24" s="879"/>
      <c r="D24" s="879"/>
      <c r="E24" s="879"/>
    </row>
    <row r="25" spans="1:38" x14ac:dyDescent="0.25">
      <c r="A25" s="188" t="s">
        <v>77</v>
      </c>
    </row>
    <row r="28" spans="1:38" x14ac:dyDescent="0.25">
      <c r="A28" s="879" t="s">
        <v>76</v>
      </c>
      <c r="B28" s="879"/>
      <c r="C28" s="879"/>
      <c r="D28" s="879"/>
      <c r="E28" s="879"/>
    </row>
    <row r="29" spans="1:38" x14ac:dyDescent="0.25">
      <c r="A29" s="188" t="s">
        <v>78</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3"/>
  <sheetViews>
    <sheetView workbookViewId="0">
      <selection activeCell="A8" sqref="A8"/>
    </sheetView>
  </sheetViews>
  <sheetFormatPr baseColWidth="10" defaultRowHeight="15" x14ac:dyDescent="0.25"/>
  <cols>
    <col min="1" max="1" width="15.85546875" style="188" customWidth="1"/>
    <col min="2" max="3" width="5.140625" style="188" customWidth="1"/>
    <col min="4" max="4" width="5.42578125" style="188" customWidth="1"/>
    <col min="5" max="5" width="20.28515625" style="188" customWidth="1"/>
    <col min="6" max="6" width="4" style="188" customWidth="1"/>
    <col min="7" max="7" width="4.140625" style="188" customWidth="1"/>
    <col min="8" max="8" width="5" style="188" customWidth="1"/>
    <col min="9" max="9" width="4.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40" ht="15" customHeight="1" x14ac:dyDescent="0.25">
      <c r="A1" s="842"/>
      <c r="B1" s="843"/>
      <c r="C1" s="843"/>
      <c r="D1" s="843"/>
      <c r="E1" s="844"/>
      <c r="F1" s="851" t="s">
        <v>0</v>
      </c>
      <c r="G1" s="852"/>
      <c r="H1" s="852"/>
      <c r="I1" s="852"/>
      <c r="J1" s="852"/>
      <c r="K1" s="852"/>
      <c r="L1" s="852"/>
      <c r="M1" s="852"/>
      <c r="N1" s="852"/>
      <c r="O1" s="853"/>
      <c r="P1" s="857" t="s">
        <v>1</v>
      </c>
      <c r="Q1" s="857"/>
    </row>
    <row r="2" spans="1:40" x14ac:dyDescent="0.25">
      <c r="A2" s="845"/>
      <c r="B2" s="846"/>
      <c r="C2" s="846"/>
      <c r="D2" s="846"/>
      <c r="E2" s="847"/>
      <c r="F2" s="854"/>
      <c r="G2" s="855"/>
      <c r="H2" s="855"/>
      <c r="I2" s="855"/>
      <c r="J2" s="855"/>
      <c r="K2" s="855"/>
      <c r="L2" s="855"/>
      <c r="M2" s="855"/>
      <c r="N2" s="855"/>
      <c r="O2" s="856"/>
      <c r="P2" s="857" t="s">
        <v>2</v>
      </c>
      <c r="Q2" s="857"/>
    </row>
    <row r="3" spans="1:40" ht="15" customHeight="1" x14ac:dyDescent="0.25">
      <c r="A3" s="845"/>
      <c r="B3" s="846"/>
      <c r="C3" s="846"/>
      <c r="D3" s="846"/>
      <c r="E3" s="847"/>
      <c r="F3" s="851" t="s">
        <v>3</v>
      </c>
      <c r="G3" s="852"/>
      <c r="H3" s="852"/>
      <c r="I3" s="852"/>
      <c r="J3" s="852"/>
      <c r="K3" s="852"/>
      <c r="L3" s="852"/>
      <c r="M3" s="852"/>
      <c r="N3" s="852"/>
      <c r="O3" s="853"/>
      <c r="P3" s="858" t="s">
        <v>4</v>
      </c>
      <c r="Q3" s="859"/>
    </row>
    <row r="4" spans="1:40" x14ac:dyDescent="0.25">
      <c r="A4" s="848"/>
      <c r="B4" s="849"/>
      <c r="C4" s="849"/>
      <c r="D4" s="849"/>
      <c r="E4" s="850"/>
      <c r="F4" s="854"/>
      <c r="G4" s="855"/>
      <c r="H4" s="855"/>
      <c r="I4" s="855"/>
      <c r="J4" s="855"/>
      <c r="K4" s="855"/>
      <c r="L4" s="855"/>
      <c r="M4" s="855"/>
      <c r="N4" s="855"/>
      <c r="O4" s="856"/>
      <c r="P4" s="860"/>
      <c r="Q4" s="861"/>
    </row>
    <row r="6" spans="1:40"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40" x14ac:dyDescent="0.25">
      <c r="A7" s="198" t="s">
        <v>171</v>
      </c>
      <c r="B7" s="198"/>
      <c r="C7" s="198"/>
      <c r="D7" s="198" t="s">
        <v>1017</v>
      </c>
      <c r="E7" s="198"/>
      <c r="F7" s="198"/>
      <c r="G7" s="198"/>
      <c r="H7" s="198"/>
      <c r="I7" s="198"/>
      <c r="J7" s="198"/>
      <c r="K7" s="198"/>
    </row>
    <row r="8" spans="1:40" x14ac:dyDescent="0.25">
      <c r="A8" s="198" t="s">
        <v>94</v>
      </c>
      <c r="B8" s="198"/>
      <c r="C8" s="198"/>
      <c r="D8" s="198"/>
      <c r="E8" s="198"/>
      <c r="F8" s="198"/>
      <c r="G8" s="198"/>
      <c r="H8" s="198"/>
      <c r="I8" s="198"/>
    </row>
    <row r="9" spans="1:40" ht="15.75" thickBot="1" x14ac:dyDescent="0.3">
      <c r="A9" s="189"/>
      <c r="B9" s="189"/>
      <c r="C9" s="189"/>
      <c r="D9" s="189"/>
      <c r="E9" s="189"/>
      <c r="F9" s="189"/>
      <c r="G9" s="189"/>
      <c r="H9" s="189"/>
      <c r="I9" s="189"/>
    </row>
    <row r="10" spans="1:40"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40"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40"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40"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40" ht="101.25" x14ac:dyDescent="0.25">
      <c r="A14" s="411" t="s">
        <v>571</v>
      </c>
      <c r="B14" s="310" t="s">
        <v>54</v>
      </c>
      <c r="C14" s="310"/>
      <c r="D14" s="310"/>
      <c r="E14" s="108" t="s">
        <v>572</v>
      </c>
      <c r="F14" s="411"/>
      <c r="G14" s="411"/>
      <c r="H14" s="411">
        <v>60</v>
      </c>
      <c r="I14" s="411"/>
      <c r="J14" s="379">
        <f>SUM(F14:I14)</f>
        <v>60</v>
      </c>
      <c r="K14" s="310" t="s">
        <v>573</v>
      </c>
      <c r="L14" s="310" t="s">
        <v>574</v>
      </c>
      <c r="M14" s="118">
        <v>1</v>
      </c>
      <c r="N14" s="245" t="s">
        <v>575</v>
      </c>
      <c r="O14" s="412" t="s">
        <v>576</v>
      </c>
      <c r="P14" s="245">
        <v>116</v>
      </c>
      <c r="Q14" s="245" t="s">
        <v>577</v>
      </c>
      <c r="R14" s="413"/>
      <c r="S14" s="413"/>
      <c r="T14" s="414"/>
      <c r="U14" s="415"/>
      <c r="V14" s="414"/>
      <c r="W14" s="414"/>
      <c r="X14" s="414"/>
      <c r="Y14" s="414"/>
      <c r="Z14" s="414"/>
      <c r="AA14" s="414"/>
      <c r="AB14" s="414"/>
      <c r="AC14" s="414"/>
      <c r="AD14" s="414"/>
      <c r="AE14" s="414"/>
      <c r="AF14" s="414"/>
      <c r="AG14" s="415"/>
      <c r="AH14" s="415"/>
      <c r="AI14" s="415"/>
      <c r="AJ14" s="414"/>
      <c r="AK14" s="414"/>
      <c r="AL14" s="416"/>
      <c r="AM14" s="417"/>
      <c r="AN14" s="417"/>
    </row>
    <row r="15" spans="1:40" ht="59.25" customHeight="1" x14ac:dyDescent="0.25">
      <c r="A15" s="378" t="s">
        <v>578</v>
      </c>
      <c r="B15" s="245"/>
      <c r="C15" s="310" t="s">
        <v>54</v>
      </c>
      <c r="D15" s="310"/>
      <c r="E15" s="412" t="s">
        <v>1035</v>
      </c>
      <c r="F15" s="310"/>
      <c r="G15" s="418"/>
      <c r="H15" s="245"/>
      <c r="I15" s="419">
        <v>10</v>
      </c>
      <c r="J15" s="244">
        <f t="shared" ref="J15:J18" si="0">SUM(F15:I15)</f>
        <v>10</v>
      </c>
      <c r="K15" s="310" t="s">
        <v>1036</v>
      </c>
      <c r="L15" s="411" t="s">
        <v>1037</v>
      </c>
      <c r="M15" s="118">
        <v>1</v>
      </c>
      <c r="N15" s="245" t="s">
        <v>579</v>
      </c>
      <c r="O15" s="245" t="s">
        <v>580</v>
      </c>
      <c r="P15" s="245">
        <v>10</v>
      </c>
      <c r="Q15" s="245" t="s">
        <v>577</v>
      </c>
      <c r="R15" s="420"/>
      <c r="S15" s="421"/>
      <c r="T15" s="422"/>
      <c r="U15" s="423"/>
      <c r="V15" s="422"/>
      <c r="W15" s="422"/>
      <c r="X15" s="422"/>
      <c r="Y15" s="422"/>
      <c r="Z15" s="422"/>
      <c r="AA15" s="422"/>
      <c r="AB15" s="422"/>
      <c r="AC15" s="422"/>
      <c r="AD15" s="422"/>
      <c r="AE15" s="422"/>
      <c r="AF15" s="422"/>
      <c r="AG15" s="424"/>
      <c r="AH15" s="425"/>
      <c r="AI15" s="425"/>
      <c r="AJ15" s="422"/>
      <c r="AK15" s="426"/>
      <c r="AL15" s="427"/>
      <c r="AM15" s="417"/>
      <c r="AN15" s="417"/>
    </row>
    <row r="16" spans="1:40" ht="86.25" customHeight="1" x14ac:dyDescent="0.25">
      <c r="A16" s="411" t="s">
        <v>581</v>
      </c>
      <c r="B16" s="310" t="s">
        <v>54</v>
      </c>
      <c r="C16" s="310"/>
      <c r="D16" s="310"/>
      <c r="E16" s="108" t="s">
        <v>582</v>
      </c>
      <c r="F16" s="245"/>
      <c r="G16" s="428"/>
      <c r="H16" s="245">
        <v>1</v>
      </c>
      <c r="I16" s="419"/>
      <c r="J16" s="244">
        <f t="shared" si="0"/>
        <v>1</v>
      </c>
      <c r="K16" s="310" t="s">
        <v>583</v>
      </c>
      <c r="L16" s="310" t="s">
        <v>574</v>
      </c>
      <c r="M16" s="419">
        <v>1</v>
      </c>
      <c r="N16" s="245" t="s">
        <v>584</v>
      </c>
      <c r="O16" s="245" t="s">
        <v>585</v>
      </c>
      <c r="P16" s="245">
        <f>283+30</f>
        <v>313</v>
      </c>
      <c r="Q16" s="245" t="s">
        <v>577</v>
      </c>
      <c r="R16" s="420"/>
      <c r="S16" s="421"/>
      <c r="T16" s="422"/>
      <c r="U16" s="423"/>
      <c r="V16" s="422"/>
      <c r="W16" s="422"/>
      <c r="X16" s="422"/>
      <c r="Y16" s="422"/>
      <c r="Z16" s="422"/>
      <c r="AA16" s="422"/>
      <c r="AB16" s="422"/>
      <c r="AC16" s="422"/>
      <c r="AD16" s="422"/>
      <c r="AE16" s="422"/>
      <c r="AF16" s="422"/>
      <c r="AG16" s="424"/>
      <c r="AH16" s="425"/>
      <c r="AI16" s="425"/>
      <c r="AJ16" s="422"/>
      <c r="AK16" s="426"/>
      <c r="AL16" s="427"/>
      <c r="AM16" s="417"/>
      <c r="AN16" s="417"/>
    </row>
    <row r="17" spans="1:38" ht="45" x14ac:dyDescent="0.25">
      <c r="A17" s="429" t="s">
        <v>586</v>
      </c>
      <c r="B17" s="264"/>
      <c r="C17" s="265" t="s">
        <v>54</v>
      </c>
      <c r="D17" s="271"/>
      <c r="E17" s="310" t="s">
        <v>587</v>
      </c>
      <c r="F17" s="267"/>
      <c r="G17" s="267"/>
      <c r="H17" s="313">
        <v>58</v>
      </c>
      <c r="I17" s="267"/>
      <c r="J17" s="314">
        <f t="shared" si="0"/>
        <v>58</v>
      </c>
      <c r="K17" s="423" t="s">
        <v>1038</v>
      </c>
      <c r="L17" s="310" t="s">
        <v>1039</v>
      </c>
      <c r="M17" s="311">
        <v>115</v>
      </c>
      <c r="N17" s="265" t="s">
        <v>579</v>
      </c>
      <c r="O17" s="310" t="s">
        <v>589</v>
      </c>
      <c r="P17" s="265" t="s">
        <v>176</v>
      </c>
      <c r="Q17" s="418" t="s">
        <v>590</v>
      </c>
      <c r="R17" s="272">
        <f>SUM(J17)</f>
        <v>58</v>
      </c>
      <c r="S17" s="194"/>
      <c r="T17" s="194">
        <f t="shared" ref="T17:T43" si="1">SUM(S17)</f>
        <v>0</v>
      </c>
      <c r="U17" s="194" t="s">
        <v>87</v>
      </c>
      <c r="V17" s="194">
        <f t="shared" ref="V17:V43" si="2">SUM(T17)</f>
        <v>0</v>
      </c>
      <c r="W17" s="194">
        <f t="shared" ref="W17:W43" si="3">SUM(V17,R17)</f>
        <v>58</v>
      </c>
      <c r="X17" s="194" t="s">
        <v>88</v>
      </c>
      <c r="Y17" s="194">
        <f t="shared" ref="Y17:Y43" si="4">SUM(W17)</f>
        <v>58</v>
      </c>
      <c r="Z17" s="194">
        <f t="shared" ref="Z17:Z43" si="5">SUM(Y17)</f>
        <v>58</v>
      </c>
      <c r="AA17" s="194"/>
      <c r="AB17" s="194"/>
      <c r="AC17" s="194">
        <f t="shared" ref="AC17:AC43" si="6">SUM(Z17)</f>
        <v>58</v>
      </c>
      <c r="AD17" s="194">
        <f t="shared" ref="AD17:AF43" si="7">SUM(AC17)</f>
        <v>58</v>
      </c>
      <c r="AE17" s="194">
        <f t="shared" si="7"/>
        <v>58</v>
      </c>
      <c r="AF17" s="194">
        <f t="shared" si="7"/>
        <v>58</v>
      </c>
      <c r="AG17" s="227" t="s">
        <v>89</v>
      </c>
      <c r="AH17" s="228" t="s">
        <v>89</v>
      </c>
      <c r="AI17" s="238" t="s">
        <v>90</v>
      </c>
      <c r="AJ17" s="194"/>
      <c r="AK17" s="235"/>
      <c r="AL17" s="223"/>
    </row>
    <row r="18" spans="1:38" ht="45" x14ac:dyDescent="0.25">
      <c r="A18" s="429" t="s">
        <v>591</v>
      </c>
      <c r="B18" s="190"/>
      <c r="C18" s="243" t="s">
        <v>54</v>
      </c>
      <c r="D18" s="271"/>
      <c r="E18" s="245" t="s">
        <v>592</v>
      </c>
      <c r="F18" s="194"/>
      <c r="G18" s="282"/>
      <c r="H18" s="243">
        <v>58</v>
      </c>
      <c r="I18" s="207"/>
      <c r="J18" s="309">
        <f t="shared" si="0"/>
        <v>58</v>
      </c>
      <c r="K18" s="423" t="s">
        <v>1040</v>
      </c>
      <c r="L18" s="310" t="s">
        <v>588</v>
      </c>
      <c r="M18" s="311">
        <v>115</v>
      </c>
      <c r="N18" s="243" t="s">
        <v>579</v>
      </c>
      <c r="O18" s="245" t="s">
        <v>589</v>
      </c>
      <c r="P18" s="243" t="s">
        <v>176</v>
      </c>
      <c r="Q18" s="418" t="s">
        <v>590</v>
      </c>
      <c r="R18" s="272">
        <f>SUM(J18)</f>
        <v>58</v>
      </c>
      <c r="S18" s="194"/>
      <c r="T18" s="194">
        <f t="shared" si="1"/>
        <v>0</v>
      </c>
      <c r="U18" s="194" t="s">
        <v>184</v>
      </c>
      <c r="V18" s="194">
        <f t="shared" si="2"/>
        <v>0</v>
      </c>
      <c r="W18" s="194">
        <f t="shared" si="3"/>
        <v>58</v>
      </c>
      <c r="X18" s="194" t="s">
        <v>88</v>
      </c>
      <c r="Y18" s="194">
        <f t="shared" si="4"/>
        <v>58</v>
      </c>
      <c r="Z18" s="194">
        <f t="shared" si="5"/>
        <v>58</v>
      </c>
      <c r="AA18" s="194"/>
      <c r="AB18" s="194"/>
      <c r="AC18" s="194">
        <f t="shared" si="6"/>
        <v>58</v>
      </c>
      <c r="AD18" s="194">
        <f t="shared" si="7"/>
        <v>58</v>
      </c>
      <c r="AE18" s="194">
        <f t="shared" si="7"/>
        <v>58</v>
      </c>
      <c r="AF18" s="194">
        <f t="shared" si="7"/>
        <v>58</v>
      </c>
      <c r="AG18" s="195" t="s">
        <v>89</v>
      </c>
      <c r="AH18" s="207" t="s">
        <v>89</v>
      </c>
      <c r="AI18" s="207"/>
      <c r="AJ18" s="194"/>
      <c r="AK18" s="235"/>
      <c r="AL18" s="224"/>
    </row>
    <row r="19" spans="1:38" ht="67.5" x14ac:dyDescent="0.25">
      <c r="A19" s="429" t="s">
        <v>593</v>
      </c>
      <c r="B19" s="190"/>
      <c r="C19" s="243" t="s">
        <v>54</v>
      </c>
      <c r="D19" s="271"/>
      <c r="E19" s="245" t="s">
        <v>594</v>
      </c>
      <c r="F19" s="194"/>
      <c r="G19" s="282"/>
      <c r="H19" s="243">
        <v>58</v>
      </c>
      <c r="I19" s="207"/>
      <c r="J19" s="309">
        <v>58</v>
      </c>
      <c r="K19" s="423" t="s">
        <v>1040</v>
      </c>
      <c r="L19" s="310" t="s">
        <v>588</v>
      </c>
      <c r="M19" s="311">
        <v>115</v>
      </c>
      <c r="N19" s="243" t="s">
        <v>579</v>
      </c>
      <c r="O19" s="245" t="s">
        <v>589</v>
      </c>
      <c r="P19" s="243" t="s">
        <v>176</v>
      </c>
      <c r="Q19" s="418" t="s">
        <v>590</v>
      </c>
      <c r="R19" s="272"/>
      <c r="S19" s="194"/>
      <c r="T19" s="194"/>
      <c r="U19" s="194"/>
      <c r="V19" s="194"/>
      <c r="W19" s="194"/>
      <c r="X19" s="194"/>
      <c r="Y19" s="194"/>
      <c r="Z19" s="194"/>
      <c r="AA19" s="194"/>
      <c r="AB19" s="194"/>
      <c r="AC19" s="194"/>
      <c r="AD19" s="194"/>
      <c r="AE19" s="194"/>
      <c r="AF19" s="194"/>
      <c r="AG19" s="195"/>
      <c r="AH19" s="207"/>
      <c r="AI19" s="207"/>
      <c r="AJ19" s="194"/>
      <c r="AK19" s="235"/>
      <c r="AL19" s="224"/>
    </row>
    <row r="20" spans="1:38" ht="45" x14ac:dyDescent="0.25">
      <c r="A20" s="429" t="s">
        <v>595</v>
      </c>
      <c r="B20" s="190"/>
      <c r="C20" s="243" t="s">
        <v>54</v>
      </c>
      <c r="D20" s="271"/>
      <c r="E20" s="245" t="s">
        <v>596</v>
      </c>
      <c r="F20" s="194"/>
      <c r="G20" s="282"/>
      <c r="H20" s="243">
        <v>51</v>
      </c>
      <c r="I20" s="207"/>
      <c r="J20" s="309">
        <v>51</v>
      </c>
      <c r="K20" s="423" t="s">
        <v>1040</v>
      </c>
      <c r="L20" s="310" t="s">
        <v>588</v>
      </c>
      <c r="M20" s="311">
        <v>115</v>
      </c>
      <c r="N20" s="243" t="s">
        <v>176</v>
      </c>
      <c r="O20" s="245" t="s">
        <v>597</v>
      </c>
      <c r="P20" s="243" t="s">
        <v>176</v>
      </c>
      <c r="Q20" s="418" t="s">
        <v>590</v>
      </c>
      <c r="R20" s="272"/>
      <c r="S20" s="194"/>
      <c r="T20" s="194"/>
      <c r="U20" s="194"/>
      <c r="V20" s="194"/>
      <c r="W20" s="194"/>
      <c r="X20" s="194"/>
      <c r="Y20" s="194"/>
      <c r="Z20" s="194"/>
      <c r="AA20" s="194"/>
      <c r="AB20" s="194"/>
      <c r="AC20" s="194"/>
      <c r="AD20" s="194"/>
      <c r="AE20" s="194"/>
      <c r="AF20" s="194"/>
      <c r="AG20" s="195"/>
      <c r="AH20" s="207"/>
      <c r="AI20" s="207"/>
      <c r="AJ20" s="194"/>
      <c r="AK20" s="235"/>
      <c r="AL20" s="224"/>
    </row>
    <row r="21" spans="1:38" ht="67.5" x14ac:dyDescent="0.25">
      <c r="A21" s="429" t="s">
        <v>598</v>
      </c>
      <c r="B21" s="190"/>
      <c r="C21" s="243" t="s">
        <v>54</v>
      </c>
      <c r="D21" s="271"/>
      <c r="E21" s="245" t="s">
        <v>1041</v>
      </c>
      <c r="F21" s="194"/>
      <c r="G21" s="282"/>
      <c r="H21" s="243">
        <v>51</v>
      </c>
      <c r="I21" s="207"/>
      <c r="J21" s="309">
        <v>51</v>
      </c>
      <c r="K21" s="423" t="s">
        <v>1042</v>
      </c>
      <c r="L21" s="310" t="s">
        <v>1043</v>
      </c>
      <c r="M21" s="311">
        <v>115</v>
      </c>
      <c r="N21" s="243" t="s">
        <v>176</v>
      </c>
      <c r="O21" s="245" t="s">
        <v>597</v>
      </c>
      <c r="P21" s="243" t="s">
        <v>176</v>
      </c>
      <c r="Q21" s="418" t="s">
        <v>590</v>
      </c>
      <c r="R21" s="272"/>
      <c r="S21" s="194"/>
      <c r="T21" s="194"/>
      <c r="U21" s="194"/>
      <c r="V21" s="194"/>
      <c r="W21" s="194"/>
      <c r="X21" s="194"/>
      <c r="Y21" s="194"/>
      <c r="Z21" s="194"/>
      <c r="AA21" s="194"/>
      <c r="AB21" s="194"/>
      <c r="AC21" s="194"/>
      <c r="AD21" s="194"/>
      <c r="AE21" s="194"/>
      <c r="AF21" s="194"/>
      <c r="AG21" s="195"/>
      <c r="AH21" s="207"/>
      <c r="AI21" s="207"/>
      <c r="AJ21" s="194"/>
      <c r="AK21" s="235"/>
      <c r="AL21" s="224"/>
    </row>
    <row r="22" spans="1:38" ht="67.5" x14ac:dyDescent="0.25">
      <c r="A22" s="429" t="s">
        <v>599</v>
      </c>
      <c r="B22" s="190"/>
      <c r="C22" s="243" t="s">
        <v>54</v>
      </c>
      <c r="D22" s="271"/>
      <c r="E22" s="245" t="s">
        <v>1044</v>
      </c>
      <c r="F22" s="194"/>
      <c r="G22" s="282"/>
      <c r="H22" s="243">
        <v>51</v>
      </c>
      <c r="I22" s="207"/>
      <c r="J22" s="309">
        <v>51</v>
      </c>
      <c r="K22" s="423" t="s">
        <v>1045</v>
      </c>
      <c r="L22" s="310" t="s">
        <v>1039</v>
      </c>
      <c r="M22" s="311">
        <v>115</v>
      </c>
      <c r="N22" s="243" t="s">
        <v>176</v>
      </c>
      <c r="O22" s="245" t="s">
        <v>600</v>
      </c>
      <c r="P22" s="243" t="s">
        <v>176</v>
      </c>
      <c r="Q22" s="418" t="s">
        <v>590</v>
      </c>
      <c r="R22" s="272"/>
      <c r="S22" s="194"/>
      <c r="T22" s="194"/>
      <c r="U22" s="194"/>
      <c r="V22" s="194"/>
      <c r="W22" s="194"/>
      <c r="X22" s="194"/>
      <c r="Y22" s="194"/>
      <c r="Z22" s="194"/>
      <c r="AA22" s="194"/>
      <c r="AB22" s="194"/>
      <c r="AC22" s="194"/>
      <c r="AD22" s="194"/>
      <c r="AE22" s="194"/>
      <c r="AF22" s="194"/>
      <c r="AG22" s="195"/>
      <c r="AH22" s="207"/>
      <c r="AI22" s="207"/>
      <c r="AJ22" s="194"/>
      <c r="AK22" s="235"/>
      <c r="AL22" s="224"/>
    </row>
    <row r="23" spans="1:38" ht="56.25" x14ac:dyDescent="0.25">
      <c r="A23" s="429" t="s">
        <v>601</v>
      </c>
      <c r="B23" s="190"/>
      <c r="C23" s="243"/>
      <c r="D23" s="266" t="s">
        <v>54</v>
      </c>
      <c r="E23" s="245" t="s">
        <v>1046</v>
      </c>
      <c r="F23" s="194"/>
      <c r="G23" s="282"/>
      <c r="H23" s="243">
        <v>218</v>
      </c>
      <c r="I23" s="207"/>
      <c r="J23" s="309">
        <v>218</v>
      </c>
      <c r="K23" s="423" t="s">
        <v>1047</v>
      </c>
      <c r="L23" s="310" t="s">
        <v>1048</v>
      </c>
      <c r="M23" s="311">
        <v>115</v>
      </c>
      <c r="N23" s="243" t="s">
        <v>176</v>
      </c>
      <c r="O23" s="245" t="s">
        <v>602</v>
      </c>
      <c r="P23" s="243" t="s">
        <v>176</v>
      </c>
      <c r="Q23" s="418" t="s">
        <v>603</v>
      </c>
      <c r="R23" s="272"/>
      <c r="S23" s="194"/>
      <c r="T23" s="194"/>
      <c r="U23" s="194"/>
      <c r="V23" s="194"/>
      <c r="W23" s="194"/>
      <c r="X23" s="194"/>
      <c r="Y23" s="194"/>
      <c r="Z23" s="194"/>
      <c r="AA23" s="194"/>
      <c r="AB23" s="194"/>
      <c r="AC23" s="194"/>
      <c r="AD23" s="194"/>
      <c r="AE23" s="194"/>
      <c r="AF23" s="194"/>
      <c r="AG23" s="195"/>
      <c r="AH23" s="207"/>
      <c r="AI23" s="207"/>
      <c r="AJ23" s="194"/>
      <c r="AK23" s="235"/>
      <c r="AL23" s="224"/>
    </row>
    <row r="24" spans="1:38" ht="67.5" x14ac:dyDescent="0.25">
      <c r="A24" s="429" t="s">
        <v>604</v>
      </c>
      <c r="B24" s="190"/>
      <c r="C24" s="243"/>
      <c r="D24" s="266" t="s">
        <v>54</v>
      </c>
      <c r="E24" s="245" t="s">
        <v>1049</v>
      </c>
      <c r="F24" s="194"/>
      <c r="G24" s="282"/>
      <c r="H24" s="243">
        <v>50</v>
      </c>
      <c r="I24" s="207"/>
      <c r="J24" s="309">
        <v>50</v>
      </c>
      <c r="K24" s="423" t="s">
        <v>1050</v>
      </c>
      <c r="L24" s="310" t="s">
        <v>1051</v>
      </c>
      <c r="M24" s="311">
        <v>115</v>
      </c>
      <c r="N24" s="243" t="s">
        <v>176</v>
      </c>
      <c r="O24" s="245" t="s">
        <v>605</v>
      </c>
      <c r="P24" s="243" t="s">
        <v>176</v>
      </c>
      <c r="Q24" s="418" t="s">
        <v>606</v>
      </c>
      <c r="R24" s="272"/>
      <c r="S24" s="194"/>
      <c r="T24" s="194"/>
      <c r="U24" s="194"/>
      <c r="V24" s="194"/>
      <c r="W24" s="194"/>
      <c r="X24" s="194"/>
      <c r="Y24" s="194"/>
      <c r="Z24" s="194"/>
      <c r="AA24" s="194"/>
      <c r="AB24" s="194"/>
      <c r="AC24" s="194"/>
      <c r="AD24" s="194"/>
      <c r="AE24" s="194"/>
      <c r="AF24" s="194"/>
      <c r="AG24" s="195"/>
      <c r="AH24" s="207"/>
      <c r="AI24" s="207"/>
      <c r="AJ24" s="194"/>
      <c r="AK24" s="235"/>
      <c r="AL24" s="224"/>
    </row>
    <row r="25" spans="1:38" ht="135" x14ac:dyDescent="0.25">
      <c r="A25" s="429" t="s">
        <v>1052</v>
      </c>
      <c r="B25" s="265"/>
      <c r="C25" s="411" t="s">
        <v>54</v>
      </c>
      <c r="D25" s="411" t="s">
        <v>54</v>
      </c>
      <c r="E25" s="430" t="s">
        <v>607</v>
      </c>
      <c r="F25" s="316"/>
      <c r="G25" s="317"/>
      <c r="H25" s="724">
        <v>55</v>
      </c>
      <c r="I25" s="725">
        <v>24</v>
      </c>
      <c r="J25" s="724">
        <f t="shared" ref="J25:J27" si="8">SUM(F25:I25)</f>
        <v>79</v>
      </c>
      <c r="K25" s="310" t="s">
        <v>1053</v>
      </c>
      <c r="L25" s="310" t="s">
        <v>1054</v>
      </c>
      <c r="M25" s="311">
        <v>115</v>
      </c>
      <c r="N25" s="311" t="s">
        <v>176</v>
      </c>
      <c r="O25" s="259" t="s">
        <v>1055</v>
      </c>
      <c r="P25" s="430">
        <f>92*2</f>
        <v>184</v>
      </c>
      <c r="Q25" s="259" t="s">
        <v>609</v>
      </c>
      <c r="R25" s="272"/>
      <c r="S25" s="194"/>
      <c r="T25" s="194"/>
      <c r="U25" s="194"/>
      <c r="V25" s="194"/>
      <c r="W25" s="194"/>
      <c r="X25" s="194"/>
      <c r="Y25" s="194"/>
      <c r="Z25" s="194"/>
      <c r="AA25" s="194"/>
      <c r="AB25" s="194"/>
      <c r="AC25" s="194"/>
      <c r="AD25" s="194"/>
      <c r="AE25" s="194"/>
      <c r="AF25" s="194"/>
      <c r="AG25" s="195"/>
      <c r="AH25" s="207"/>
      <c r="AI25" s="207"/>
      <c r="AJ25" s="194"/>
      <c r="AK25" s="235"/>
      <c r="AL25" s="224"/>
    </row>
    <row r="26" spans="1:38" ht="56.25" x14ac:dyDescent="0.25">
      <c r="A26" s="429" t="s">
        <v>1056</v>
      </c>
      <c r="B26" s="243"/>
      <c r="C26" s="259"/>
      <c r="D26" s="259" t="s">
        <v>54</v>
      </c>
      <c r="E26" s="726" t="s">
        <v>1057</v>
      </c>
      <c r="F26" s="316"/>
      <c r="G26" s="316"/>
      <c r="H26" s="316">
        <v>283</v>
      </c>
      <c r="I26" s="316">
        <v>283</v>
      </c>
      <c r="J26" s="309">
        <f t="shared" si="8"/>
        <v>566</v>
      </c>
      <c r="K26" s="423" t="s">
        <v>1058</v>
      </c>
      <c r="L26" s="423" t="s">
        <v>1059</v>
      </c>
      <c r="M26" s="311">
        <v>115</v>
      </c>
      <c r="N26" s="311" t="s">
        <v>176</v>
      </c>
      <c r="O26" s="259" t="s">
        <v>1060</v>
      </c>
      <c r="P26" s="266">
        <v>566</v>
      </c>
      <c r="Q26" s="259" t="s">
        <v>609</v>
      </c>
      <c r="R26" s="279"/>
      <c r="S26" s="195"/>
      <c r="T26" s="195">
        <f t="shared" si="1"/>
        <v>0</v>
      </c>
      <c r="U26" s="195" t="s">
        <v>191</v>
      </c>
      <c r="V26" s="195">
        <f t="shared" si="2"/>
        <v>0</v>
      </c>
      <c r="W26" s="195">
        <f t="shared" si="3"/>
        <v>0</v>
      </c>
      <c r="X26" s="195" t="s">
        <v>88</v>
      </c>
      <c r="Y26" s="195">
        <f t="shared" si="4"/>
        <v>0</v>
      </c>
      <c r="Z26" s="195">
        <f t="shared" si="5"/>
        <v>0</v>
      </c>
      <c r="AA26" s="195"/>
      <c r="AB26" s="195"/>
      <c r="AC26" s="195">
        <f t="shared" si="6"/>
        <v>0</v>
      </c>
      <c r="AD26" s="195">
        <f t="shared" si="7"/>
        <v>0</v>
      </c>
      <c r="AE26" s="195">
        <f t="shared" si="7"/>
        <v>0</v>
      </c>
      <c r="AF26" s="195">
        <f t="shared" si="7"/>
        <v>0</v>
      </c>
      <c r="AG26" s="195" t="s">
        <v>89</v>
      </c>
      <c r="AH26" s="207" t="s">
        <v>89</v>
      </c>
      <c r="AI26" s="207"/>
      <c r="AJ26" s="195"/>
      <c r="AK26" s="207"/>
      <c r="AL26" s="224"/>
    </row>
    <row r="27" spans="1:38" ht="56.25" x14ac:dyDescent="0.25">
      <c r="A27" s="429" t="s">
        <v>610</v>
      </c>
      <c r="B27" s="259" t="s">
        <v>54</v>
      </c>
      <c r="C27" s="243"/>
      <c r="D27" s="243"/>
      <c r="E27" s="726" t="s">
        <v>611</v>
      </c>
      <c r="F27" s="316"/>
      <c r="G27" s="317"/>
      <c r="H27" s="291">
        <v>400</v>
      </c>
      <c r="I27" s="318"/>
      <c r="J27" s="309">
        <f t="shared" si="8"/>
        <v>400</v>
      </c>
      <c r="K27" s="269" t="s">
        <v>612</v>
      </c>
      <c r="L27" s="269" t="s">
        <v>1061</v>
      </c>
      <c r="M27" s="311">
        <v>115</v>
      </c>
      <c r="N27" s="311" t="s">
        <v>579</v>
      </c>
      <c r="O27" s="259" t="s">
        <v>608</v>
      </c>
      <c r="P27" s="266">
        <v>400</v>
      </c>
      <c r="Q27" s="259" t="s">
        <v>609</v>
      </c>
      <c r="R27" s="248"/>
      <c r="S27" s="195"/>
      <c r="T27" s="195"/>
      <c r="U27" s="195"/>
      <c r="V27" s="195"/>
      <c r="W27" s="195"/>
      <c r="X27" s="195"/>
      <c r="Y27" s="195"/>
      <c r="Z27" s="195"/>
      <c r="AA27" s="195"/>
      <c r="AB27" s="195"/>
      <c r="AC27" s="195"/>
      <c r="AD27" s="195"/>
      <c r="AE27" s="195"/>
      <c r="AF27" s="195"/>
      <c r="AG27" s="195"/>
      <c r="AH27" s="207"/>
      <c r="AI27" s="207"/>
      <c r="AJ27" s="195"/>
      <c r="AK27" s="207"/>
      <c r="AL27" s="431"/>
    </row>
    <row r="28" spans="1:38" ht="68.25" thickBot="1" x14ac:dyDescent="0.3">
      <c r="A28" s="429" t="s">
        <v>613</v>
      </c>
      <c r="B28" s="259" t="s">
        <v>54</v>
      </c>
      <c r="C28" s="243"/>
      <c r="D28" s="432"/>
      <c r="E28" s="259" t="s">
        <v>614</v>
      </c>
      <c r="F28" s="291"/>
      <c r="G28" s="433"/>
      <c r="H28" s="291">
        <v>20</v>
      </c>
      <c r="I28" s="318"/>
      <c r="J28" s="309">
        <f t="shared" ref="J28" si="9">SUM(F28:I28)</f>
        <v>20</v>
      </c>
      <c r="K28" s="147" t="s">
        <v>1062</v>
      </c>
      <c r="L28" s="415" t="s">
        <v>615</v>
      </c>
      <c r="M28" s="290">
        <v>115</v>
      </c>
      <c r="N28" s="243" t="s">
        <v>579</v>
      </c>
      <c r="O28" s="259" t="s">
        <v>615</v>
      </c>
      <c r="P28" s="243">
        <v>20</v>
      </c>
      <c r="Q28" s="259" t="s">
        <v>609</v>
      </c>
      <c r="R28" s="195"/>
      <c r="S28" s="195"/>
      <c r="T28" s="195"/>
      <c r="U28" s="195"/>
      <c r="V28" s="195"/>
      <c r="W28" s="195"/>
      <c r="X28" s="195"/>
      <c r="Y28" s="195"/>
      <c r="Z28" s="195"/>
      <c r="AA28" s="195"/>
      <c r="AB28" s="195"/>
      <c r="AC28" s="195"/>
      <c r="AD28" s="195"/>
      <c r="AE28" s="195"/>
      <c r="AF28" s="195"/>
      <c r="AG28" s="195"/>
      <c r="AH28" s="195"/>
      <c r="AI28" s="195"/>
      <c r="AJ28" s="195"/>
      <c r="AK28" s="195"/>
      <c r="AL28" s="330"/>
    </row>
    <row r="29" spans="1:38" ht="78.75" x14ac:dyDescent="0.25">
      <c r="A29" s="727" t="s">
        <v>1063</v>
      </c>
      <c r="B29" s="728" t="s">
        <v>54</v>
      </c>
      <c r="C29" s="728"/>
      <c r="D29" s="729" t="s">
        <v>54</v>
      </c>
      <c r="E29" s="730" t="s">
        <v>1064</v>
      </c>
      <c r="F29" s="730"/>
      <c r="G29" s="730"/>
      <c r="I29" s="730">
        <v>3</v>
      </c>
      <c r="J29" s="730">
        <v>3</v>
      </c>
      <c r="K29" s="731" t="s">
        <v>1065</v>
      </c>
      <c r="L29" s="347" t="s">
        <v>1059</v>
      </c>
      <c r="M29" s="732">
        <v>104</v>
      </c>
      <c r="N29" s="425" t="s">
        <v>616</v>
      </c>
      <c r="O29" s="434" t="s">
        <v>1066</v>
      </c>
      <c r="P29" s="733" t="s">
        <v>1067</v>
      </c>
      <c r="Q29" s="434" t="s">
        <v>617</v>
      </c>
      <c r="R29" s="435"/>
      <c r="S29" s="227"/>
      <c r="T29" s="227"/>
      <c r="U29" s="227"/>
      <c r="V29" s="228"/>
      <c r="W29" s="227"/>
      <c r="X29" s="227"/>
      <c r="Y29" s="227"/>
      <c r="Z29" s="227"/>
      <c r="AA29" s="227"/>
      <c r="AB29" s="227"/>
      <c r="AC29" s="227"/>
      <c r="AD29" s="227"/>
      <c r="AE29" s="227"/>
      <c r="AF29" s="227"/>
      <c r="AG29" s="227"/>
      <c r="AH29" s="228"/>
      <c r="AI29" s="228"/>
      <c r="AJ29" s="227"/>
      <c r="AK29" s="228"/>
      <c r="AL29" s="436"/>
    </row>
    <row r="30" spans="1:38" ht="56.25" x14ac:dyDescent="0.25">
      <c r="A30" s="734" t="s">
        <v>1068</v>
      </c>
      <c r="B30" s="735"/>
      <c r="C30" s="735"/>
      <c r="D30" s="735" t="s">
        <v>96</v>
      </c>
      <c r="E30" s="147" t="s">
        <v>1069</v>
      </c>
      <c r="F30" s="147"/>
      <c r="G30" s="147"/>
      <c r="H30" s="736">
        <v>86</v>
      </c>
      <c r="I30" s="147">
        <v>86</v>
      </c>
      <c r="J30" s="147">
        <v>172</v>
      </c>
      <c r="K30" s="415" t="s">
        <v>1070</v>
      </c>
      <c r="L30" s="336" t="s">
        <v>1071</v>
      </c>
      <c r="M30" s="415">
        <v>104</v>
      </c>
      <c r="N30" s="415" t="s">
        <v>579</v>
      </c>
      <c r="O30" s="147" t="s">
        <v>1072</v>
      </c>
      <c r="P30" s="415" t="s">
        <v>1073</v>
      </c>
      <c r="Q30" s="147" t="s">
        <v>617</v>
      </c>
      <c r="R30" s="435"/>
      <c r="S30" s="227"/>
      <c r="T30" s="227"/>
      <c r="U30" s="227"/>
      <c r="V30" s="228"/>
      <c r="W30" s="227"/>
      <c r="X30" s="227"/>
      <c r="Y30" s="227"/>
      <c r="Z30" s="227"/>
      <c r="AA30" s="227"/>
      <c r="AB30" s="227"/>
      <c r="AC30" s="227"/>
      <c r="AD30" s="227"/>
      <c r="AE30" s="227"/>
      <c r="AF30" s="227"/>
      <c r="AG30" s="227"/>
      <c r="AH30" s="228"/>
      <c r="AI30" s="228"/>
      <c r="AJ30" s="227"/>
      <c r="AK30" s="228"/>
      <c r="AL30" s="436"/>
    </row>
    <row r="31" spans="1:38" ht="56.25" x14ac:dyDescent="0.25">
      <c r="A31" s="737" t="s">
        <v>618</v>
      </c>
      <c r="B31" s="437"/>
      <c r="C31" s="437"/>
      <c r="D31" s="438" t="s">
        <v>54</v>
      </c>
      <c r="E31" s="269" t="s">
        <v>1074</v>
      </c>
      <c r="F31" s="87"/>
      <c r="G31" s="87"/>
      <c r="H31" s="87">
        <v>4</v>
      </c>
      <c r="I31" s="87">
        <v>4</v>
      </c>
      <c r="J31" s="738">
        <f t="shared" ref="J31:J35" si="10">SUM(F31:I31)</f>
        <v>8</v>
      </c>
      <c r="K31" s="269" t="s">
        <v>1075</v>
      </c>
      <c r="L31" s="269" t="s">
        <v>1071</v>
      </c>
      <c r="M31" s="311">
        <v>100</v>
      </c>
      <c r="N31" s="310" t="s">
        <v>619</v>
      </c>
      <c r="O31" s="437" t="s">
        <v>620</v>
      </c>
      <c r="P31" s="265" t="s">
        <v>1076</v>
      </c>
      <c r="Q31" s="269" t="s">
        <v>617</v>
      </c>
      <c r="R31" s="435"/>
      <c r="S31" s="227"/>
      <c r="T31" s="227"/>
      <c r="U31" s="227"/>
      <c r="V31" s="228"/>
      <c r="W31" s="227"/>
      <c r="X31" s="227"/>
      <c r="Y31" s="227"/>
      <c r="Z31" s="227"/>
      <c r="AA31" s="227"/>
      <c r="AB31" s="227"/>
      <c r="AC31" s="227"/>
      <c r="AD31" s="227"/>
      <c r="AE31" s="227"/>
      <c r="AF31" s="227"/>
      <c r="AG31" s="227"/>
      <c r="AH31" s="228"/>
      <c r="AI31" s="228"/>
      <c r="AJ31" s="227"/>
      <c r="AK31" s="228"/>
      <c r="AL31" s="436"/>
    </row>
    <row r="32" spans="1:38" ht="67.5" x14ac:dyDescent="0.25">
      <c r="A32" s="429" t="s">
        <v>618</v>
      </c>
      <c r="B32" s="437" t="s">
        <v>54</v>
      </c>
      <c r="C32" s="142"/>
      <c r="D32" s="438"/>
      <c r="E32" s="206" t="s">
        <v>1077</v>
      </c>
      <c r="F32" s="437"/>
      <c r="G32" s="438"/>
      <c r="H32" s="87">
        <v>7</v>
      </c>
      <c r="I32" s="87">
        <v>6</v>
      </c>
      <c r="J32" s="440">
        <f t="shared" si="10"/>
        <v>13</v>
      </c>
      <c r="K32" s="310" t="s">
        <v>1078</v>
      </c>
      <c r="L32" s="269" t="s">
        <v>1054</v>
      </c>
      <c r="M32" s="311">
        <v>112</v>
      </c>
      <c r="N32" s="142" t="s">
        <v>621</v>
      </c>
      <c r="O32" s="142" t="s">
        <v>620</v>
      </c>
      <c r="P32" s="243" t="s">
        <v>1079</v>
      </c>
      <c r="Q32" s="206" t="s">
        <v>617</v>
      </c>
      <c r="R32" s="435"/>
      <c r="S32" s="227"/>
      <c r="T32" s="227"/>
      <c r="U32" s="227"/>
      <c r="V32" s="228"/>
      <c r="W32" s="227"/>
      <c r="X32" s="227"/>
      <c r="Y32" s="227"/>
      <c r="Z32" s="227"/>
      <c r="AA32" s="227"/>
      <c r="AB32" s="227"/>
      <c r="AC32" s="227"/>
      <c r="AD32" s="227"/>
      <c r="AE32" s="227"/>
      <c r="AF32" s="227"/>
      <c r="AG32" s="227"/>
      <c r="AH32" s="228"/>
      <c r="AI32" s="228"/>
      <c r="AJ32" s="227"/>
      <c r="AK32" s="228"/>
      <c r="AL32" s="436"/>
    </row>
    <row r="33" spans="1:38" ht="56.25" x14ac:dyDescent="0.25">
      <c r="A33" s="737" t="s">
        <v>618</v>
      </c>
      <c r="B33" s="437" t="s">
        <v>54</v>
      </c>
      <c r="C33" s="142"/>
      <c r="D33" s="441"/>
      <c r="E33" s="206" t="s">
        <v>1080</v>
      </c>
      <c r="F33" s="142"/>
      <c r="G33" s="441"/>
      <c r="H33" s="87">
        <v>3</v>
      </c>
      <c r="I33" s="87">
        <v>3</v>
      </c>
      <c r="J33" s="440">
        <f t="shared" si="10"/>
        <v>6</v>
      </c>
      <c r="K33" s="206" t="s">
        <v>1075</v>
      </c>
      <c r="L33" s="269" t="s">
        <v>1071</v>
      </c>
      <c r="M33" s="290">
        <v>106</v>
      </c>
      <c r="N33" s="206" t="s">
        <v>622</v>
      </c>
      <c r="O33" s="206" t="s">
        <v>623</v>
      </c>
      <c r="P33" s="739" t="s">
        <v>1067</v>
      </c>
      <c r="Q33" s="206" t="s">
        <v>617</v>
      </c>
      <c r="R33" s="435"/>
      <c r="S33" s="227"/>
      <c r="T33" s="227"/>
      <c r="U33" s="227"/>
      <c r="V33" s="228"/>
      <c r="W33" s="227"/>
      <c r="X33" s="227"/>
      <c r="Y33" s="227"/>
      <c r="Z33" s="227"/>
      <c r="AA33" s="227"/>
      <c r="AB33" s="227"/>
      <c r="AC33" s="227"/>
      <c r="AD33" s="227"/>
      <c r="AE33" s="227"/>
      <c r="AF33" s="227"/>
      <c r="AG33" s="227"/>
      <c r="AH33" s="228"/>
      <c r="AI33" s="228"/>
      <c r="AJ33" s="227"/>
      <c r="AK33" s="228"/>
      <c r="AL33" s="436"/>
    </row>
    <row r="34" spans="1:38" ht="78.75" x14ac:dyDescent="0.25">
      <c r="A34" s="740" t="s">
        <v>624</v>
      </c>
      <c r="B34" s="442" t="s">
        <v>54</v>
      </c>
      <c r="C34" s="291"/>
      <c r="D34" s="291"/>
      <c r="E34" s="412" t="s">
        <v>1081</v>
      </c>
      <c r="F34" s="291"/>
      <c r="G34" s="291"/>
      <c r="H34" s="243">
        <v>140</v>
      </c>
      <c r="I34" s="291">
        <v>143</v>
      </c>
      <c r="J34" s="309">
        <f t="shared" si="10"/>
        <v>283</v>
      </c>
      <c r="K34" s="206" t="s">
        <v>1078</v>
      </c>
      <c r="L34" s="206" t="s">
        <v>1054</v>
      </c>
      <c r="M34" s="243">
        <v>102</v>
      </c>
      <c r="N34" s="243" t="s">
        <v>625</v>
      </c>
      <c r="O34" s="245" t="s">
        <v>626</v>
      </c>
      <c r="P34" s="243" t="s">
        <v>1082</v>
      </c>
      <c r="Q34" s="206" t="s">
        <v>617</v>
      </c>
      <c r="R34" s="435"/>
      <c r="S34" s="227"/>
      <c r="T34" s="227"/>
      <c r="U34" s="227"/>
      <c r="V34" s="228"/>
      <c r="W34" s="227"/>
      <c r="X34" s="227"/>
      <c r="Y34" s="227"/>
      <c r="Z34" s="227"/>
      <c r="AA34" s="227"/>
      <c r="AB34" s="227"/>
      <c r="AC34" s="227"/>
      <c r="AD34" s="227"/>
      <c r="AE34" s="227"/>
      <c r="AF34" s="227"/>
      <c r="AG34" s="227"/>
      <c r="AH34" s="228"/>
      <c r="AI34" s="228"/>
      <c r="AJ34" s="227"/>
      <c r="AK34" s="228"/>
      <c r="AL34" s="436"/>
    </row>
    <row r="35" spans="1:38" ht="79.5" thickBot="1" x14ac:dyDescent="0.3">
      <c r="A35" s="443" t="s">
        <v>627</v>
      </c>
      <c r="B35" s="444"/>
      <c r="C35" s="445"/>
      <c r="D35" s="446" t="s">
        <v>54</v>
      </c>
      <c r="E35" s="434" t="s">
        <v>1083</v>
      </c>
      <c r="F35" s="445"/>
      <c r="G35" s="446"/>
      <c r="H35" s="447">
        <v>4</v>
      </c>
      <c r="I35" s="447">
        <v>8</v>
      </c>
      <c r="J35" s="447">
        <f t="shared" si="10"/>
        <v>12</v>
      </c>
      <c r="K35" s="434" t="s">
        <v>1078</v>
      </c>
      <c r="L35" s="448" t="s">
        <v>1054</v>
      </c>
      <c r="M35" s="449">
        <v>107</v>
      </c>
      <c r="N35" s="415" t="s">
        <v>1084</v>
      </c>
      <c r="O35" s="415" t="s">
        <v>623</v>
      </c>
      <c r="P35" s="741" t="s">
        <v>1085</v>
      </c>
      <c r="Q35" s="147" t="s">
        <v>628</v>
      </c>
      <c r="R35" s="435"/>
      <c r="S35" s="227"/>
      <c r="T35" s="227"/>
      <c r="U35" s="227"/>
      <c r="V35" s="228"/>
      <c r="W35" s="227"/>
      <c r="X35" s="227"/>
      <c r="Y35" s="227"/>
      <c r="Z35" s="227"/>
      <c r="AA35" s="227"/>
      <c r="AB35" s="227"/>
      <c r="AC35" s="227"/>
      <c r="AD35" s="227"/>
      <c r="AE35" s="227"/>
      <c r="AF35" s="227"/>
      <c r="AG35" s="227"/>
      <c r="AH35" s="228"/>
      <c r="AI35" s="228"/>
      <c r="AJ35" s="227"/>
      <c r="AK35" s="228"/>
      <c r="AL35" s="436"/>
    </row>
    <row r="36" spans="1:38" ht="90.75" thickBot="1" x14ac:dyDescent="0.3">
      <c r="A36" s="450" t="s">
        <v>1086</v>
      </c>
      <c r="B36" s="177"/>
      <c r="C36" s="177"/>
      <c r="D36" s="333" t="s">
        <v>54</v>
      </c>
      <c r="E36" s="183" t="s">
        <v>629</v>
      </c>
      <c r="F36" s="451"/>
      <c r="G36" s="451"/>
      <c r="H36" s="451">
        <v>140</v>
      </c>
      <c r="I36" s="452">
        <v>143</v>
      </c>
      <c r="J36" s="334">
        <v>283</v>
      </c>
      <c r="K36" s="183" t="s">
        <v>1087</v>
      </c>
      <c r="L36" s="183" t="s">
        <v>1059</v>
      </c>
      <c r="M36" s="335">
        <v>142</v>
      </c>
      <c r="N36" s="361" t="s">
        <v>630</v>
      </c>
      <c r="O36" s="336" t="s">
        <v>631</v>
      </c>
      <c r="P36" s="742">
        <v>283</v>
      </c>
      <c r="Q36" s="336" t="s">
        <v>632</v>
      </c>
      <c r="R36" s="435"/>
      <c r="S36" s="227"/>
      <c r="T36" s="227"/>
      <c r="U36" s="227"/>
      <c r="V36" s="228"/>
      <c r="W36" s="227"/>
      <c r="X36" s="227"/>
      <c r="Y36" s="227"/>
      <c r="Z36" s="227"/>
      <c r="AA36" s="227"/>
      <c r="AB36" s="227"/>
      <c r="AC36" s="227"/>
      <c r="AD36" s="227"/>
      <c r="AE36" s="227"/>
      <c r="AF36" s="227"/>
      <c r="AG36" s="227"/>
      <c r="AH36" s="228"/>
      <c r="AI36" s="228"/>
      <c r="AJ36" s="227"/>
      <c r="AK36" s="228"/>
      <c r="AL36" s="436"/>
    </row>
    <row r="37" spans="1:38" ht="67.5" x14ac:dyDescent="0.25">
      <c r="A37" s="429" t="s">
        <v>633</v>
      </c>
      <c r="B37" s="264"/>
      <c r="C37" s="264"/>
      <c r="D37" s="266" t="s">
        <v>54</v>
      </c>
      <c r="E37" s="310" t="s">
        <v>1088</v>
      </c>
      <c r="F37" s="313"/>
      <c r="G37" s="313"/>
      <c r="H37" s="313">
        <v>15</v>
      </c>
      <c r="I37" s="313">
        <v>15</v>
      </c>
      <c r="J37" s="453">
        <f t="shared" ref="J37:J40" si="11">SUM(F37:I37)</f>
        <v>30</v>
      </c>
      <c r="K37" s="454" t="s">
        <v>1089</v>
      </c>
      <c r="L37" s="310" t="s">
        <v>1059</v>
      </c>
      <c r="M37" s="311">
        <v>30</v>
      </c>
      <c r="N37" s="245" t="s">
        <v>634</v>
      </c>
      <c r="O37" s="336" t="s">
        <v>635</v>
      </c>
      <c r="P37" s="741">
        <v>30</v>
      </c>
      <c r="Q37" s="245" t="s">
        <v>632</v>
      </c>
      <c r="R37" s="435"/>
      <c r="S37" s="227"/>
      <c r="T37" s="227"/>
      <c r="U37" s="227"/>
      <c r="V37" s="228"/>
      <c r="W37" s="227"/>
      <c r="X37" s="227"/>
      <c r="Y37" s="227"/>
      <c r="Z37" s="227"/>
      <c r="AA37" s="227"/>
      <c r="AB37" s="227"/>
      <c r="AC37" s="227"/>
      <c r="AD37" s="227"/>
      <c r="AE37" s="227"/>
      <c r="AF37" s="227"/>
      <c r="AG37" s="227"/>
      <c r="AH37" s="228"/>
      <c r="AI37" s="228"/>
      <c r="AJ37" s="227"/>
      <c r="AK37" s="228"/>
      <c r="AL37" s="436"/>
    </row>
    <row r="38" spans="1:38" ht="67.5" x14ac:dyDescent="0.25">
      <c r="A38" s="244" t="s">
        <v>636</v>
      </c>
      <c r="B38" s="362"/>
      <c r="C38" s="265" t="s">
        <v>54</v>
      </c>
      <c r="D38" s="264"/>
      <c r="E38" s="423" t="s">
        <v>1090</v>
      </c>
      <c r="F38" s="743"/>
      <c r="G38" s="743"/>
      <c r="H38" s="423">
        <v>106</v>
      </c>
      <c r="I38" s="423"/>
      <c r="J38" s="423">
        <v>106</v>
      </c>
      <c r="K38" s="423" t="s">
        <v>1091</v>
      </c>
      <c r="L38" s="310" t="s">
        <v>259</v>
      </c>
      <c r="M38" s="311">
        <v>135</v>
      </c>
      <c r="N38" s="744" t="s">
        <v>434</v>
      </c>
      <c r="O38" s="245" t="s">
        <v>637</v>
      </c>
      <c r="P38" s="245" t="s">
        <v>1092</v>
      </c>
      <c r="Q38" s="243" t="s">
        <v>638</v>
      </c>
      <c r="R38" s="435"/>
      <c r="S38" s="227"/>
      <c r="T38" s="227"/>
      <c r="U38" s="227"/>
      <c r="V38" s="228"/>
      <c r="W38" s="227"/>
      <c r="X38" s="227"/>
      <c r="Y38" s="227"/>
      <c r="Z38" s="227"/>
      <c r="AA38" s="227"/>
      <c r="AB38" s="227"/>
      <c r="AC38" s="227"/>
      <c r="AD38" s="227"/>
      <c r="AE38" s="227"/>
      <c r="AF38" s="227"/>
      <c r="AG38" s="227"/>
      <c r="AH38" s="228"/>
      <c r="AI38" s="228"/>
      <c r="AJ38" s="227"/>
      <c r="AK38" s="228"/>
      <c r="AL38" s="436"/>
    </row>
    <row r="39" spans="1:38" ht="67.5" x14ac:dyDescent="0.25">
      <c r="A39" s="144" t="s">
        <v>639</v>
      </c>
      <c r="B39" s="264"/>
      <c r="C39" s="264"/>
      <c r="D39" s="266" t="s">
        <v>54</v>
      </c>
      <c r="E39" s="315" t="s">
        <v>1093</v>
      </c>
      <c r="F39" s="267"/>
      <c r="G39" s="267"/>
      <c r="H39" s="313">
        <v>3</v>
      </c>
      <c r="I39" s="313">
        <v>3</v>
      </c>
      <c r="J39" s="378">
        <f t="shared" si="11"/>
        <v>6</v>
      </c>
      <c r="K39" s="310" t="s">
        <v>1070</v>
      </c>
      <c r="L39" s="310" t="s">
        <v>1071</v>
      </c>
      <c r="M39" s="311">
        <v>133</v>
      </c>
      <c r="N39" s="245" t="s">
        <v>641</v>
      </c>
      <c r="O39" s="245" t="s">
        <v>642</v>
      </c>
      <c r="P39" s="245" t="s">
        <v>1094</v>
      </c>
      <c r="Q39" s="243" t="s">
        <v>643</v>
      </c>
      <c r="R39" s="435"/>
      <c r="S39" s="227"/>
      <c r="T39" s="227"/>
      <c r="U39" s="227"/>
      <c r="V39" s="228"/>
      <c r="W39" s="227"/>
      <c r="X39" s="227"/>
      <c r="Y39" s="227"/>
      <c r="Z39" s="227"/>
      <c r="AA39" s="227"/>
      <c r="AB39" s="227"/>
      <c r="AC39" s="227"/>
      <c r="AD39" s="227"/>
      <c r="AE39" s="227"/>
      <c r="AF39" s="227"/>
      <c r="AG39" s="227"/>
      <c r="AH39" s="228"/>
      <c r="AI39" s="228"/>
      <c r="AJ39" s="227"/>
      <c r="AK39" s="228"/>
      <c r="AL39" s="436"/>
    </row>
    <row r="40" spans="1:38" ht="72" x14ac:dyDescent="0.25">
      <c r="A40" s="245" t="s">
        <v>639</v>
      </c>
      <c r="B40" s="190"/>
      <c r="C40" s="190"/>
      <c r="D40" s="266" t="s">
        <v>54</v>
      </c>
      <c r="E40" s="308" t="s">
        <v>1095</v>
      </c>
      <c r="F40" s="194"/>
      <c r="G40" s="282"/>
      <c r="H40" s="291">
        <v>3</v>
      </c>
      <c r="I40" s="318">
        <v>3</v>
      </c>
      <c r="J40" s="309">
        <f t="shared" si="11"/>
        <v>6</v>
      </c>
      <c r="K40" s="310" t="s">
        <v>1070</v>
      </c>
      <c r="L40" s="310" t="s">
        <v>1071</v>
      </c>
      <c r="M40" s="311">
        <v>133</v>
      </c>
      <c r="N40" s="245" t="s">
        <v>644</v>
      </c>
      <c r="O40" s="245" t="s">
        <v>645</v>
      </c>
      <c r="P40" s="245" t="s">
        <v>1096</v>
      </c>
      <c r="Q40" s="243" t="s">
        <v>643</v>
      </c>
      <c r="R40" s="435"/>
      <c r="S40" s="227"/>
      <c r="T40" s="227"/>
      <c r="U40" s="227"/>
      <c r="V40" s="228"/>
      <c r="W40" s="227"/>
      <c r="X40" s="227"/>
      <c r="Y40" s="227"/>
      <c r="Z40" s="227"/>
      <c r="AA40" s="227"/>
      <c r="AB40" s="227"/>
      <c r="AC40" s="227"/>
      <c r="AD40" s="227"/>
      <c r="AE40" s="227"/>
      <c r="AF40" s="227"/>
      <c r="AG40" s="227"/>
      <c r="AH40" s="228"/>
      <c r="AI40" s="228"/>
      <c r="AJ40" s="227"/>
      <c r="AK40" s="228"/>
      <c r="AL40" s="436"/>
    </row>
    <row r="41" spans="1:38" ht="90" x14ac:dyDescent="0.25">
      <c r="A41" s="245" t="s">
        <v>646</v>
      </c>
      <c r="B41" s="455"/>
      <c r="C41" s="456"/>
      <c r="D41" s="266" t="s">
        <v>54</v>
      </c>
      <c r="E41" s="315" t="s">
        <v>647</v>
      </c>
      <c r="F41" s="195"/>
      <c r="G41" s="195"/>
      <c r="H41" s="291">
        <v>50</v>
      </c>
      <c r="I41" s="291">
        <v>50</v>
      </c>
      <c r="J41" s="457">
        <v>100</v>
      </c>
      <c r="K41" s="310" t="s">
        <v>1097</v>
      </c>
      <c r="L41" s="245" t="s">
        <v>1098</v>
      </c>
      <c r="M41" s="243" t="s">
        <v>648</v>
      </c>
      <c r="N41" s="245" t="s">
        <v>176</v>
      </c>
      <c r="O41" s="245" t="s">
        <v>649</v>
      </c>
      <c r="P41" s="245" t="s">
        <v>1099</v>
      </c>
      <c r="Q41" s="243" t="s">
        <v>643</v>
      </c>
      <c r="R41" s="435"/>
      <c r="S41" s="227"/>
      <c r="T41" s="227"/>
      <c r="U41" s="227"/>
      <c r="V41" s="228"/>
      <c r="W41" s="227"/>
      <c r="X41" s="227"/>
      <c r="Y41" s="227"/>
      <c r="Z41" s="227"/>
      <c r="AA41" s="227"/>
      <c r="AB41" s="227"/>
      <c r="AC41" s="227"/>
      <c r="AD41" s="227"/>
      <c r="AE41" s="227"/>
      <c r="AF41" s="227"/>
      <c r="AG41" s="227"/>
      <c r="AH41" s="228"/>
      <c r="AI41" s="228"/>
      <c r="AJ41" s="227"/>
      <c r="AK41" s="228"/>
      <c r="AL41" s="436"/>
    </row>
    <row r="42" spans="1:38" ht="113.25" thickBot="1" x14ac:dyDescent="0.3">
      <c r="A42" s="312" t="s">
        <v>650</v>
      </c>
      <c r="B42" s="265"/>
      <c r="C42" s="265"/>
      <c r="D42" s="266" t="s">
        <v>54</v>
      </c>
      <c r="E42" s="315" t="s">
        <v>1100</v>
      </c>
      <c r="F42" s="411"/>
      <c r="G42" s="411"/>
      <c r="H42" s="310">
        <v>2</v>
      </c>
      <c r="I42" s="411">
        <v>2</v>
      </c>
      <c r="J42" s="244">
        <f t="shared" ref="J42" si="12">SUM(F42:I42)</f>
        <v>4</v>
      </c>
      <c r="K42" s="423" t="s">
        <v>1101</v>
      </c>
      <c r="L42" s="423" t="s">
        <v>261</v>
      </c>
      <c r="M42" s="311">
        <v>131</v>
      </c>
      <c r="N42" s="245" t="s">
        <v>651</v>
      </c>
      <c r="O42" s="245" t="s">
        <v>1102</v>
      </c>
      <c r="P42" s="245" t="s">
        <v>1103</v>
      </c>
      <c r="Q42" s="243" t="s">
        <v>638</v>
      </c>
      <c r="R42" s="460">
        <f>SUM(J42)</f>
        <v>4</v>
      </c>
      <c r="S42" s="227"/>
      <c r="T42" s="227">
        <f t="shared" si="1"/>
        <v>0</v>
      </c>
      <c r="U42" s="227"/>
      <c r="V42" s="458">
        <f t="shared" si="2"/>
        <v>0</v>
      </c>
      <c r="W42" s="459">
        <f t="shared" si="3"/>
        <v>4</v>
      </c>
      <c r="X42" s="459"/>
      <c r="Y42" s="459">
        <f t="shared" si="4"/>
        <v>4</v>
      </c>
      <c r="Z42" s="459">
        <f t="shared" si="5"/>
        <v>4</v>
      </c>
      <c r="AA42" s="459"/>
      <c r="AB42" s="459"/>
      <c r="AC42" s="459">
        <f t="shared" si="6"/>
        <v>4</v>
      </c>
      <c r="AD42" s="459">
        <f t="shared" si="7"/>
        <v>4</v>
      </c>
      <c r="AE42" s="459">
        <f t="shared" si="7"/>
        <v>4</v>
      </c>
      <c r="AF42" s="459">
        <f t="shared" si="7"/>
        <v>4</v>
      </c>
      <c r="AG42" s="461"/>
      <c r="AH42" s="462"/>
      <c r="AI42" s="462"/>
      <c r="AJ42" s="459"/>
      <c r="AK42" s="228"/>
      <c r="AL42" s="463"/>
    </row>
    <row r="43" spans="1:38" ht="15.75" thickBot="1" x14ac:dyDescent="0.3">
      <c r="A43" s="202" t="s">
        <v>44</v>
      </c>
      <c r="B43" s="216"/>
      <c r="C43" s="216"/>
      <c r="D43" s="216"/>
      <c r="E43" s="211"/>
      <c r="F43" s="200">
        <f>SUM(F14:F42)</f>
        <v>0</v>
      </c>
      <c r="G43" s="200">
        <f>SUM(G14:G42)</f>
        <v>0</v>
      </c>
      <c r="H43" s="200">
        <f>SUM(H14:H42)</f>
        <v>1977</v>
      </c>
      <c r="I43" s="200">
        <f>SUM(I14:I42)</f>
        <v>786</v>
      </c>
      <c r="J43" s="229">
        <f t="shared" ref="J43" si="13">SUM(F43:I43)</f>
        <v>2763</v>
      </c>
      <c r="K43" s="204" t="s">
        <v>56</v>
      </c>
      <c r="L43" s="204" t="s">
        <v>56</v>
      </c>
      <c r="M43" s="205" t="s">
        <v>56</v>
      </c>
      <c r="N43" s="200">
        <v>20</v>
      </c>
      <c r="O43" s="240"/>
      <c r="P43" s="240"/>
      <c r="Q43" s="240"/>
      <c r="R43" s="199">
        <f>SUM(R14:R42)</f>
        <v>120</v>
      </c>
      <c r="S43" s="200">
        <f>SUM(S14:S42)</f>
        <v>0</v>
      </c>
      <c r="T43" s="200">
        <f t="shared" si="1"/>
        <v>0</v>
      </c>
      <c r="U43" s="200"/>
      <c r="V43" s="208">
        <f t="shared" si="2"/>
        <v>0</v>
      </c>
      <c r="W43" s="208">
        <f t="shared" si="3"/>
        <v>120</v>
      </c>
      <c r="X43" s="208"/>
      <c r="Y43" s="208">
        <f t="shared" si="4"/>
        <v>120</v>
      </c>
      <c r="Z43" s="208">
        <f t="shared" si="5"/>
        <v>120</v>
      </c>
      <c r="AA43" s="208"/>
      <c r="AB43" s="208"/>
      <c r="AC43" s="208">
        <f t="shared" si="6"/>
        <v>120</v>
      </c>
      <c r="AD43" s="208">
        <f t="shared" si="7"/>
        <v>120</v>
      </c>
      <c r="AE43" s="208">
        <f t="shared" si="7"/>
        <v>120</v>
      </c>
      <c r="AF43" s="208">
        <f t="shared" si="7"/>
        <v>120</v>
      </c>
      <c r="AG43" s="203"/>
      <c r="AH43" s="214"/>
      <c r="AI43" s="214"/>
      <c r="AJ43" s="208">
        <f>SUM(AJ14:AJ42)</f>
        <v>0</v>
      </c>
      <c r="AK43" s="208"/>
      <c r="AL43" s="226"/>
    </row>
    <row r="44" spans="1:38" ht="15.75" thickBot="1" x14ac:dyDescent="0.3">
      <c r="A44" s="814" t="s">
        <v>75</v>
      </c>
      <c r="B44" s="815"/>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6"/>
    </row>
    <row r="48" spans="1:38" x14ac:dyDescent="0.25">
      <c r="A48" s="879" t="s">
        <v>1234</v>
      </c>
      <c r="B48" s="879"/>
      <c r="C48" s="879"/>
      <c r="D48" s="879"/>
      <c r="E48" s="879"/>
    </row>
    <row r="49" spans="1:5" x14ac:dyDescent="0.25">
      <c r="A49" s="188" t="s">
        <v>77</v>
      </c>
    </row>
    <row r="52" spans="1:5" x14ac:dyDescent="0.25">
      <c r="A52" s="879" t="s">
        <v>76</v>
      </c>
      <c r="B52" s="879"/>
      <c r="C52" s="879"/>
      <c r="D52" s="879"/>
      <c r="E52" s="879"/>
    </row>
    <row r="53" spans="1:5" x14ac:dyDescent="0.25">
      <c r="A53" s="188" t="s">
        <v>78</v>
      </c>
    </row>
  </sheetData>
  <mergeCells count="40">
    <mergeCell ref="A6:AJ6"/>
    <mergeCell ref="A10:N10"/>
    <mergeCell ref="R10:AL10"/>
    <mergeCell ref="A11:A13"/>
    <mergeCell ref="B11:D12"/>
    <mergeCell ref="E11:E13"/>
    <mergeCell ref="F11:J12"/>
    <mergeCell ref="K11:K13"/>
    <mergeCell ref="L11:L13"/>
    <mergeCell ref="M11:M13"/>
    <mergeCell ref="AL11:AL13"/>
    <mergeCell ref="V12:W12"/>
    <mergeCell ref="X12:Z12"/>
    <mergeCell ref="A52:E52"/>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44:AL44"/>
    <mergeCell ref="A48:E48"/>
    <mergeCell ref="AJ11:AJ13"/>
    <mergeCell ref="AK11:AK13"/>
    <mergeCell ref="S11:S13"/>
    <mergeCell ref="A1:E4"/>
    <mergeCell ref="F1:O2"/>
    <mergeCell ref="P1:Q1"/>
    <mergeCell ref="P2:Q2"/>
    <mergeCell ref="F3:O4"/>
    <mergeCell ref="P3:Q4"/>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3"/>
  <sheetViews>
    <sheetView zoomScale="90" zoomScaleNormal="90" workbookViewId="0">
      <selection activeCell="A5" sqref="A5"/>
    </sheetView>
  </sheetViews>
  <sheetFormatPr baseColWidth="10" defaultRowHeight="15" x14ac:dyDescent="0.25"/>
  <cols>
    <col min="1" max="1" width="32.85546875" style="464" customWidth="1"/>
    <col min="2" max="3" width="5.140625" style="464" customWidth="1"/>
    <col min="4" max="4" width="5.42578125" style="464" customWidth="1"/>
    <col min="5" max="5" width="38.7109375" style="464" customWidth="1"/>
    <col min="6" max="6" width="4.7109375" style="464" customWidth="1"/>
    <col min="7" max="8" width="6.140625" style="464" customWidth="1"/>
    <col min="9" max="9" width="6.42578125" style="464" customWidth="1"/>
    <col min="10" max="10" width="7.28515625" style="464" customWidth="1"/>
    <col min="11" max="11" width="21.42578125" style="464" customWidth="1"/>
    <col min="12" max="12" width="16" style="464" customWidth="1"/>
    <col min="13" max="13" width="13.140625" style="464" customWidth="1"/>
    <col min="14" max="14" width="18.5703125" style="464" customWidth="1"/>
    <col min="15" max="15" width="18.42578125" style="464" customWidth="1"/>
    <col min="16" max="16" width="18.140625" style="464" customWidth="1"/>
    <col min="17" max="17" width="34.140625" style="464" customWidth="1"/>
    <col min="18" max="18" width="12.42578125" style="464" customWidth="1"/>
    <col min="19" max="19" width="21.42578125" style="464" customWidth="1"/>
    <col min="20" max="20" width="27.140625" style="464" customWidth="1"/>
    <col min="21" max="21" width="41" style="464" customWidth="1"/>
    <col min="22" max="22" width="9.42578125" style="464" customWidth="1"/>
    <col min="23" max="23" width="8" style="464" customWidth="1"/>
    <col min="24" max="24" width="31.42578125" style="464" customWidth="1"/>
    <col min="25" max="25" width="9.140625" style="464" customWidth="1"/>
    <col min="26" max="26" width="8" style="464" customWidth="1"/>
    <col min="27" max="27" width="23.85546875" style="464" customWidth="1"/>
    <col min="28" max="28" width="25.7109375" style="464" customWidth="1"/>
    <col min="29" max="29" width="6.7109375" style="464" customWidth="1"/>
    <col min="30" max="30" width="6.85546875" style="464" customWidth="1"/>
    <col min="31" max="31" width="36.85546875" style="464" customWidth="1"/>
    <col min="32" max="32" width="37.140625" style="464" customWidth="1"/>
    <col min="33" max="33" width="12.5703125" style="464" customWidth="1"/>
    <col min="34" max="35" width="11.85546875" style="464" customWidth="1"/>
    <col min="36" max="36" width="61.85546875" style="464" customWidth="1"/>
    <col min="37" max="38" width="11.42578125" style="464"/>
    <col min="39" max="39" width="11.85546875" style="464" bestFit="1" customWidth="1"/>
    <col min="40" max="16384" width="11.42578125" style="464"/>
  </cols>
  <sheetData>
    <row r="1" spans="1:38" s="188" customFormat="1" ht="15" customHeight="1" x14ac:dyDescent="0.25">
      <c r="A1" s="842"/>
      <c r="B1" s="843"/>
      <c r="C1" s="843"/>
      <c r="D1" s="843"/>
      <c r="E1" s="844"/>
      <c r="F1" s="851" t="s">
        <v>0</v>
      </c>
      <c r="G1" s="852"/>
      <c r="H1" s="852"/>
      <c r="I1" s="852"/>
      <c r="J1" s="852"/>
      <c r="K1" s="852"/>
      <c r="L1" s="852"/>
      <c r="M1" s="852"/>
      <c r="N1" s="852"/>
      <c r="O1" s="853"/>
      <c r="P1" s="857" t="s">
        <v>1</v>
      </c>
      <c r="Q1" s="857"/>
    </row>
    <row r="2" spans="1:38" s="188" customFormat="1" x14ac:dyDescent="0.25">
      <c r="A2" s="845"/>
      <c r="B2" s="846"/>
      <c r="C2" s="846"/>
      <c r="D2" s="846"/>
      <c r="E2" s="847"/>
      <c r="F2" s="854"/>
      <c r="G2" s="855"/>
      <c r="H2" s="855"/>
      <c r="I2" s="855"/>
      <c r="J2" s="855"/>
      <c r="K2" s="855"/>
      <c r="L2" s="855"/>
      <c r="M2" s="855"/>
      <c r="N2" s="855"/>
      <c r="O2" s="856"/>
      <c r="P2" s="857" t="s">
        <v>2</v>
      </c>
      <c r="Q2" s="857"/>
    </row>
    <row r="3" spans="1:38" s="188" customFormat="1" ht="15" customHeight="1" x14ac:dyDescent="0.25">
      <c r="A3" s="845"/>
      <c r="B3" s="846"/>
      <c r="C3" s="846"/>
      <c r="D3" s="846"/>
      <c r="E3" s="847"/>
      <c r="F3" s="851" t="s">
        <v>3</v>
      </c>
      <c r="G3" s="852"/>
      <c r="H3" s="852"/>
      <c r="I3" s="852"/>
      <c r="J3" s="852"/>
      <c r="K3" s="852"/>
      <c r="L3" s="852"/>
      <c r="M3" s="852"/>
      <c r="N3" s="852"/>
      <c r="O3" s="853"/>
      <c r="P3" s="858" t="s">
        <v>4</v>
      </c>
      <c r="Q3" s="859"/>
    </row>
    <row r="4" spans="1:38" s="188" customFormat="1" x14ac:dyDescent="0.25">
      <c r="A4" s="848"/>
      <c r="B4" s="849"/>
      <c r="C4" s="849"/>
      <c r="D4" s="849"/>
      <c r="E4" s="850"/>
      <c r="F4" s="854"/>
      <c r="G4" s="855"/>
      <c r="H4" s="855"/>
      <c r="I4" s="855"/>
      <c r="J4" s="855"/>
      <c r="K4" s="855"/>
      <c r="L4" s="855"/>
      <c r="M4" s="855"/>
      <c r="N4" s="855"/>
      <c r="O4" s="856"/>
      <c r="P4" s="860"/>
      <c r="Q4" s="861"/>
    </row>
    <row r="5" spans="1:38" s="188" customFormat="1" x14ac:dyDescent="0.25"/>
    <row r="6" spans="1:38" s="188" customFormat="1"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s="188" customFormat="1" x14ac:dyDescent="0.25">
      <c r="A7" s="198" t="s">
        <v>171</v>
      </c>
      <c r="B7" s="198" t="s">
        <v>1018</v>
      </c>
      <c r="C7" s="198"/>
      <c r="D7" s="198"/>
      <c r="E7" s="198"/>
      <c r="F7" s="198"/>
      <c r="G7" s="198"/>
      <c r="H7" s="198"/>
      <c r="I7" s="198"/>
      <c r="J7" s="198"/>
      <c r="K7" s="198"/>
    </row>
    <row r="8" spans="1:38" s="188" customFormat="1" x14ac:dyDescent="0.25">
      <c r="A8" s="198" t="s">
        <v>94</v>
      </c>
      <c r="B8" s="198"/>
      <c r="C8" s="198"/>
      <c r="D8" s="198"/>
      <c r="E8" s="198"/>
      <c r="F8" s="198"/>
      <c r="G8" s="198"/>
      <c r="H8" s="198"/>
      <c r="I8" s="198"/>
    </row>
    <row r="9" spans="1:38" s="188" customFormat="1" ht="15.75" thickBot="1" x14ac:dyDescent="0.3">
      <c r="A9" s="189"/>
      <c r="B9" s="189"/>
      <c r="C9" s="189"/>
      <c r="D9" s="189"/>
      <c r="E9" s="189"/>
      <c r="F9" s="189"/>
      <c r="G9" s="189"/>
      <c r="H9" s="189"/>
      <c r="I9" s="189"/>
    </row>
    <row r="10" spans="1:38" s="188" customFormat="1"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s="188" customFormat="1"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s="188" customFormat="1"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s="188" customFormat="1"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s="527" customFormat="1" ht="112.5" customHeight="1" x14ac:dyDescent="0.25">
      <c r="A14" s="474" t="s">
        <v>653</v>
      </c>
      <c r="B14" s="474" t="s">
        <v>54</v>
      </c>
      <c r="C14" s="474" t="s">
        <v>54</v>
      </c>
      <c r="D14" s="474" t="s">
        <v>54</v>
      </c>
      <c r="E14" s="474" t="s">
        <v>654</v>
      </c>
      <c r="F14" s="474"/>
      <c r="G14" s="474"/>
      <c r="H14" s="474">
        <v>116</v>
      </c>
      <c r="I14" s="474"/>
      <c r="J14" s="490" t="s">
        <v>5</v>
      </c>
      <c r="K14" s="474" t="s">
        <v>777</v>
      </c>
      <c r="L14" s="474" t="s">
        <v>778</v>
      </c>
      <c r="M14" s="474">
        <v>74</v>
      </c>
      <c r="N14" s="474" t="s">
        <v>655</v>
      </c>
      <c r="O14" s="474" t="s">
        <v>779</v>
      </c>
      <c r="P14" s="474" t="s">
        <v>656</v>
      </c>
      <c r="Q14" s="474" t="s">
        <v>657</v>
      </c>
      <c r="R14" s="336"/>
      <c r="S14" s="336"/>
      <c r="T14" s="336"/>
      <c r="U14" s="336"/>
      <c r="V14" s="336"/>
      <c r="W14" s="336"/>
      <c r="X14" s="336"/>
      <c r="Y14" s="336"/>
      <c r="Z14" s="336"/>
      <c r="AA14" s="336"/>
      <c r="AB14" s="336"/>
      <c r="AC14" s="336"/>
      <c r="AD14" s="336"/>
      <c r="AE14" s="336"/>
      <c r="AF14" s="336"/>
      <c r="AG14" s="336"/>
      <c r="AH14" s="336"/>
      <c r="AI14" s="336"/>
      <c r="AJ14" s="491"/>
    </row>
    <row r="15" spans="1:38" s="527" customFormat="1" ht="78.75" x14ac:dyDescent="0.25">
      <c r="A15" s="474" t="s">
        <v>780</v>
      </c>
      <c r="B15" s="474" t="s">
        <v>96</v>
      </c>
      <c r="C15" s="474"/>
      <c r="D15" s="474" t="s">
        <v>96</v>
      </c>
      <c r="E15" s="474" t="s">
        <v>781</v>
      </c>
      <c r="F15" s="474"/>
      <c r="G15" s="474"/>
      <c r="H15" s="474">
        <v>2</v>
      </c>
      <c r="I15" s="517">
        <v>1</v>
      </c>
      <c r="J15" s="490">
        <v>3</v>
      </c>
      <c r="K15" s="517" t="s">
        <v>782</v>
      </c>
      <c r="L15" s="474" t="s">
        <v>783</v>
      </c>
      <c r="M15" s="474">
        <v>483</v>
      </c>
      <c r="N15" s="474" t="s">
        <v>658</v>
      </c>
      <c r="O15" s="474" t="s">
        <v>784</v>
      </c>
      <c r="P15" s="474" t="s">
        <v>784</v>
      </c>
      <c r="Q15" s="474" t="s">
        <v>657</v>
      </c>
      <c r="R15" s="336"/>
      <c r="S15" s="336"/>
      <c r="T15" s="336"/>
      <c r="U15" s="336"/>
      <c r="V15" s="336"/>
      <c r="W15" s="336"/>
      <c r="X15" s="336"/>
      <c r="Y15" s="336"/>
      <c r="Z15" s="336"/>
      <c r="AA15" s="336"/>
      <c r="AB15" s="336"/>
      <c r="AC15" s="336"/>
      <c r="AD15" s="336"/>
      <c r="AE15" s="336"/>
      <c r="AF15" s="336"/>
      <c r="AG15" s="336"/>
      <c r="AH15" s="336"/>
      <c r="AI15" s="336"/>
      <c r="AJ15" s="491"/>
    </row>
    <row r="16" spans="1:38" s="527" customFormat="1" ht="180" customHeight="1" thickBot="1" x14ac:dyDescent="0.3">
      <c r="A16" s="518" t="s">
        <v>659</v>
      </c>
      <c r="B16" s="518" t="s">
        <v>54</v>
      </c>
      <c r="C16" s="518"/>
      <c r="D16" s="518"/>
      <c r="E16" s="518" t="s">
        <v>660</v>
      </c>
      <c r="F16" s="518"/>
      <c r="G16" s="518"/>
      <c r="H16" s="518"/>
      <c r="I16" s="518">
        <v>1</v>
      </c>
      <c r="J16" s="528">
        <v>1</v>
      </c>
      <c r="K16" s="518" t="s">
        <v>785</v>
      </c>
      <c r="L16" s="518" t="s">
        <v>786</v>
      </c>
      <c r="M16" s="518">
        <v>74</v>
      </c>
      <c r="N16" s="518" t="s">
        <v>787</v>
      </c>
      <c r="O16" s="518" t="s">
        <v>788</v>
      </c>
      <c r="P16" s="518" t="s">
        <v>789</v>
      </c>
      <c r="Q16" s="518" t="s">
        <v>657</v>
      </c>
      <c r="R16" s="389"/>
      <c r="S16" s="389"/>
      <c r="T16" s="389"/>
      <c r="U16" s="389"/>
      <c r="V16" s="389"/>
      <c r="W16" s="389"/>
      <c r="X16" s="389"/>
      <c r="Y16" s="389"/>
      <c r="Z16" s="389"/>
      <c r="AA16" s="389"/>
      <c r="AB16" s="389"/>
      <c r="AC16" s="389"/>
      <c r="AD16" s="389"/>
      <c r="AE16" s="389"/>
      <c r="AF16" s="389"/>
      <c r="AG16" s="389"/>
      <c r="AH16" s="389"/>
      <c r="AI16" s="389"/>
      <c r="AJ16" s="529"/>
    </row>
    <row r="17" spans="1:36" s="527" customFormat="1" ht="70.5" customHeight="1" x14ac:dyDescent="0.25">
      <c r="A17" s="530" t="s">
        <v>661</v>
      </c>
      <c r="B17" s="514" t="s">
        <v>96</v>
      </c>
      <c r="C17" s="514"/>
      <c r="D17" s="514" t="s">
        <v>96</v>
      </c>
      <c r="E17" s="519" t="s">
        <v>662</v>
      </c>
      <c r="F17" s="520"/>
      <c r="G17" s="520"/>
      <c r="H17" s="520"/>
      <c r="I17" s="520">
        <v>1</v>
      </c>
      <c r="J17" s="520">
        <f>SUM(F17:I17)</f>
        <v>1</v>
      </c>
      <c r="K17" s="521" t="s">
        <v>663</v>
      </c>
      <c r="L17" s="521" t="s">
        <v>155</v>
      </c>
      <c r="M17" s="514">
        <v>624</v>
      </c>
      <c r="N17" s="531" t="s">
        <v>579</v>
      </c>
      <c r="O17" s="519" t="s">
        <v>664</v>
      </c>
      <c r="P17" s="514">
        <v>33</v>
      </c>
      <c r="Q17" s="519" t="s">
        <v>665</v>
      </c>
      <c r="R17" s="358"/>
      <c r="S17" s="358"/>
      <c r="T17" s="358"/>
      <c r="U17" s="532"/>
      <c r="V17" s="358"/>
      <c r="W17" s="533"/>
      <c r="X17" s="358"/>
      <c r="Y17" s="358"/>
      <c r="Z17" s="358"/>
      <c r="AA17" s="358"/>
      <c r="AB17" s="358"/>
      <c r="AC17" s="358"/>
      <c r="AD17" s="358"/>
      <c r="AE17" s="358"/>
      <c r="AF17" s="534"/>
      <c r="AG17" s="535"/>
      <c r="AH17" s="358"/>
      <c r="AI17" s="358"/>
      <c r="AJ17" s="513"/>
    </row>
    <row r="18" spans="1:36" s="527" customFormat="1" ht="63" x14ac:dyDescent="0.25">
      <c r="A18" s="476" t="s">
        <v>666</v>
      </c>
      <c r="B18" s="475" t="s">
        <v>96</v>
      </c>
      <c r="C18" s="475" t="s">
        <v>96</v>
      </c>
      <c r="D18" s="475" t="s">
        <v>96</v>
      </c>
      <c r="E18" s="465" t="s">
        <v>790</v>
      </c>
      <c r="F18" s="469"/>
      <c r="G18" s="469"/>
      <c r="H18" s="469">
        <v>1</v>
      </c>
      <c r="I18" s="469">
        <v>1</v>
      </c>
      <c r="J18" s="466">
        <f t="shared" ref="J18:J26" si="0">SUM(F18:I18)</f>
        <v>2</v>
      </c>
      <c r="K18" s="522" t="s">
        <v>791</v>
      </c>
      <c r="L18" s="522" t="s">
        <v>792</v>
      </c>
      <c r="M18" s="475">
        <v>626</v>
      </c>
      <c r="N18" s="474" t="s">
        <v>579</v>
      </c>
      <c r="O18" s="465" t="s">
        <v>664</v>
      </c>
      <c r="P18" s="475">
        <v>33</v>
      </c>
      <c r="Q18" s="465" t="s">
        <v>665</v>
      </c>
      <c r="R18" s="493"/>
      <c r="S18" s="336"/>
      <c r="T18" s="336"/>
      <c r="U18" s="336"/>
      <c r="V18" s="336"/>
      <c r="W18" s="336"/>
      <c r="X18" s="336"/>
      <c r="Y18" s="336"/>
      <c r="Z18" s="336"/>
      <c r="AA18" s="336"/>
      <c r="AB18" s="336"/>
      <c r="AC18" s="336"/>
      <c r="AD18" s="336"/>
      <c r="AE18" s="336"/>
      <c r="AF18" s="336"/>
      <c r="AG18" s="494"/>
      <c r="AH18" s="336"/>
      <c r="AI18" s="336"/>
      <c r="AJ18" s="491"/>
    </row>
    <row r="19" spans="1:36" s="527" customFormat="1" ht="63" x14ac:dyDescent="0.25">
      <c r="A19" s="536" t="s">
        <v>793</v>
      </c>
      <c r="B19" s="475" t="s">
        <v>96</v>
      </c>
      <c r="C19" s="475"/>
      <c r="D19" s="475"/>
      <c r="E19" s="465" t="s">
        <v>794</v>
      </c>
      <c r="F19" s="469"/>
      <c r="G19" s="469"/>
      <c r="H19" s="469">
        <v>1</v>
      </c>
      <c r="I19" s="469">
        <v>1</v>
      </c>
      <c r="J19" s="466">
        <f t="shared" si="0"/>
        <v>2</v>
      </c>
      <c r="K19" s="467" t="s">
        <v>795</v>
      </c>
      <c r="L19" s="467" t="s">
        <v>158</v>
      </c>
      <c r="M19" s="475">
        <v>624</v>
      </c>
      <c r="N19" s="474" t="s">
        <v>579</v>
      </c>
      <c r="O19" s="465" t="s">
        <v>664</v>
      </c>
      <c r="P19" s="475">
        <v>33</v>
      </c>
      <c r="Q19" s="465" t="s">
        <v>665</v>
      </c>
      <c r="R19" s="336"/>
      <c r="S19" s="336"/>
      <c r="T19" s="336"/>
      <c r="U19" s="336"/>
      <c r="V19" s="336"/>
      <c r="W19" s="336"/>
      <c r="X19" s="336"/>
      <c r="Y19" s="336"/>
      <c r="Z19" s="336"/>
      <c r="AA19" s="336"/>
      <c r="AB19" s="336"/>
      <c r="AC19" s="336"/>
      <c r="AD19" s="336"/>
      <c r="AE19" s="336"/>
      <c r="AF19" s="336"/>
      <c r="AG19" s="336"/>
      <c r="AH19" s="336"/>
      <c r="AI19" s="336"/>
      <c r="AJ19" s="491"/>
    </row>
    <row r="20" spans="1:36" s="527" customFormat="1" ht="63" x14ac:dyDescent="0.25">
      <c r="A20" s="476" t="s">
        <v>667</v>
      </c>
      <c r="B20" s="475"/>
      <c r="C20" s="475" t="s">
        <v>96</v>
      </c>
      <c r="D20" s="475" t="s">
        <v>96</v>
      </c>
      <c r="E20" s="465" t="s">
        <v>796</v>
      </c>
      <c r="F20" s="469"/>
      <c r="G20" s="469"/>
      <c r="H20" s="469">
        <v>1</v>
      </c>
      <c r="I20" s="469">
        <v>1</v>
      </c>
      <c r="J20" s="466">
        <f t="shared" si="0"/>
        <v>2</v>
      </c>
      <c r="K20" s="522" t="s">
        <v>797</v>
      </c>
      <c r="L20" s="522" t="s">
        <v>792</v>
      </c>
      <c r="M20" s="475">
        <v>626</v>
      </c>
      <c r="N20" s="474" t="s">
        <v>579</v>
      </c>
      <c r="O20" s="465" t="s">
        <v>664</v>
      </c>
      <c r="P20" s="475">
        <v>33</v>
      </c>
      <c r="Q20" s="465" t="s">
        <v>665</v>
      </c>
      <c r="R20" s="336"/>
      <c r="S20" s="336"/>
      <c r="T20" s="336"/>
      <c r="U20" s="336"/>
      <c r="V20" s="336"/>
      <c r="W20" s="336"/>
      <c r="X20" s="336"/>
      <c r="Y20" s="336"/>
      <c r="Z20" s="336"/>
      <c r="AA20" s="336"/>
      <c r="AB20" s="336"/>
      <c r="AC20" s="336"/>
      <c r="AD20" s="336"/>
      <c r="AE20" s="336"/>
      <c r="AF20" s="336"/>
      <c r="AG20" s="492"/>
      <c r="AH20" s="336"/>
      <c r="AI20" s="336"/>
      <c r="AJ20" s="491"/>
    </row>
    <row r="21" spans="1:36" s="527" customFormat="1" ht="63" x14ac:dyDescent="0.25">
      <c r="A21" s="476" t="s">
        <v>668</v>
      </c>
      <c r="B21" s="469"/>
      <c r="C21" s="469" t="s">
        <v>96</v>
      </c>
      <c r="D21" s="469" t="s">
        <v>96</v>
      </c>
      <c r="E21" s="465" t="s">
        <v>669</v>
      </c>
      <c r="F21" s="469"/>
      <c r="G21" s="469"/>
      <c r="H21" s="469"/>
      <c r="I21" s="469">
        <v>1</v>
      </c>
      <c r="J21" s="466">
        <f t="shared" si="0"/>
        <v>1</v>
      </c>
      <c r="K21" s="468" t="s">
        <v>670</v>
      </c>
      <c r="L21" s="468" t="s">
        <v>798</v>
      </c>
      <c r="M21" s="475">
        <v>626</v>
      </c>
      <c r="N21" s="474" t="s">
        <v>579</v>
      </c>
      <c r="O21" s="465" t="s">
        <v>664</v>
      </c>
      <c r="P21" s="475">
        <v>33</v>
      </c>
      <c r="Q21" s="465" t="s">
        <v>665</v>
      </c>
      <c r="R21" s="336"/>
      <c r="S21" s="336"/>
      <c r="T21" s="336"/>
      <c r="U21" s="336"/>
      <c r="V21" s="336"/>
      <c r="W21" s="336"/>
      <c r="X21" s="336"/>
      <c r="Y21" s="336"/>
      <c r="Z21" s="336"/>
      <c r="AA21" s="336"/>
      <c r="AB21" s="336"/>
      <c r="AC21" s="336"/>
      <c r="AD21" s="336"/>
      <c r="AE21" s="336"/>
      <c r="AF21" s="336"/>
      <c r="AG21" s="336"/>
      <c r="AH21" s="336"/>
      <c r="AI21" s="336"/>
      <c r="AJ21" s="491"/>
    </row>
    <row r="22" spans="1:36" s="527" customFormat="1" ht="63" x14ac:dyDescent="0.25">
      <c r="A22" s="476" t="s">
        <v>671</v>
      </c>
      <c r="B22" s="469" t="s">
        <v>96</v>
      </c>
      <c r="C22" s="469" t="s">
        <v>96</v>
      </c>
      <c r="D22" s="469" t="s">
        <v>96</v>
      </c>
      <c r="E22" s="465" t="s">
        <v>672</v>
      </c>
      <c r="F22" s="469"/>
      <c r="G22" s="469"/>
      <c r="H22" s="469"/>
      <c r="I22" s="469">
        <v>1</v>
      </c>
      <c r="J22" s="466">
        <f t="shared" si="0"/>
        <v>1</v>
      </c>
      <c r="K22" s="468" t="s">
        <v>673</v>
      </c>
      <c r="L22" s="468" t="s">
        <v>799</v>
      </c>
      <c r="M22" s="475">
        <v>627</v>
      </c>
      <c r="N22" s="474" t="s">
        <v>579</v>
      </c>
      <c r="O22" s="465" t="s">
        <v>664</v>
      </c>
      <c r="P22" s="475">
        <v>33</v>
      </c>
      <c r="Q22" s="465" t="s">
        <v>665</v>
      </c>
      <c r="R22" s="336"/>
      <c r="S22" s="336"/>
      <c r="T22" s="336"/>
      <c r="U22" s="495"/>
      <c r="V22" s="336"/>
      <c r="W22" s="336"/>
      <c r="X22" s="336"/>
      <c r="Y22" s="336"/>
      <c r="Z22" s="336"/>
      <c r="AA22" s="336"/>
      <c r="AB22" s="336"/>
      <c r="AC22" s="336"/>
      <c r="AD22" s="336"/>
      <c r="AE22" s="336"/>
      <c r="AF22" s="336"/>
      <c r="AG22" s="336"/>
      <c r="AH22" s="336"/>
      <c r="AI22" s="336"/>
      <c r="AJ22" s="491"/>
    </row>
    <row r="23" spans="1:36" s="527" customFormat="1" ht="63" x14ac:dyDescent="0.25">
      <c r="A23" s="476" t="s">
        <v>674</v>
      </c>
      <c r="B23" s="469"/>
      <c r="C23" s="469" t="s">
        <v>96</v>
      </c>
      <c r="D23" s="469" t="s">
        <v>96</v>
      </c>
      <c r="E23" s="465" t="s">
        <v>800</v>
      </c>
      <c r="F23" s="469"/>
      <c r="G23" s="469"/>
      <c r="H23" s="469">
        <v>1</v>
      </c>
      <c r="I23" s="469"/>
      <c r="J23" s="466">
        <f t="shared" si="0"/>
        <v>1</v>
      </c>
      <c r="K23" s="468" t="s">
        <v>675</v>
      </c>
      <c r="L23" s="468" t="s">
        <v>801</v>
      </c>
      <c r="M23" s="475">
        <v>627</v>
      </c>
      <c r="N23" s="474" t="s">
        <v>579</v>
      </c>
      <c r="O23" s="465" t="s">
        <v>664</v>
      </c>
      <c r="P23" s="475">
        <v>33</v>
      </c>
      <c r="Q23" s="465" t="s">
        <v>665</v>
      </c>
      <c r="R23" s="336"/>
      <c r="S23" s="336"/>
      <c r="T23" s="336"/>
      <c r="U23" s="336"/>
      <c r="V23" s="336"/>
      <c r="W23" s="336"/>
      <c r="X23" s="336"/>
      <c r="Y23" s="336"/>
      <c r="Z23" s="336"/>
      <c r="AA23" s="336"/>
      <c r="AB23" s="336"/>
      <c r="AC23" s="336"/>
      <c r="AD23" s="336"/>
      <c r="AE23" s="336"/>
      <c r="AF23" s="336"/>
      <c r="AG23" s="336"/>
      <c r="AH23" s="336"/>
      <c r="AI23" s="336"/>
      <c r="AJ23" s="491"/>
    </row>
    <row r="24" spans="1:36" s="527" customFormat="1" ht="63" x14ac:dyDescent="0.25">
      <c r="A24" s="476" t="s">
        <v>802</v>
      </c>
      <c r="B24" s="475"/>
      <c r="C24" s="475" t="s">
        <v>96</v>
      </c>
      <c r="D24" s="475" t="s">
        <v>96</v>
      </c>
      <c r="E24" s="465" t="s">
        <v>676</v>
      </c>
      <c r="F24" s="469"/>
      <c r="G24" s="469"/>
      <c r="H24" s="469">
        <v>1</v>
      </c>
      <c r="I24" s="469">
        <v>1</v>
      </c>
      <c r="J24" s="466">
        <f t="shared" si="0"/>
        <v>2</v>
      </c>
      <c r="K24" s="468" t="s">
        <v>677</v>
      </c>
      <c r="L24" s="468" t="s">
        <v>678</v>
      </c>
      <c r="M24" s="475">
        <v>626</v>
      </c>
      <c r="N24" s="474" t="s">
        <v>579</v>
      </c>
      <c r="O24" s="465" t="s">
        <v>664</v>
      </c>
      <c r="P24" s="475">
        <v>7</v>
      </c>
      <c r="Q24" s="465" t="s">
        <v>665</v>
      </c>
      <c r="R24" s="336"/>
      <c r="S24" s="336"/>
      <c r="T24" s="336"/>
      <c r="U24" s="336"/>
      <c r="V24" s="336"/>
      <c r="W24" s="336"/>
      <c r="X24" s="336"/>
      <c r="Y24" s="336"/>
      <c r="Z24" s="336"/>
      <c r="AA24" s="336"/>
      <c r="AB24" s="336"/>
      <c r="AC24" s="336"/>
      <c r="AD24" s="336"/>
      <c r="AE24" s="336"/>
      <c r="AF24" s="336"/>
      <c r="AG24" s="336"/>
      <c r="AH24" s="336"/>
      <c r="AI24" s="336"/>
      <c r="AJ24" s="491"/>
    </row>
    <row r="25" spans="1:36" s="527" customFormat="1" ht="45.75" customHeight="1" x14ac:dyDescent="0.25">
      <c r="A25" s="476" t="s">
        <v>679</v>
      </c>
      <c r="B25" s="475"/>
      <c r="C25" s="475"/>
      <c r="D25" s="475"/>
      <c r="E25" s="465" t="s">
        <v>680</v>
      </c>
      <c r="F25" s="469"/>
      <c r="G25" s="469"/>
      <c r="H25" s="469"/>
      <c r="I25" s="469">
        <v>1</v>
      </c>
      <c r="J25" s="466">
        <f t="shared" si="0"/>
        <v>1</v>
      </c>
      <c r="K25" s="468" t="s">
        <v>803</v>
      </c>
      <c r="L25" s="468" t="s">
        <v>681</v>
      </c>
      <c r="M25" s="475">
        <v>624</v>
      </c>
      <c r="N25" s="474" t="s">
        <v>579</v>
      </c>
      <c r="O25" s="465" t="s">
        <v>664</v>
      </c>
      <c r="P25" s="475">
        <v>33</v>
      </c>
      <c r="Q25" s="465" t="s">
        <v>665</v>
      </c>
      <c r="R25" s="336"/>
      <c r="S25" s="336"/>
      <c r="T25" s="336"/>
      <c r="U25" s="336"/>
      <c r="V25" s="336"/>
      <c r="W25" s="336"/>
      <c r="X25" s="336"/>
      <c r="Y25" s="336"/>
      <c r="Z25" s="336"/>
      <c r="AA25" s="336"/>
      <c r="AB25" s="336"/>
      <c r="AC25" s="336"/>
      <c r="AD25" s="336"/>
      <c r="AE25" s="336"/>
      <c r="AF25" s="336"/>
      <c r="AG25" s="336"/>
      <c r="AH25" s="336"/>
      <c r="AI25" s="336"/>
      <c r="AJ25" s="491"/>
    </row>
    <row r="26" spans="1:36" s="527" customFormat="1" ht="63.75" thickBot="1" x14ac:dyDescent="0.3">
      <c r="A26" s="537" t="s">
        <v>682</v>
      </c>
      <c r="B26" s="538" t="s">
        <v>96</v>
      </c>
      <c r="C26" s="538" t="s">
        <v>96</v>
      </c>
      <c r="D26" s="538" t="s">
        <v>96</v>
      </c>
      <c r="E26" s="526" t="s">
        <v>683</v>
      </c>
      <c r="F26" s="523"/>
      <c r="G26" s="523"/>
      <c r="H26" s="523">
        <v>1</v>
      </c>
      <c r="I26" s="523">
        <v>1</v>
      </c>
      <c r="J26" s="524">
        <f t="shared" si="0"/>
        <v>2</v>
      </c>
      <c r="K26" s="525" t="s">
        <v>684</v>
      </c>
      <c r="L26" s="525" t="s">
        <v>685</v>
      </c>
      <c r="M26" s="538">
        <v>624</v>
      </c>
      <c r="N26" s="518" t="s">
        <v>579</v>
      </c>
      <c r="O26" s="526" t="s">
        <v>664</v>
      </c>
      <c r="P26" s="538">
        <v>33</v>
      </c>
      <c r="Q26" s="526" t="s">
        <v>665</v>
      </c>
      <c r="R26" s="539"/>
      <c r="S26" s="389"/>
      <c r="T26" s="389"/>
      <c r="U26" s="389"/>
      <c r="V26" s="389"/>
      <c r="W26" s="389"/>
      <c r="X26" s="389"/>
      <c r="Y26" s="389"/>
      <c r="Z26" s="389"/>
      <c r="AA26" s="389"/>
      <c r="AB26" s="389"/>
      <c r="AC26" s="389"/>
      <c r="AD26" s="389"/>
      <c r="AE26" s="389"/>
      <c r="AF26" s="389"/>
      <c r="AG26" s="540"/>
      <c r="AH26" s="389"/>
      <c r="AI26" s="389"/>
      <c r="AJ26" s="541"/>
    </row>
    <row r="27" spans="1:36" s="527" customFormat="1" ht="138" customHeight="1" thickBot="1" x14ac:dyDescent="0.3">
      <c r="A27" s="542" t="s">
        <v>804</v>
      </c>
      <c r="B27" s="508" t="s">
        <v>96</v>
      </c>
      <c r="C27" s="508"/>
      <c r="D27" s="508" t="s">
        <v>96</v>
      </c>
      <c r="E27" s="543" t="s">
        <v>686</v>
      </c>
      <c r="F27" s="544"/>
      <c r="G27" s="544"/>
      <c r="H27" s="544" t="s">
        <v>96</v>
      </c>
      <c r="I27" s="544" t="s">
        <v>96</v>
      </c>
      <c r="J27" s="545">
        <v>50</v>
      </c>
      <c r="K27" s="543" t="s">
        <v>687</v>
      </c>
      <c r="L27" s="543" t="s">
        <v>158</v>
      </c>
      <c r="M27" s="543">
        <v>503</v>
      </c>
      <c r="N27" s="543" t="s">
        <v>579</v>
      </c>
      <c r="O27" s="543" t="s">
        <v>434</v>
      </c>
      <c r="P27" s="543"/>
      <c r="Q27" s="543" t="s">
        <v>688</v>
      </c>
      <c r="R27" s="183"/>
      <c r="S27" s="183"/>
      <c r="T27" s="183"/>
      <c r="U27" s="183"/>
      <c r="V27" s="183"/>
      <c r="W27" s="183"/>
      <c r="X27" s="183"/>
      <c r="Y27" s="183"/>
      <c r="Z27" s="183"/>
      <c r="AA27" s="183"/>
      <c r="AB27" s="183"/>
      <c r="AC27" s="183"/>
      <c r="AD27" s="183"/>
      <c r="AE27" s="183"/>
      <c r="AF27" s="183"/>
      <c r="AG27" s="546"/>
      <c r="AH27" s="183"/>
      <c r="AI27" s="183"/>
      <c r="AJ27" s="183"/>
    </row>
    <row r="28" spans="1:36" s="527" customFormat="1" ht="75" x14ac:dyDescent="0.25">
      <c r="A28" s="547" t="s">
        <v>689</v>
      </c>
      <c r="B28" s="548" t="s">
        <v>96</v>
      </c>
      <c r="C28" s="548" t="s">
        <v>96</v>
      </c>
      <c r="D28" s="548" t="s">
        <v>96</v>
      </c>
      <c r="E28" s="547" t="s">
        <v>690</v>
      </c>
      <c r="F28" s="548"/>
      <c r="G28" s="548"/>
      <c r="H28" s="548"/>
      <c r="I28" s="548">
        <v>116</v>
      </c>
      <c r="J28" s="548">
        <v>116</v>
      </c>
      <c r="K28" s="521" t="s">
        <v>691</v>
      </c>
      <c r="L28" s="521" t="s">
        <v>692</v>
      </c>
      <c r="M28" s="531">
        <v>497</v>
      </c>
      <c r="N28" s="549" t="s">
        <v>693</v>
      </c>
      <c r="O28" s="531" t="s">
        <v>694</v>
      </c>
      <c r="P28" s="531">
        <v>116</v>
      </c>
      <c r="Q28" s="531" t="s">
        <v>695</v>
      </c>
      <c r="R28" s="358"/>
      <c r="S28" s="358"/>
      <c r="T28" s="358"/>
      <c r="U28" s="358"/>
      <c r="V28" s="358"/>
      <c r="W28" s="358"/>
      <c r="X28" s="358"/>
      <c r="Y28" s="358"/>
      <c r="Z28" s="358"/>
      <c r="AA28" s="358"/>
      <c r="AB28" s="358"/>
      <c r="AC28" s="358"/>
      <c r="AD28" s="358"/>
      <c r="AE28" s="358"/>
      <c r="AF28" s="358"/>
      <c r="AG28" s="358"/>
      <c r="AH28" s="358"/>
      <c r="AI28" s="358"/>
      <c r="AJ28" s="513"/>
    </row>
    <row r="29" spans="1:36" s="527" customFormat="1" ht="165" x14ac:dyDescent="0.25">
      <c r="A29" s="497" t="s">
        <v>696</v>
      </c>
      <c r="B29" s="498" t="s">
        <v>96</v>
      </c>
      <c r="C29" s="498" t="s">
        <v>96</v>
      </c>
      <c r="D29" s="498" t="s">
        <v>96</v>
      </c>
      <c r="E29" s="500" t="s">
        <v>697</v>
      </c>
      <c r="F29" s="469"/>
      <c r="G29" s="469"/>
      <c r="H29" s="498">
        <v>116</v>
      </c>
      <c r="I29" s="498"/>
      <c r="J29" s="498">
        <f>SUM(F29:I29)</f>
        <v>116</v>
      </c>
      <c r="K29" s="467" t="s">
        <v>691</v>
      </c>
      <c r="L29" s="467" t="s">
        <v>692</v>
      </c>
      <c r="M29" s="474">
        <v>497</v>
      </c>
      <c r="N29" s="499" t="s">
        <v>698</v>
      </c>
      <c r="O29" s="474" t="s">
        <v>694</v>
      </c>
      <c r="P29" s="474">
        <v>116</v>
      </c>
      <c r="Q29" s="474" t="s">
        <v>695</v>
      </c>
      <c r="R29" s="336"/>
      <c r="S29" s="336"/>
      <c r="T29" s="336"/>
      <c r="U29" s="336"/>
      <c r="V29" s="336"/>
      <c r="W29" s="336"/>
      <c r="X29" s="336"/>
      <c r="Y29" s="336"/>
      <c r="Z29" s="336"/>
      <c r="AA29" s="336"/>
      <c r="AB29" s="336"/>
      <c r="AC29" s="336"/>
      <c r="AD29" s="336"/>
      <c r="AE29" s="336"/>
      <c r="AF29" s="336"/>
      <c r="AG29" s="336"/>
      <c r="AH29" s="336"/>
      <c r="AI29" s="336"/>
      <c r="AJ29" s="491"/>
    </row>
    <row r="30" spans="1:36" s="527" customFormat="1" ht="110.25" x14ac:dyDescent="0.25">
      <c r="A30" s="497" t="s">
        <v>699</v>
      </c>
      <c r="B30" s="471" t="s">
        <v>54</v>
      </c>
      <c r="C30" s="471" t="s">
        <v>54</v>
      </c>
      <c r="D30" s="471" t="s">
        <v>54</v>
      </c>
      <c r="E30" s="477" t="s">
        <v>700</v>
      </c>
      <c r="F30" s="501"/>
      <c r="G30" s="470"/>
      <c r="H30" s="470">
        <v>30</v>
      </c>
      <c r="I30" s="470">
        <v>15</v>
      </c>
      <c r="J30" s="470">
        <f>+I30+H30+G30+F30</f>
        <v>45</v>
      </c>
      <c r="K30" s="467" t="s">
        <v>701</v>
      </c>
      <c r="L30" s="467" t="s">
        <v>702</v>
      </c>
      <c r="M30" s="474">
        <v>497</v>
      </c>
      <c r="N30" s="467"/>
      <c r="O30" s="467" t="s">
        <v>703</v>
      </c>
      <c r="P30" s="471">
        <v>55</v>
      </c>
      <c r="Q30" s="467" t="s">
        <v>704</v>
      </c>
      <c r="R30" s="336"/>
      <c r="S30" s="336"/>
      <c r="T30" s="336"/>
      <c r="U30" s="336"/>
      <c r="V30" s="336"/>
      <c r="W30" s="336"/>
      <c r="X30" s="336"/>
      <c r="Y30" s="336"/>
      <c r="Z30" s="336"/>
      <c r="AA30" s="336"/>
      <c r="AB30" s="336"/>
      <c r="AC30" s="336"/>
      <c r="AD30" s="336"/>
      <c r="AE30" s="336"/>
      <c r="AF30" s="336"/>
      <c r="AG30" s="336"/>
      <c r="AH30" s="336"/>
      <c r="AI30" s="336"/>
      <c r="AJ30" s="491"/>
    </row>
    <row r="31" spans="1:36" s="527" customFormat="1" ht="126" x14ac:dyDescent="0.25">
      <c r="A31" s="497" t="s">
        <v>705</v>
      </c>
      <c r="B31" s="471" t="s">
        <v>54</v>
      </c>
      <c r="C31" s="471" t="s">
        <v>54</v>
      </c>
      <c r="D31" s="471" t="s">
        <v>54</v>
      </c>
      <c r="E31" s="477" t="s">
        <v>706</v>
      </c>
      <c r="F31" s="502"/>
      <c r="G31" s="470"/>
      <c r="H31" s="470">
        <v>20</v>
      </c>
      <c r="I31" s="470">
        <v>10</v>
      </c>
      <c r="J31" s="470">
        <f>+I31+H31+G31</f>
        <v>30</v>
      </c>
      <c r="K31" s="472" t="s">
        <v>707</v>
      </c>
      <c r="L31" s="467" t="s">
        <v>90</v>
      </c>
      <c r="M31" s="471">
        <v>497</v>
      </c>
      <c r="N31" s="475"/>
      <c r="O31" s="467" t="s">
        <v>708</v>
      </c>
      <c r="P31" s="471">
        <v>25</v>
      </c>
      <c r="Q31" s="467" t="s">
        <v>704</v>
      </c>
      <c r="R31" s="336"/>
      <c r="S31" s="336"/>
      <c r="T31" s="336"/>
      <c r="U31" s="336"/>
      <c r="V31" s="336"/>
      <c r="W31" s="336"/>
      <c r="X31" s="336"/>
      <c r="Y31" s="336"/>
      <c r="Z31" s="336"/>
      <c r="AA31" s="336"/>
      <c r="AB31" s="336"/>
      <c r="AC31" s="336"/>
      <c r="AD31" s="336"/>
      <c r="AE31" s="336"/>
      <c r="AF31" s="336"/>
      <c r="AG31" s="336"/>
      <c r="AH31" s="336"/>
      <c r="AI31" s="336"/>
      <c r="AJ31" s="491"/>
    </row>
    <row r="32" spans="1:36" s="527" customFormat="1" ht="141.75" x14ac:dyDescent="0.25">
      <c r="A32" s="497" t="s">
        <v>709</v>
      </c>
      <c r="B32" s="471" t="s">
        <v>54</v>
      </c>
      <c r="C32" s="471" t="s">
        <v>54</v>
      </c>
      <c r="D32" s="471" t="s">
        <v>54</v>
      </c>
      <c r="E32" s="477" t="s">
        <v>710</v>
      </c>
      <c r="F32" s="502"/>
      <c r="G32" s="470"/>
      <c r="H32" s="470">
        <v>10</v>
      </c>
      <c r="I32" s="470">
        <v>10</v>
      </c>
      <c r="J32" s="470">
        <f>+I32+H32+G32</f>
        <v>20</v>
      </c>
      <c r="K32" s="467" t="s">
        <v>711</v>
      </c>
      <c r="L32" s="467" t="s">
        <v>712</v>
      </c>
      <c r="M32" s="471">
        <v>497</v>
      </c>
      <c r="N32" s="475"/>
      <c r="O32" s="467" t="s">
        <v>713</v>
      </c>
      <c r="P32" s="471">
        <v>66</v>
      </c>
      <c r="Q32" s="467" t="s">
        <v>704</v>
      </c>
      <c r="R32" s="336"/>
      <c r="S32" s="336"/>
      <c r="T32" s="336"/>
      <c r="U32" s="336"/>
      <c r="V32" s="336"/>
      <c r="W32" s="336"/>
      <c r="X32" s="336"/>
      <c r="Y32" s="336"/>
      <c r="Z32" s="336"/>
      <c r="AA32" s="336"/>
      <c r="AB32" s="336"/>
      <c r="AC32" s="336"/>
      <c r="AD32" s="336"/>
      <c r="AE32" s="336"/>
      <c r="AF32" s="336"/>
      <c r="AG32" s="336"/>
      <c r="AH32" s="336"/>
      <c r="AI32" s="336"/>
      <c r="AJ32" s="491"/>
    </row>
    <row r="33" spans="1:36" s="527" customFormat="1" ht="72" customHeight="1" x14ac:dyDescent="0.25">
      <c r="A33" s="474" t="s">
        <v>714</v>
      </c>
      <c r="B33" s="471"/>
      <c r="C33" s="471" t="s">
        <v>96</v>
      </c>
      <c r="D33" s="471"/>
      <c r="E33" s="472" t="s">
        <v>715</v>
      </c>
      <c r="F33" s="473"/>
      <c r="G33" s="473"/>
      <c r="H33" s="473">
        <v>30</v>
      </c>
      <c r="I33" s="473">
        <v>30</v>
      </c>
      <c r="J33" s="466">
        <v>60</v>
      </c>
      <c r="K33" s="474" t="s">
        <v>716</v>
      </c>
      <c r="L33" s="474" t="s">
        <v>155</v>
      </c>
      <c r="M33" s="474">
        <v>495</v>
      </c>
      <c r="N33" s="474" t="s">
        <v>717</v>
      </c>
      <c r="O33" s="474" t="s">
        <v>718</v>
      </c>
      <c r="P33" s="474">
        <v>63</v>
      </c>
      <c r="Q33" s="503" t="s">
        <v>719</v>
      </c>
      <c r="R33" s="336"/>
      <c r="S33" s="336"/>
      <c r="T33" s="336"/>
      <c r="U33" s="336"/>
      <c r="V33" s="336"/>
      <c r="W33" s="336"/>
      <c r="X33" s="336"/>
      <c r="Y33" s="336"/>
      <c r="Z33" s="336"/>
      <c r="AA33" s="336"/>
      <c r="AB33" s="336"/>
      <c r="AC33" s="492"/>
      <c r="AD33" s="336"/>
      <c r="AE33" s="336"/>
      <c r="AF33" s="504"/>
      <c r="AG33" s="336"/>
      <c r="AH33" s="336"/>
      <c r="AI33" s="336"/>
      <c r="AJ33" s="491"/>
    </row>
    <row r="34" spans="1:36" s="527" customFormat="1" ht="65.25" customHeight="1" x14ac:dyDescent="0.25">
      <c r="A34" s="465" t="s">
        <v>720</v>
      </c>
      <c r="B34" s="475"/>
      <c r="C34" s="475"/>
      <c r="D34" s="475" t="s">
        <v>96</v>
      </c>
      <c r="E34" s="476" t="s">
        <v>721</v>
      </c>
      <c r="F34" s="466"/>
      <c r="G34" s="466"/>
      <c r="H34" s="466">
        <v>15</v>
      </c>
      <c r="I34" s="466">
        <v>15</v>
      </c>
      <c r="J34" s="466">
        <v>30</v>
      </c>
      <c r="K34" s="467" t="s">
        <v>722</v>
      </c>
      <c r="L34" s="474" t="s">
        <v>155</v>
      </c>
      <c r="M34" s="474">
        <v>495</v>
      </c>
      <c r="N34" s="474" t="s">
        <v>717</v>
      </c>
      <c r="O34" s="474" t="s">
        <v>718</v>
      </c>
      <c r="P34" s="475">
        <v>15</v>
      </c>
      <c r="Q34" s="503" t="s">
        <v>719</v>
      </c>
      <c r="R34" s="356"/>
      <c r="S34" s="336"/>
      <c r="T34" s="356"/>
      <c r="U34" s="356"/>
      <c r="V34" s="356"/>
      <c r="W34" s="356"/>
      <c r="X34" s="356"/>
      <c r="Y34" s="356"/>
      <c r="Z34" s="356"/>
      <c r="AA34" s="336"/>
      <c r="AB34" s="336"/>
      <c r="AC34" s="505"/>
      <c r="AD34" s="356"/>
      <c r="AE34" s="356"/>
      <c r="AF34" s="504"/>
      <c r="AG34" s="336"/>
      <c r="AH34" s="336"/>
      <c r="AI34" s="336"/>
      <c r="AJ34" s="491"/>
    </row>
    <row r="35" spans="1:36" s="527" customFormat="1" ht="66" customHeight="1" x14ac:dyDescent="0.25">
      <c r="A35" s="465" t="s">
        <v>723</v>
      </c>
      <c r="B35" s="475"/>
      <c r="C35" s="475" t="s">
        <v>96</v>
      </c>
      <c r="D35" s="475"/>
      <c r="E35" s="476" t="s">
        <v>724</v>
      </c>
      <c r="F35" s="469"/>
      <c r="G35" s="469"/>
      <c r="H35" s="469">
        <v>10</v>
      </c>
      <c r="I35" s="469">
        <v>10</v>
      </c>
      <c r="J35" s="466">
        <v>20</v>
      </c>
      <c r="K35" s="468" t="s">
        <v>725</v>
      </c>
      <c r="L35" s="474" t="s">
        <v>155</v>
      </c>
      <c r="M35" s="474">
        <v>495</v>
      </c>
      <c r="N35" s="474" t="s">
        <v>717</v>
      </c>
      <c r="O35" s="474" t="s">
        <v>718</v>
      </c>
      <c r="P35" s="475">
        <v>63</v>
      </c>
      <c r="Q35" s="503" t="s">
        <v>719</v>
      </c>
      <c r="R35" s="356"/>
      <c r="S35" s="336"/>
      <c r="T35" s="356"/>
      <c r="U35" s="356"/>
      <c r="V35" s="356"/>
      <c r="W35" s="356"/>
      <c r="X35" s="356"/>
      <c r="Y35" s="356"/>
      <c r="Z35" s="356"/>
      <c r="AA35" s="336"/>
      <c r="AB35" s="336"/>
      <c r="AC35" s="505"/>
      <c r="AD35" s="356"/>
      <c r="AE35" s="356"/>
      <c r="AF35" s="504"/>
      <c r="AG35" s="336"/>
      <c r="AH35" s="336"/>
      <c r="AI35" s="336"/>
      <c r="AJ35" s="491"/>
    </row>
    <row r="36" spans="1:36" s="527" customFormat="1" ht="48.75" customHeight="1" x14ac:dyDescent="0.25">
      <c r="A36" s="465" t="s">
        <v>726</v>
      </c>
      <c r="B36" s="475"/>
      <c r="C36" s="475"/>
      <c r="D36" s="475" t="s">
        <v>96</v>
      </c>
      <c r="E36" s="476" t="s">
        <v>727</v>
      </c>
      <c r="F36" s="469"/>
      <c r="G36" s="469"/>
      <c r="H36" s="469">
        <v>20</v>
      </c>
      <c r="I36" s="469">
        <v>20</v>
      </c>
      <c r="J36" s="466">
        <v>40</v>
      </c>
      <c r="K36" s="468" t="s">
        <v>728</v>
      </c>
      <c r="L36" s="474" t="s">
        <v>155</v>
      </c>
      <c r="M36" s="474">
        <v>495</v>
      </c>
      <c r="N36" s="474" t="s">
        <v>717</v>
      </c>
      <c r="O36" s="465" t="s">
        <v>729</v>
      </c>
      <c r="P36" s="475">
        <v>10</v>
      </c>
      <c r="Q36" s="503" t="s">
        <v>719</v>
      </c>
      <c r="R36" s="356"/>
      <c r="S36" s="336"/>
      <c r="T36" s="356"/>
      <c r="U36" s="356"/>
      <c r="V36" s="356"/>
      <c r="W36" s="356"/>
      <c r="X36" s="356"/>
      <c r="Y36" s="356"/>
      <c r="Z36" s="356"/>
      <c r="AA36" s="336"/>
      <c r="AB36" s="336"/>
      <c r="AC36" s="505"/>
      <c r="AD36" s="356"/>
      <c r="AE36" s="356"/>
      <c r="AF36" s="504"/>
      <c r="AG36" s="336"/>
      <c r="AH36" s="336"/>
      <c r="AI36" s="336"/>
      <c r="AJ36" s="491"/>
    </row>
    <row r="37" spans="1:36" s="527" customFormat="1" ht="46.5" customHeight="1" thickBot="1" x14ac:dyDescent="0.3">
      <c r="A37" s="475" t="s">
        <v>730</v>
      </c>
      <c r="B37" s="475" t="s">
        <v>96</v>
      </c>
      <c r="C37" s="475"/>
      <c r="D37" s="475"/>
      <c r="E37" s="476" t="s">
        <v>731</v>
      </c>
      <c r="F37" s="469"/>
      <c r="G37" s="469"/>
      <c r="H37" s="469">
        <v>2</v>
      </c>
      <c r="I37" s="469">
        <v>2</v>
      </c>
      <c r="J37" s="466">
        <v>4</v>
      </c>
      <c r="K37" s="468" t="s">
        <v>732</v>
      </c>
      <c r="L37" s="474" t="s">
        <v>155</v>
      </c>
      <c r="M37" s="474">
        <v>495</v>
      </c>
      <c r="N37" s="474" t="s">
        <v>717</v>
      </c>
      <c r="O37" s="465" t="s">
        <v>733</v>
      </c>
      <c r="P37" s="475">
        <v>100</v>
      </c>
      <c r="Q37" s="503" t="s">
        <v>719</v>
      </c>
      <c r="R37" s="356"/>
      <c r="S37" s="356"/>
      <c r="T37" s="356"/>
      <c r="U37" s="356"/>
      <c r="V37" s="356"/>
      <c r="W37" s="356"/>
      <c r="X37" s="356"/>
      <c r="Y37" s="356"/>
      <c r="Z37" s="356"/>
      <c r="AA37" s="336"/>
      <c r="AB37" s="504"/>
      <c r="AC37" s="506"/>
      <c r="AD37" s="356"/>
      <c r="AE37" s="356"/>
      <c r="AF37" s="504"/>
      <c r="AG37" s="336"/>
      <c r="AH37" s="336"/>
      <c r="AI37" s="336"/>
      <c r="AJ37" s="491"/>
    </row>
    <row r="38" spans="1:36" s="527" customFormat="1" ht="126.75" thickBot="1" x14ac:dyDescent="0.3">
      <c r="A38" s="507" t="s">
        <v>734</v>
      </c>
      <c r="B38" s="508"/>
      <c r="C38" s="508" t="s">
        <v>54</v>
      </c>
      <c r="D38" s="509"/>
      <c r="E38" s="510" t="s">
        <v>735</v>
      </c>
      <c r="F38" s="511"/>
      <c r="G38" s="511"/>
      <c r="H38" s="511">
        <v>7</v>
      </c>
      <c r="I38" s="511">
        <v>4</v>
      </c>
      <c r="J38" s="512">
        <f t="shared" ref="J38:J39" si="1">SUM(F38:I38)</f>
        <v>11</v>
      </c>
      <c r="K38" s="477" t="s">
        <v>736</v>
      </c>
      <c r="L38" s="477" t="s">
        <v>737</v>
      </c>
      <c r="M38" s="477">
        <v>496</v>
      </c>
      <c r="N38" s="477" t="s">
        <v>738</v>
      </c>
      <c r="O38" s="477" t="s">
        <v>805</v>
      </c>
      <c r="P38" s="477" t="s">
        <v>739</v>
      </c>
      <c r="Q38" s="477" t="s">
        <v>740</v>
      </c>
      <c r="R38" s="358"/>
      <c r="S38" s="358"/>
      <c r="T38" s="358"/>
      <c r="U38" s="358"/>
      <c r="V38" s="358"/>
      <c r="W38" s="358"/>
      <c r="X38" s="358"/>
      <c r="Y38" s="358"/>
      <c r="Z38" s="358"/>
      <c r="AA38" s="358"/>
      <c r="AB38" s="358"/>
      <c r="AC38" s="358"/>
      <c r="AD38" s="358"/>
      <c r="AE38" s="358"/>
      <c r="AF38" s="358"/>
      <c r="AG38" s="358"/>
      <c r="AH38" s="358"/>
      <c r="AI38" s="358"/>
      <c r="AJ38" s="513"/>
    </row>
    <row r="39" spans="1:36" s="527" customFormat="1" ht="189.75" thickBot="1" x14ac:dyDescent="0.3">
      <c r="A39" s="507" t="s">
        <v>741</v>
      </c>
      <c r="B39" s="508"/>
      <c r="C39" s="508"/>
      <c r="D39" s="509"/>
      <c r="E39" s="510" t="s">
        <v>742</v>
      </c>
      <c r="F39" s="511"/>
      <c r="G39" s="511"/>
      <c r="H39" s="511">
        <v>6</v>
      </c>
      <c r="I39" s="511">
        <v>2</v>
      </c>
      <c r="J39" s="512">
        <f t="shared" si="1"/>
        <v>8</v>
      </c>
      <c r="K39" s="477" t="s">
        <v>743</v>
      </c>
      <c r="L39" s="477" t="s">
        <v>806</v>
      </c>
      <c r="M39" s="477">
        <v>496</v>
      </c>
      <c r="N39" s="477" t="s">
        <v>738</v>
      </c>
      <c r="O39" s="477" t="s">
        <v>807</v>
      </c>
      <c r="P39" s="477" t="s">
        <v>808</v>
      </c>
      <c r="Q39" s="477" t="s">
        <v>740</v>
      </c>
      <c r="R39" s="336"/>
      <c r="S39" s="336"/>
      <c r="T39" s="336"/>
      <c r="U39" s="336"/>
      <c r="V39" s="336"/>
      <c r="W39" s="336"/>
      <c r="X39" s="336"/>
      <c r="Y39" s="336"/>
      <c r="Z39" s="336"/>
      <c r="AA39" s="336"/>
      <c r="AB39" s="336"/>
      <c r="AC39" s="336"/>
      <c r="AD39" s="336"/>
      <c r="AE39" s="336"/>
      <c r="AF39" s="336"/>
      <c r="AG39" s="336"/>
      <c r="AH39" s="336"/>
      <c r="AI39" s="336"/>
      <c r="AJ39" s="491"/>
    </row>
    <row r="40" spans="1:36" s="527" customFormat="1" ht="126.75" thickBot="1" x14ac:dyDescent="0.3">
      <c r="A40" s="507" t="s">
        <v>809</v>
      </c>
      <c r="B40" s="508" t="s">
        <v>54</v>
      </c>
      <c r="C40" s="508" t="s">
        <v>54</v>
      </c>
      <c r="D40" s="509" t="s">
        <v>54</v>
      </c>
      <c r="E40" s="510" t="s">
        <v>810</v>
      </c>
      <c r="F40" s="478"/>
      <c r="G40" s="478"/>
      <c r="H40" s="478" t="s">
        <v>96</v>
      </c>
      <c r="I40" s="478" t="s">
        <v>96</v>
      </c>
      <c r="J40" s="479" t="s">
        <v>96</v>
      </c>
      <c r="K40" s="477" t="s">
        <v>811</v>
      </c>
      <c r="L40" s="477" t="s">
        <v>812</v>
      </c>
      <c r="M40" s="477">
        <v>565</v>
      </c>
      <c r="N40" s="477" t="s">
        <v>744</v>
      </c>
      <c r="O40" s="477" t="s">
        <v>745</v>
      </c>
      <c r="P40" s="477" t="s">
        <v>813</v>
      </c>
      <c r="Q40" s="477" t="s">
        <v>740</v>
      </c>
      <c r="R40" s="336"/>
      <c r="S40" s="336"/>
      <c r="T40" s="336"/>
      <c r="U40" s="336"/>
      <c r="V40" s="336"/>
      <c r="W40" s="336"/>
      <c r="X40" s="336"/>
      <c r="Y40" s="336"/>
      <c r="Z40" s="336"/>
      <c r="AA40" s="336"/>
      <c r="AB40" s="336"/>
      <c r="AC40" s="336"/>
      <c r="AD40" s="336"/>
      <c r="AE40" s="336"/>
      <c r="AF40" s="336"/>
      <c r="AG40" s="336"/>
      <c r="AH40" s="336"/>
      <c r="AI40" s="336"/>
      <c r="AJ40" s="491"/>
    </row>
    <row r="41" spans="1:36" s="527" customFormat="1" ht="142.5" thickBot="1" x14ac:dyDescent="0.3">
      <c r="A41" s="507" t="s">
        <v>814</v>
      </c>
      <c r="B41" s="508" t="s">
        <v>54</v>
      </c>
      <c r="C41" s="508" t="s">
        <v>54</v>
      </c>
      <c r="D41" s="509" t="s">
        <v>54</v>
      </c>
      <c r="E41" s="510" t="s">
        <v>746</v>
      </c>
      <c r="F41" s="478"/>
      <c r="G41" s="478"/>
      <c r="H41" s="478" t="s">
        <v>96</v>
      </c>
      <c r="I41" s="478" t="s">
        <v>96</v>
      </c>
      <c r="J41" s="479" t="s">
        <v>96</v>
      </c>
      <c r="K41" s="477" t="s">
        <v>815</v>
      </c>
      <c r="L41" s="477" t="s">
        <v>816</v>
      </c>
      <c r="M41" s="477">
        <v>565</v>
      </c>
      <c r="N41" s="477" t="s">
        <v>744</v>
      </c>
      <c r="O41" s="477" t="s">
        <v>747</v>
      </c>
      <c r="P41" s="477" t="s">
        <v>813</v>
      </c>
      <c r="Q41" s="477" t="s">
        <v>740</v>
      </c>
      <c r="R41" s="336"/>
      <c r="S41" s="336"/>
      <c r="T41" s="336"/>
      <c r="U41" s="336"/>
      <c r="V41" s="336"/>
      <c r="W41" s="336"/>
      <c r="X41" s="336"/>
      <c r="Y41" s="336"/>
      <c r="Z41" s="336"/>
      <c r="AA41" s="336"/>
      <c r="AB41" s="336"/>
      <c r="AC41" s="336"/>
      <c r="AD41" s="336"/>
      <c r="AE41" s="336"/>
      <c r="AF41" s="336"/>
      <c r="AG41" s="336"/>
      <c r="AH41" s="336"/>
      <c r="AI41" s="336"/>
      <c r="AJ41" s="491"/>
    </row>
    <row r="42" spans="1:36" s="527" customFormat="1" ht="221.25" thickBot="1" x14ac:dyDescent="0.3">
      <c r="A42" s="507" t="s">
        <v>748</v>
      </c>
      <c r="B42" s="514"/>
      <c r="C42" s="514" t="s">
        <v>54</v>
      </c>
      <c r="D42" s="515"/>
      <c r="E42" s="510" t="s">
        <v>749</v>
      </c>
      <c r="F42" s="478"/>
      <c r="G42" s="478"/>
      <c r="H42" s="469" t="s">
        <v>96</v>
      </c>
      <c r="I42" s="469" t="s">
        <v>96</v>
      </c>
      <c r="J42" s="479" t="s">
        <v>96</v>
      </c>
      <c r="K42" s="477" t="s">
        <v>817</v>
      </c>
      <c r="L42" s="477" t="s">
        <v>818</v>
      </c>
      <c r="M42" s="477">
        <v>566</v>
      </c>
      <c r="N42" s="477" t="s">
        <v>750</v>
      </c>
      <c r="O42" s="477" t="s">
        <v>751</v>
      </c>
      <c r="P42" s="477" t="s">
        <v>813</v>
      </c>
      <c r="Q42" s="477" t="s">
        <v>740</v>
      </c>
      <c r="R42" s="336"/>
      <c r="S42" s="336"/>
      <c r="T42" s="336"/>
      <c r="U42" s="336"/>
      <c r="V42" s="336"/>
      <c r="W42" s="336"/>
      <c r="X42" s="336"/>
      <c r="Y42" s="336"/>
      <c r="Z42" s="336"/>
      <c r="AA42" s="336"/>
      <c r="AB42" s="336"/>
      <c r="AC42" s="336"/>
      <c r="AD42" s="336"/>
      <c r="AE42" s="336"/>
      <c r="AF42" s="336"/>
      <c r="AG42" s="336"/>
      <c r="AH42" s="336"/>
      <c r="AI42" s="336"/>
      <c r="AJ42" s="491"/>
    </row>
    <row r="43" spans="1:36" ht="15.75" thickBot="1" x14ac:dyDescent="0.3">
      <c r="A43" s="480" t="s">
        <v>44</v>
      </c>
      <c r="B43" s="481"/>
      <c r="C43" s="481"/>
      <c r="D43" s="481"/>
      <c r="E43" s="482"/>
      <c r="F43" s="483">
        <f>SUM(F14:F42)</f>
        <v>0</v>
      </c>
      <c r="G43" s="483">
        <f>SUM(G14:G42)</f>
        <v>0</v>
      </c>
      <c r="H43" s="483">
        <f>SUM(H14:H42)</f>
        <v>390</v>
      </c>
      <c r="I43" s="483">
        <f>SUM(I14:I42)</f>
        <v>245</v>
      </c>
      <c r="J43" s="484">
        <f t="shared" ref="J43" si="2">SUM(F43:I43)</f>
        <v>635</v>
      </c>
      <c r="K43" s="483" t="s">
        <v>56</v>
      </c>
      <c r="L43" s="483" t="s">
        <v>56</v>
      </c>
      <c r="M43" s="485" t="s">
        <v>56</v>
      </c>
      <c r="N43" s="483">
        <v>20</v>
      </c>
      <c r="O43" s="485"/>
      <c r="P43" s="485"/>
      <c r="Q43" s="485"/>
      <c r="R43" s="486">
        <f>SUM(R14:R42)</f>
        <v>0</v>
      </c>
      <c r="S43" s="483">
        <f>SUM(S14:S42)</f>
        <v>0</v>
      </c>
      <c r="T43" s="483">
        <f t="shared" ref="T43" si="3">SUM(S43)</f>
        <v>0</v>
      </c>
      <c r="U43" s="483"/>
      <c r="V43" s="487">
        <f t="shared" ref="V43" si="4">SUM(T43)</f>
        <v>0</v>
      </c>
      <c r="W43" s="487">
        <f t="shared" ref="W43" si="5">SUM(V43,R43)</f>
        <v>0</v>
      </c>
      <c r="X43" s="487"/>
      <c r="Y43" s="487">
        <f t="shared" ref="Y43" si="6">SUM(W43)</f>
        <v>0</v>
      </c>
      <c r="Z43" s="487">
        <f t="shared" ref="Z43:AD43" si="7">SUM(Y43)</f>
        <v>0</v>
      </c>
      <c r="AA43" s="487">
        <f t="shared" si="7"/>
        <v>0</v>
      </c>
      <c r="AB43" s="487">
        <f t="shared" si="7"/>
        <v>0</v>
      </c>
      <c r="AC43" s="487">
        <f t="shared" si="7"/>
        <v>0</v>
      </c>
      <c r="AD43" s="487">
        <f t="shared" si="7"/>
        <v>0</v>
      </c>
      <c r="AE43" s="483"/>
      <c r="AF43" s="487"/>
      <c r="AG43" s="487"/>
      <c r="AH43" s="487">
        <f>SUM(AH14:AH42)</f>
        <v>0</v>
      </c>
      <c r="AI43" s="487"/>
      <c r="AJ43" s="488"/>
    </row>
    <row r="44" spans="1:36" ht="15.75" thickBot="1" x14ac:dyDescent="0.3">
      <c r="A44" s="955" t="s">
        <v>75</v>
      </c>
      <c r="B44" s="956"/>
      <c r="C44" s="956"/>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7"/>
    </row>
    <row r="48" spans="1:36" x14ac:dyDescent="0.25">
      <c r="A48" s="958" t="s">
        <v>1235</v>
      </c>
      <c r="B48" s="958"/>
      <c r="C48" s="958"/>
      <c r="D48" s="958"/>
      <c r="E48" s="958"/>
    </row>
    <row r="49" spans="1:5" x14ac:dyDescent="0.25">
      <c r="A49" s="489" t="s">
        <v>77</v>
      </c>
    </row>
    <row r="52" spans="1:5" x14ac:dyDescent="0.25">
      <c r="A52" s="958" t="s">
        <v>76</v>
      </c>
      <c r="B52" s="958"/>
      <c r="C52" s="958"/>
      <c r="D52" s="958"/>
      <c r="E52" s="958"/>
    </row>
    <row r="53" spans="1:5" x14ac:dyDescent="0.25">
      <c r="A53" s="489" t="s">
        <v>78</v>
      </c>
    </row>
  </sheetData>
  <mergeCells count="40">
    <mergeCell ref="A1:E4"/>
    <mergeCell ref="P11:P13"/>
    <mergeCell ref="A44:AJ44"/>
    <mergeCell ref="A48:E48"/>
    <mergeCell ref="A52:E52"/>
    <mergeCell ref="A6:AJ6"/>
    <mergeCell ref="A10:N10"/>
    <mergeCell ref="R10:AL10"/>
    <mergeCell ref="A11:A13"/>
    <mergeCell ref="B11:D12"/>
    <mergeCell ref="E11:E13"/>
    <mergeCell ref="F11:J12"/>
    <mergeCell ref="K11:K13"/>
    <mergeCell ref="L11:L13"/>
    <mergeCell ref="M11:M13"/>
    <mergeCell ref="N11:N13"/>
    <mergeCell ref="O11:O13"/>
    <mergeCell ref="Q11:Q13"/>
    <mergeCell ref="R11:R13"/>
    <mergeCell ref="S11:S13"/>
    <mergeCell ref="T11:T13"/>
    <mergeCell ref="U11:U13"/>
    <mergeCell ref="AI11:AI13"/>
    <mergeCell ref="AJ11:AJ13"/>
    <mergeCell ref="AK11:AK13"/>
    <mergeCell ref="AL11:AL13"/>
    <mergeCell ref="V12:W12"/>
    <mergeCell ref="X12:Z12"/>
    <mergeCell ref="AA11:AA13"/>
    <mergeCell ref="AB11:AB13"/>
    <mergeCell ref="AC11:AD12"/>
    <mergeCell ref="AE11:AF12"/>
    <mergeCell ref="AG11:AG13"/>
    <mergeCell ref="AH11:AH13"/>
    <mergeCell ref="V11:Z11"/>
    <mergeCell ref="F1:O2"/>
    <mergeCell ref="P1:Q1"/>
    <mergeCell ref="P2:Q2"/>
    <mergeCell ref="F3:O4"/>
    <mergeCell ref="P3:Q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7"/>
  <sheetViews>
    <sheetView workbookViewId="0">
      <selection activeCell="A15" sqref="A15"/>
    </sheetView>
  </sheetViews>
  <sheetFormatPr baseColWidth="10" defaultRowHeight="15" x14ac:dyDescent="0.25"/>
  <cols>
    <col min="1" max="1" width="13.85546875" customWidth="1"/>
    <col min="2" max="3" width="5.140625" customWidth="1"/>
    <col min="4" max="4" width="5.42578125" customWidth="1"/>
    <col min="5" max="5" width="15.140625" customWidth="1"/>
    <col min="6" max="6" width="4" customWidth="1"/>
    <col min="7" max="7" width="4.140625" customWidth="1"/>
    <col min="8" max="9" width="3.85546875" customWidth="1"/>
    <col min="10" max="10" width="5.140625" customWidth="1"/>
    <col min="11" max="11" width="19.7109375" customWidth="1"/>
    <col min="12" max="12" width="10.42578125" customWidth="1"/>
    <col min="13" max="14" width="13.140625" customWidth="1"/>
    <col min="15" max="15" width="14.85546875" customWidth="1"/>
    <col min="16" max="16" width="11.28515625" customWidth="1"/>
    <col min="17" max="17" width="17"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1"/>
    </row>
    <row r="7" spans="1:38" x14ac:dyDescent="0.25">
      <c r="A7" s="2" t="s">
        <v>93</v>
      </c>
      <c r="B7" s="2"/>
      <c r="C7" s="2"/>
      <c r="D7" s="2"/>
      <c r="E7" s="2"/>
      <c r="F7" s="2"/>
      <c r="G7" s="2"/>
      <c r="H7" s="2"/>
      <c r="I7" s="2"/>
      <c r="J7" s="2"/>
      <c r="K7" s="2"/>
    </row>
    <row r="8" spans="1:38" x14ac:dyDescent="0.25">
      <c r="A8" s="2" t="s">
        <v>94</v>
      </c>
      <c r="B8" s="2"/>
      <c r="C8" s="2"/>
      <c r="D8" s="2"/>
      <c r="E8" s="2"/>
      <c r="F8" s="2"/>
      <c r="G8" s="2"/>
      <c r="H8" s="2"/>
      <c r="I8" s="2"/>
    </row>
    <row r="9" spans="1:38" ht="15.75" thickBot="1" x14ac:dyDescent="0.3">
      <c r="A9" s="3"/>
      <c r="B9" s="3"/>
      <c r="C9" s="3"/>
      <c r="D9" s="3"/>
      <c r="E9" s="3"/>
      <c r="F9" s="3"/>
      <c r="G9" s="3"/>
      <c r="H9" s="3"/>
      <c r="I9" s="3"/>
    </row>
    <row r="10" spans="1:38" ht="15.75" thickBot="1" x14ac:dyDescent="0.3">
      <c r="A10" s="863" t="s">
        <v>7</v>
      </c>
      <c r="B10" s="864"/>
      <c r="C10" s="864"/>
      <c r="D10" s="864"/>
      <c r="E10" s="864"/>
      <c r="F10" s="864"/>
      <c r="G10" s="864"/>
      <c r="H10" s="864"/>
      <c r="I10" s="864"/>
      <c r="J10" s="864"/>
      <c r="K10" s="864"/>
      <c r="L10" s="864"/>
      <c r="M10" s="864"/>
      <c r="N10" s="865"/>
      <c r="O10" s="4"/>
      <c r="P10" s="4"/>
      <c r="Q10" s="4"/>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5" t="s">
        <v>37</v>
      </c>
      <c r="C13" s="5" t="s">
        <v>38</v>
      </c>
      <c r="D13" s="6" t="s">
        <v>39</v>
      </c>
      <c r="E13" s="819"/>
      <c r="F13" s="7" t="s">
        <v>40</v>
      </c>
      <c r="G13" s="7" t="s">
        <v>41</v>
      </c>
      <c r="H13" s="7" t="s">
        <v>42</v>
      </c>
      <c r="I13" s="7" t="s">
        <v>43</v>
      </c>
      <c r="J13" s="8" t="s">
        <v>44</v>
      </c>
      <c r="K13" s="819"/>
      <c r="L13" s="819"/>
      <c r="M13" s="819"/>
      <c r="N13" s="875"/>
      <c r="O13" s="821"/>
      <c r="P13" s="822"/>
      <c r="Q13" s="823"/>
      <c r="R13" s="826"/>
      <c r="S13" s="830"/>
      <c r="T13" s="830"/>
      <c r="U13" s="830"/>
      <c r="V13" s="9" t="s">
        <v>45</v>
      </c>
      <c r="W13" s="9" t="s">
        <v>46</v>
      </c>
      <c r="X13" s="9" t="s">
        <v>47</v>
      </c>
      <c r="Y13" s="9" t="s">
        <v>48</v>
      </c>
      <c r="Z13" s="9" t="s">
        <v>46</v>
      </c>
      <c r="AA13" s="835"/>
      <c r="AB13" s="820"/>
      <c r="AC13" s="9" t="s">
        <v>49</v>
      </c>
      <c r="AD13" s="9" t="s">
        <v>50</v>
      </c>
      <c r="AE13" s="10" t="s">
        <v>51</v>
      </c>
      <c r="AF13" s="10" t="s">
        <v>52</v>
      </c>
      <c r="AG13" s="830"/>
      <c r="AH13" s="833"/>
      <c r="AI13" s="834"/>
      <c r="AJ13" s="825"/>
      <c r="AK13" s="829"/>
      <c r="AL13" s="877"/>
    </row>
    <row r="14" spans="1:38" ht="102" thickBot="1" x14ac:dyDescent="0.3">
      <c r="A14" s="105" t="s">
        <v>95</v>
      </c>
      <c r="B14" s="105" t="s">
        <v>96</v>
      </c>
      <c r="C14" s="105" t="s">
        <v>54</v>
      </c>
      <c r="D14" s="105" t="s">
        <v>54</v>
      </c>
      <c r="E14" s="106" t="s">
        <v>97</v>
      </c>
      <c r="F14" s="105"/>
      <c r="G14" s="105"/>
      <c r="H14" s="105">
        <v>3</v>
      </c>
      <c r="I14" s="105">
        <v>3</v>
      </c>
      <c r="J14" s="107">
        <f>SUM(F14:I14)</f>
        <v>6</v>
      </c>
      <c r="K14" s="108" t="s">
        <v>98</v>
      </c>
      <c r="L14" s="86" t="s">
        <v>158</v>
      </c>
      <c r="M14" s="109">
        <v>408</v>
      </c>
      <c r="N14" s="110" t="s">
        <v>99</v>
      </c>
      <c r="O14" s="111" t="s">
        <v>100</v>
      </c>
      <c r="P14" s="105">
        <v>30</v>
      </c>
      <c r="Q14" s="112" t="s">
        <v>101</v>
      </c>
      <c r="R14" s="20">
        <f>SUM(J14)</f>
        <v>6</v>
      </c>
      <c r="S14" s="14">
        <v>0</v>
      </c>
      <c r="T14" s="21">
        <f t="shared" ref="T14:T27" si="0">SUM(S14)</f>
        <v>0</v>
      </c>
      <c r="U14" s="16"/>
      <c r="V14" s="22">
        <f t="shared" ref="V14:V27" si="1">SUM(T14)</f>
        <v>0</v>
      </c>
      <c r="W14" s="22">
        <f t="shared" ref="W14:W27" si="2">SUM(V14,R14)</f>
        <v>6</v>
      </c>
      <c r="X14" s="22"/>
      <c r="Y14" s="22">
        <f t="shared" ref="Y14:Y27" si="3">SUM(W14)</f>
        <v>6</v>
      </c>
      <c r="Z14" s="22">
        <f t="shared" ref="Z14:Z27" si="4">SUM(Y14)</f>
        <v>6</v>
      </c>
      <c r="AA14" s="22"/>
      <c r="AB14" s="22"/>
      <c r="AC14" s="22">
        <f t="shared" ref="AC14:AC27" si="5">SUM(Z14)</f>
        <v>6</v>
      </c>
      <c r="AD14" s="22">
        <f t="shared" ref="AD14:AF27" si="6">SUM(AC14)</f>
        <v>6</v>
      </c>
      <c r="AE14" s="21">
        <f t="shared" si="6"/>
        <v>6</v>
      </c>
      <c r="AF14" s="21">
        <f t="shared" si="6"/>
        <v>6</v>
      </c>
      <c r="AG14" s="16"/>
      <c r="AH14" s="17"/>
      <c r="AI14" s="23"/>
      <c r="AJ14" s="21"/>
      <c r="AK14" s="24"/>
      <c r="AL14" s="25"/>
    </row>
    <row r="15" spans="1:38" ht="56.25" x14ac:dyDescent="0.25">
      <c r="A15" s="106" t="s">
        <v>102</v>
      </c>
      <c r="B15" s="105"/>
      <c r="C15" s="105" t="s">
        <v>54</v>
      </c>
      <c r="D15" s="105" t="s">
        <v>54</v>
      </c>
      <c r="E15" s="106" t="s">
        <v>103</v>
      </c>
      <c r="F15" s="105"/>
      <c r="G15" s="105"/>
      <c r="H15" s="105">
        <v>3</v>
      </c>
      <c r="I15" s="105">
        <v>3</v>
      </c>
      <c r="J15" s="113">
        <f t="shared" ref="J15:J27" si="7">SUM(F15:I15)</f>
        <v>6</v>
      </c>
      <c r="K15" s="86" t="s">
        <v>98</v>
      </c>
      <c r="L15" s="86" t="s">
        <v>158</v>
      </c>
      <c r="M15" s="109">
        <v>389</v>
      </c>
      <c r="N15" s="110" t="s">
        <v>104</v>
      </c>
      <c r="O15" s="114" t="s">
        <v>105</v>
      </c>
      <c r="P15" s="115">
        <v>40</v>
      </c>
      <c r="Q15" s="116" t="s">
        <v>101</v>
      </c>
      <c r="R15" s="36">
        <f>SUM(J15)</f>
        <v>6</v>
      </c>
      <c r="S15" s="37"/>
      <c r="T15" s="37">
        <f t="shared" si="0"/>
        <v>0</v>
      </c>
      <c r="U15" s="37"/>
      <c r="V15" s="37">
        <f t="shared" si="1"/>
        <v>0</v>
      </c>
      <c r="W15" s="37">
        <f t="shared" si="2"/>
        <v>6</v>
      </c>
      <c r="X15" s="37"/>
      <c r="Y15" s="37">
        <f t="shared" si="3"/>
        <v>6</v>
      </c>
      <c r="Z15" s="37">
        <f t="shared" si="4"/>
        <v>6</v>
      </c>
      <c r="AA15" s="37"/>
      <c r="AB15" s="37"/>
      <c r="AC15" s="37">
        <f t="shared" si="5"/>
        <v>6</v>
      </c>
      <c r="AD15" s="37">
        <f t="shared" si="6"/>
        <v>6</v>
      </c>
      <c r="AE15" s="37">
        <f t="shared" si="6"/>
        <v>6</v>
      </c>
      <c r="AF15" s="37">
        <f t="shared" si="6"/>
        <v>6</v>
      </c>
      <c r="AG15" s="38"/>
      <c r="AH15" s="39"/>
      <c r="AI15" s="40" t="s">
        <v>90</v>
      </c>
      <c r="AJ15" s="37"/>
      <c r="AK15" s="41"/>
      <c r="AL15" s="42"/>
    </row>
    <row r="16" spans="1:38" ht="45" x14ac:dyDescent="0.25">
      <c r="A16" s="106" t="s">
        <v>106</v>
      </c>
      <c r="B16" s="105"/>
      <c r="C16" s="105" t="s">
        <v>54</v>
      </c>
      <c r="D16" s="105" t="s">
        <v>54</v>
      </c>
      <c r="E16" s="106" t="s">
        <v>107</v>
      </c>
      <c r="F16" s="105"/>
      <c r="G16" s="105"/>
      <c r="H16" s="105">
        <v>3</v>
      </c>
      <c r="I16" s="105">
        <v>3</v>
      </c>
      <c r="J16" s="113">
        <f t="shared" si="7"/>
        <v>6</v>
      </c>
      <c r="K16" s="86" t="s">
        <v>108</v>
      </c>
      <c r="L16" s="86" t="s">
        <v>158</v>
      </c>
      <c r="M16" s="109">
        <v>394</v>
      </c>
      <c r="N16" s="110" t="s">
        <v>109</v>
      </c>
      <c r="O16" s="114" t="s">
        <v>110</v>
      </c>
      <c r="P16" s="115">
        <v>116</v>
      </c>
      <c r="Q16" s="116" t="s">
        <v>111</v>
      </c>
      <c r="R16" s="36">
        <f>SUM(J16)</f>
        <v>6</v>
      </c>
      <c r="S16" s="37"/>
      <c r="T16" s="37">
        <f t="shared" si="0"/>
        <v>0</v>
      </c>
      <c r="U16" s="37"/>
      <c r="V16" s="37">
        <f t="shared" si="1"/>
        <v>0</v>
      </c>
      <c r="W16" s="37">
        <f t="shared" si="2"/>
        <v>6</v>
      </c>
      <c r="X16" s="37"/>
      <c r="Y16" s="37">
        <f t="shared" si="3"/>
        <v>6</v>
      </c>
      <c r="Z16" s="37">
        <f t="shared" si="4"/>
        <v>6</v>
      </c>
      <c r="AA16" s="37"/>
      <c r="AB16" s="37"/>
      <c r="AC16" s="37">
        <f t="shared" si="5"/>
        <v>6</v>
      </c>
      <c r="AD16" s="37">
        <f t="shared" si="6"/>
        <v>6</v>
      </c>
      <c r="AE16" s="37">
        <f t="shared" si="6"/>
        <v>6</v>
      </c>
      <c r="AF16" s="37">
        <f t="shared" si="6"/>
        <v>6</v>
      </c>
      <c r="AG16" s="38"/>
      <c r="AH16" s="39"/>
      <c r="AI16" s="40"/>
      <c r="AJ16" s="37"/>
      <c r="AK16" s="41"/>
      <c r="AL16" s="42"/>
    </row>
    <row r="17" spans="1:38" ht="135" x14ac:dyDescent="0.25">
      <c r="A17" s="106" t="s">
        <v>112</v>
      </c>
      <c r="B17" s="105"/>
      <c r="C17" s="105" t="s">
        <v>54</v>
      </c>
      <c r="D17" s="105" t="s">
        <v>54</v>
      </c>
      <c r="E17" s="106" t="s">
        <v>113</v>
      </c>
      <c r="F17" s="105"/>
      <c r="G17" s="105"/>
      <c r="H17" s="105">
        <v>116</v>
      </c>
      <c r="I17" s="105">
        <v>232</v>
      </c>
      <c r="J17" s="113">
        <f t="shared" si="7"/>
        <v>348</v>
      </c>
      <c r="K17" s="86" t="s">
        <v>98</v>
      </c>
      <c r="L17" s="86" t="s">
        <v>158</v>
      </c>
      <c r="M17" s="109">
        <v>404</v>
      </c>
      <c r="N17" s="110" t="s">
        <v>114</v>
      </c>
      <c r="O17" s="114" t="s">
        <v>115</v>
      </c>
      <c r="P17" s="115">
        <v>20</v>
      </c>
      <c r="Q17" s="116" t="s">
        <v>116</v>
      </c>
      <c r="R17" s="36">
        <f>SUM(J17)</f>
        <v>348</v>
      </c>
      <c r="S17" s="37"/>
      <c r="T17" s="37">
        <f t="shared" si="0"/>
        <v>0</v>
      </c>
      <c r="U17" s="37"/>
      <c r="V17" s="37">
        <f t="shared" si="1"/>
        <v>0</v>
      </c>
      <c r="W17" s="37">
        <f t="shared" si="2"/>
        <v>348</v>
      </c>
      <c r="X17" s="37"/>
      <c r="Y17" s="37">
        <f t="shared" si="3"/>
        <v>348</v>
      </c>
      <c r="Z17" s="37">
        <f t="shared" si="4"/>
        <v>348</v>
      </c>
      <c r="AA17" s="37"/>
      <c r="AB17" s="37"/>
      <c r="AC17" s="37">
        <f t="shared" si="5"/>
        <v>348</v>
      </c>
      <c r="AD17" s="37">
        <f t="shared" si="6"/>
        <v>348</v>
      </c>
      <c r="AE17" s="37">
        <f t="shared" si="6"/>
        <v>348</v>
      </c>
      <c r="AF17" s="37">
        <f t="shared" si="6"/>
        <v>348</v>
      </c>
      <c r="AG17" s="38"/>
      <c r="AH17" s="39"/>
      <c r="AI17" s="40"/>
      <c r="AJ17" s="37"/>
      <c r="AK17" s="41"/>
      <c r="AL17" s="42"/>
    </row>
    <row r="18" spans="1:38" ht="56.25" x14ac:dyDescent="0.25">
      <c r="A18" s="106" t="s">
        <v>117</v>
      </c>
      <c r="B18" s="105" t="s">
        <v>54</v>
      </c>
      <c r="C18" s="105" t="s">
        <v>54</v>
      </c>
      <c r="D18" s="105" t="s">
        <v>54</v>
      </c>
      <c r="E18" s="106" t="s">
        <v>118</v>
      </c>
      <c r="F18" s="105"/>
      <c r="G18" s="105"/>
      <c r="H18" s="105">
        <v>1</v>
      </c>
      <c r="I18" s="105">
        <v>2</v>
      </c>
      <c r="J18" s="113">
        <f t="shared" si="7"/>
        <v>3</v>
      </c>
      <c r="K18" s="86" t="s">
        <v>98</v>
      </c>
      <c r="L18" s="86" t="s">
        <v>158</v>
      </c>
      <c r="M18" s="109">
        <v>404</v>
      </c>
      <c r="N18" s="110" t="s">
        <v>114</v>
      </c>
      <c r="O18" s="114" t="s">
        <v>115</v>
      </c>
      <c r="P18" s="115">
        <v>20</v>
      </c>
      <c r="Q18" s="116" t="s">
        <v>116</v>
      </c>
      <c r="R18" s="36"/>
      <c r="S18" s="37"/>
      <c r="T18" s="37"/>
      <c r="U18" s="37"/>
      <c r="V18" s="37"/>
      <c r="W18" s="37"/>
      <c r="X18" s="37"/>
      <c r="Y18" s="37"/>
      <c r="Z18" s="37"/>
      <c r="AA18" s="37"/>
      <c r="AB18" s="37"/>
      <c r="AC18" s="37"/>
      <c r="AD18" s="37"/>
      <c r="AE18" s="37"/>
      <c r="AF18" s="37"/>
      <c r="AG18" s="38"/>
      <c r="AH18" s="39"/>
      <c r="AI18" s="40"/>
      <c r="AJ18" s="37"/>
      <c r="AK18" s="41"/>
      <c r="AL18" s="42"/>
    </row>
    <row r="19" spans="1:38" ht="67.5" x14ac:dyDescent="0.25">
      <c r="A19" s="106" t="s">
        <v>117</v>
      </c>
      <c r="B19" s="105" t="s">
        <v>54</v>
      </c>
      <c r="C19" s="105" t="s">
        <v>54</v>
      </c>
      <c r="D19" s="105" t="s">
        <v>54</v>
      </c>
      <c r="E19" s="106" t="s">
        <v>119</v>
      </c>
      <c r="F19" s="105"/>
      <c r="G19" s="105"/>
      <c r="H19" s="105">
        <v>1</v>
      </c>
      <c r="I19" s="105">
        <v>4</v>
      </c>
      <c r="J19" s="113">
        <f t="shared" si="7"/>
        <v>5</v>
      </c>
      <c r="K19" s="86" t="s">
        <v>120</v>
      </c>
      <c r="L19" s="86" t="s">
        <v>158</v>
      </c>
      <c r="M19" s="109">
        <v>404</v>
      </c>
      <c r="N19" s="110" t="s">
        <v>121</v>
      </c>
      <c r="O19" s="114" t="s">
        <v>122</v>
      </c>
      <c r="P19" s="115">
        <v>15</v>
      </c>
      <c r="Q19" s="116" t="s">
        <v>116</v>
      </c>
      <c r="R19" s="36"/>
      <c r="S19" s="37"/>
      <c r="T19" s="37"/>
      <c r="U19" s="37"/>
      <c r="V19" s="37"/>
      <c r="W19" s="37"/>
      <c r="X19" s="37"/>
      <c r="Y19" s="37"/>
      <c r="Z19" s="37"/>
      <c r="AA19" s="37"/>
      <c r="AB19" s="37"/>
      <c r="AC19" s="37"/>
      <c r="AD19" s="37"/>
      <c r="AE19" s="37"/>
      <c r="AF19" s="37"/>
      <c r="AG19" s="38"/>
      <c r="AH19" s="39"/>
      <c r="AI19" s="40"/>
      <c r="AJ19" s="37"/>
      <c r="AK19" s="41"/>
      <c r="AL19" s="42"/>
    </row>
    <row r="20" spans="1:38" ht="67.5" x14ac:dyDescent="0.25">
      <c r="A20" s="106" t="s">
        <v>123</v>
      </c>
      <c r="B20" s="105"/>
      <c r="C20" s="105"/>
      <c r="D20" s="105" t="s">
        <v>54</v>
      </c>
      <c r="E20" s="106" t="s">
        <v>124</v>
      </c>
      <c r="F20" s="105"/>
      <c r="G20" s="105"/>
      <c r="H20" s="105">
        <v>3</v>
      </c>
      <c r="I20" s="105">
        <v>3</v>
      </c>
      <c r="J20" s="113">
        <f t="shared" si="7"/>
        <v>6</v>
      </c>
      <c r="K20" s="86" t="s">
        <v>125</v>
      </c>
      <c r="L20" s="86" t="s">
        <v>158</v>
      </c>
      <c r="M20" s="109">
        <v>407</v>
      </c>
      <c r="N20" s="110" t="s">
        <v>126</v>
      </c>
      <c r="O20" s="114" t="s">
        <v>127</v>
      </c>
      <c r="P20" s="117" t="s">
        <v>128</v>
      </c>
      <c r="Q20" s="116" t="s">
        <v>116</v>
      </c>
      <c r="R20" s="36"/>
      <c r="S20" s="37"/>
      <c r="T20" s="37"/>
      <c r="U20" s="37"/>
      <c r="V20" s="37"/>
      <c r="W20" s="37"/>
      <c r="X20" s="37"/>
      <c r="Y20" s="37"/>
      <c r="Z20" s="37"/>
      <c r="AA20" s="37"/>
      <c r="AB20" s="37"/>
      <c r="AC20" s="37"/>
      <c r="AD20" s="37"/>
      <c r="AE20" s="37"/>
      <c r="AF20" s="37"/>
      <c r="AG20" s="38"/>
      <c r="AH20" s="39"/>
      <c r="AI20" s="40"/>
      <c r="AJ20" s="37"/>
      <c r="AK20" s="41"/>
      <c r="AL20" s="42"/>
    </row>
    <row r="21" spans="1:38" ht="135" x14ac:dyDescent="0.25">
      <c r="A21" s="106" t="s">
        <v>129</v>
      </c>
      <c r="B21" s="105"/>
      <c r="C21" s="105" t="s">
        <v>54</v>
      </c>
      <c r="D21" s="105" t="s">
        <v>54</v>
      </c>
      <c r="E21" s="106" t="s">
        <v>130</v>
      </c>
      <c r="F21" s="105"/>
      <c r="G21" s="105"/>
      <c r="H21" s="105">
        <v>20</v>
      </c>
      <c r="I21" s="105">
        <v>15</v>
      </c>
      <c r="J21" s="113">
        <f t="shared" si="7"/>
        <v>35</v>
      </c>
      <c r="K21" s="86" t="s">
        <v>131</v>
      </c>
      <c r="L21" s="86" t="s">
        <v>158</v>
      </c>
      <c r="M21" s="118" t="s">
        <v>132</v>
      </c>
      <c r="N21" s="110" t="s">
        <v>133</v>
      </c>
      <c r="O21" s="114" t="s">
        <v>134</v>
      </c>
      <c r="P21" s="115">
        <v>525</v>
      </c>
      <c r="Q21" s="116" t="s">
        <v>116</v>
      </c>
      <c r="R21" s="36"/>
      <c r="S21" s="37"/>
      <c r="T21" s="37"/>
      <c r="U21" s="37"/>
      <c r="V21" s="37"/>
      <c r="W21" s="37"/>
      <c r="X21" s="37"/>
      <c r="Y21" s="37"/>
      <c r="Z21" s="37"/>
      <c r="AA21" s="37"/>
      <c r="AB21" s="37"/>
      <c r="AC21" s="37"/>
      <c r="AD21" s="37"/>
      <c r="AE21" s="37"/>
      <c r="AF21" s="37"/>
      <c r="AG21" s="38"/>
      <c r="AH21" s="39"/>
      <c r="AI21" s="40"/>
      <c r="AJ21" s="37"/>
      <c r="AK21" s="41"/>
      <c r="AL21" s="42"/>
    </row>
    <row r="22" spans="1:38" ht="146.25" x14ac:dyDescent="0.25">
      <c r="A22" s="106" t="s">
        <v>123</v>
      </c>
      <c r="B22" s="105" t="s">
        <v>54</v>
      </c>
      <c r="C22" s="105"/>
      <c r="D22" s="105"/>
      <c r="E22" s="106" t="s">
        <v>135</v>
      </c>
      <c r="F22" s="105"/>
      <c r="G22" s="105"/>
      <c r="H22" s="105">
        <v>1</v>
      </c>
      <c r="I22" s="105">
        <v>1</v>
      </c>
      <c r="J22" s="113">
        <f t="shared" si="7"/>
        <v>2</v>
      </c>
      <c r="K22" s="117" t="s">
        <v>136</v>
      </c>
      <c r="L22" s="86" t="s">
        <v>158</v>
      </c>
      <c r="M22" s="109">
        <v>407</v>
      </c>
      <c r="N22" s="110" t="s">
        <v>137</v>
      </c>
      <c r="O22" s="114" t="s">
        <v>138</v>
      </c>
      <c r="P22" s="117" t="s">
        <v>139</v>
      </c>
      <c r="Q22" s="116" t="s">
        <v>116</v>
      </c>
      <c r="R22" s="36"/>
      <c r="S22" s="37"/>
      <c r="T22" s="37"/>
      <c r="U22" s="37"/>
      <c r="V22" s="37"/>
      <c r="W22" s="37"/>
      <c r="X22" s="37"/>
      <c r="Y22" s="37"/>
      <c r="Z22" s="37"/>
      <c r="AA22" s="37"/>
      <c r="AB22" s="37"/>
      <c r="AC22" s="37"/>
      <c r="AD22" s="37"/>
      <c r="AE22" s="37"/>
      <c r="AF22" s="37"/>
      <c r="AG22" s="38"/>
      <c r="AH22" s="39"/>
      <c r="AI22" s="40"/>
      <c r="AJ22" s="37"/>
      <c r="AK22" s="41"/>
      <c r="AL22" s="42"/>
    </row>
    <row r="23" spans="1:38" ht="135" x14ac:dyDescent="0.25">
      <c r="A23" s="106" t="s">
        <v>123</v>
      </c>
      <c r="B23" s="105"/>
      <c r="C23" s="105" t="s">
        <v>54</v>
      </c>
      <c r="D23" s="105"/>
      <c r="E23" s="106" t="s">
        <v>140</v>
      </c>
      <c r="F23" s="105"/>
      <c r="G23" s="105"/>
      <c r="H23" s="105">
        <v>1</v>
      </c>
      <c r="I23" s="105">
        <v>1</v>
      </c>
      <c r="J23" s="113">
        <f t="shared" si="7"/>
        <v>2</v>
      </c>
      <c r="K23" s="86" t="s">
        <v>141</v>
      </c>
      <c r="L23" s="86" t="s">
        <v>158</v>
      </c>
      <c r="M23" s="109">
        <v>407</v>
      </c>
      <c r="N23" s="110" t="s">
        <v>142</v>
      </c>
      <c r="O23" s="114" t="s">
        <v>138</v>
      </c>
      <c r="P23" s="117" t="s">
        <v>143</v>
      </c>
      <c r="Q23" s="116" t="s">
        <v>116</v>
      </c>
      <c r="R23" s="36"/>
      <c r="S23" s="37"/>
      <c r="T23" s="37"/>
      <c r="U23" s="37"/>
      <c r="V23" s="37"/>
      <c r="W23" s="37"/>
      <c r="X23" s="37"/>
      <c r="Y23" s="37"/>
      <c r="Z23" s="37"/>
      <c r="AA23" s="37"/>
      <c r="AB23" s="37"/>
      <c r="AC23" s="37"/>
      <c r="AD23" s="37"/>
      <c r="AE23" s="37"/>
      <c r="AF23" s="37"/>
      <c r="AG23" s="38"/>
      <c r="AH23" s="39"/>
      <c r="AI23" s="40"/>
      <c r="AJ23" s="37"/>
      <c r="AK23" s="41"/>
      <c r="AL23" s="42"/>
    </row>
    <row r="24" spans="1:38" ht="112.5" x14ac:dyDescent="0.25">
      <c r="A24" s="106" t="s">
        <v>144</v>
      </c>
      <c r="B24" s="105"/>
      <c r="C24" s="105"/>
      <c r="D24" s="105" t="s">
        <v>54</v>
      </c>
      <c r="E24" s="106" t="s">
        <v>145</v>
      </c>
      <c r="F24" s="105"/>
      <c r="G24" s="105"/>
      <c r="H24" s="105">
        <v>10</v>
      </c>
      <c r="I24" s="105">
        <v>10</v>
      </c>
      <c r="J24" s="113">
        <f t="shared" si="7"/>
        <v>20</v>
      </c>
      <c r="K24" s="86" t="s">
        <v>146</v>
      </c>
      <c r="L24" s="86" t="s">
        <v>158</v>
      </c>
      <c r="M24" s="109">
        <v>411</v>
      </c>
      <c r="N24" s="110" t="s">
        <v>147</v>
      </c>
      <c r="O24" s="114" t="s">
        <v>148</v>
      </c>
      <c r="P24" s="117" t="s">
        <v>149</v>
      </c>
      <c r="Q24" s="116" t="s">
        <v>150</v>
      </c>
      <c r="R24" s="36"/>
      <c r="S24" s="37"/>
      <c r="T24" s="37"/>
      <c r="U24" s="37"/>
      <c r="V24" s="37"/>
      <c r="W24" s="37"/>
      <c r="X24" s="37"/>
      <c r="Y24" s="37"/>
      <c r="Z24" s="37"/>
      <c r="AA24" s="37"/>
      <c r="AB24" s="37"/>
      <c r="AC24" s="37"/>
      <c r="AD24" s="37"/>
      <c r="AE24" s="37"/>
      <c r="AF24" s="37"/>
      <c r="AG24" s="38"/>
      <c r="AH24" s="39"/>
      <c r="AI24" s="40"/>
      <c r="AJ24" s="37"/>
      <c r="AK24" s="41"/>
      <c r="AL24" s="42"/>
    </row>
    <row r="25" spans="1:38" ht="45" x14ac:dyDescent="0.25">
      <c r="A25" s="106" t="s">
        <v>151</v>
      </c>
      <c r="B25" s="105"/>
      <c r="C25" s="105" t="s">
        <v>54</v>
      </c>
      <c r="D25" s="105"/>
      <c r="E25" s="106" t="s">
        <v>152</v>
      </c>
      <c r="F25" s="105"/>
      <c r="G25" s="105"/>
      <c r="H25" s="105">
        <v>2</v>
      </c>
      <c r="I25" s="105">
        <v>3</v>
      </c>
      <c r="J25" s="113">
        <f t="shared" si="7"/>
        <v>5</v>
      </c>
      <c r="K25" s="86" t="s">
        <v>131</v>
      </c>
      <c r="L25" s="86" t="s">
        <v>158</v>
      </c>
      <c r="M25" s="109">
        <v>396</v>
      </c>
      <c r="N25" s="110" t="s">
        <v>153</v>
      </c>
      <c r="O25" s="114" t="s">
        <v>148</v>
      </c>
      <c r="P25" s="117">
        <v>20</v>
      </c>
      <c r="Q25" s="116" t="s">
        <v>150</v>
      </c>
      <c r="R25" s="36"/>
      <c r="S25" s="37"/>
      <c r="T25" s="37"/>
      <c r="U25" s="37"/>
      <c r="V25" s="37"/>
      <c r="W25" s="37"/>
      <c r="X25" s="37"/>
      <c r="Y25" s="37"/>
      <c r="Z25" s="37"/>
      <c r="AA25" s="37"/>
      <c r="AB25" s="37"/>
      <c r="AC25" s="37"/>
      <c r="AD25" s="37"/>
      <c r="AE25" s="37"/>
      <c r="AF25" s="37"/>
      <c r="AG25" s="38"/>
      <c r="AH25" s="39"/>
      <c r="AI25" s="40"/>
      <c r="AJ25" s="37"/>
      <c r="AK25" s="41"/>
      <c r="AL25" s="42"/>
    </row>
    <row r="26" spans="1:38" ht="15.75" thickBot="1" x14ac:dyDescent="0.3">
      <c r="A26" s="91"/>
      <c r="B26" s="64"/>
      <c r="C26" s="65"/>
      <c r="D26" s="92"/>
      <c r="E26" s="65"/>
      <c r="F26" s="63"/>
      <c r="G26" s="63"/>
      <c r="H26" s="63"/>
      <c r="I26" s="63"/>
      <c r="J26" s="93">
        <f t="shared" si="7"/>
        <v>0</v>
      </c>
      <c r="K26" s="94"/>
      <c r="L26" s="95"/>
      <c r="M26" s="96"/>
      <c r="N26" s="119"/>
      <c r="O26" s="120"/>
      <c r="P26" s="121"/>
      <c r="Q26" s="122"/>
      <c r="R26" s="62">
        <f>SUM(J26)</f>
        <v>0</v>
      </c>
      <c r="S26" s="63"/>
      <c r="T26" s="63">
        <f t="shared" si="0"/>
        <v>0</v>
      </c>
      <c r="U26" s="63"/>
      <c r="V26" s="64">
        <f t="shared" si="1"/>
        <v>0</v>
      </c>
      <c r="W26" s="65">
        <f t="shared" si="2"/>
        <v>0</v>
      </c>
      <c r="X26" s="65"/>
      <c r="Y26" s="65">
        <f t="shared" si="3"/>
        <v>0</v>
      </c>
      <c r="Z26" s="65">
        <f t="shared" si="4"/>
        <v>0</v>
      </c>
      <c r="AA26" s="65"/>
      <c r="AB26" s="65"/>
      <c r="AC26" s="65">
        <f t="shared" si="5"/>
        <v>0</v>
      </c>
      <c r="AD26" s="65">
        <f t="shared" si="6"/>
        <v>0</v>
      </c>
      <c r="AE26" s="65">
        <f t="shared" si="6"/>
        <v>0</v>
      </c>
      <c r="AF26" s="65">
        <f t="shared" si="6"/>
        <v>0</v>
      </c>
      <c r="AG26" s="66"/>
      <c r="AH26" s="67"/>
      <c r="AI26" s="67"/>
      <c r="AJ26" s="65"/>
      <c r="AK26" s="68"/>
      <c r="AL26" s="69"/>
    </row>
    <row r="27" spans="1:38" ht="15.75" thickBot="1" x14ac:dyDescent="0.3">
      <c r="A27" s="98" t="s">
        <v>44</v>
      </c>
      <c r="B27" s="99"/>
      <c r="C27" s="99"/>
      <c r="D27" s="99"/>
      <c r="E27" s="100"/>
      <c r="F27" s="76">
        <f>SUM(F14:F26)</f>
        <v>0</v>
      </c>
      <c r="G27" s="76">
        <f>SUM(G14:G26)</f>
        <v>0</v>
      </c>
      <c r="H27" s="76">
        <f>SUM(H14:H26)</f>
        <v>164</v>
      </c>
      <c r="I27" s="76">
        <f>SUM(I14:I26)</f>
        <v>280</v>
      </c>
      <c r="J27" s="101">
        <f t="shared" si="7"/>
        <v>444</v>
      </c>
      <c r="K27" s="102" t="s">
        <v>56</v>
      </c>
      <c r="L27" s="102" t="s">
        <v>56</v>
      </c>
      <c r="M27" s="103" t="s">
        <v>56</v>
      </c>
      <c r="N27" s="76">
        <v>20</v>
      </c>
      <c r="O27" s="104"/>
      <c r="P27" s="104"/>
      <c r="Q27" s="104"/>
      <c r="R27" s="75">
        <f>SUM(R14:R26)</f>
        <v>366</v>
      </c>
      <c r="S27" s="76">
        <f>SUM(S14:S26)</f>
        <v>0</v>
      </c>
      <c r="T27" s="76">
        <f t="shared" si="0"/>
        <v>0</v>
      </c>
      <c r="U27" s="76"/>
      <c r="V27" s="77">
        <f t="shared" si="1"/>
        <v>0</v>
      </c>
      <c r="W27" s="77">
        <f t="shared" si="2"/>
        <v>366</v>
      </c>
      <c r="X27" s="77"/>
      <c r="Y27" s="77">
        <f t="shared" si="3"/>
        <v>366</v>
      </c>
      <c r="Z27" s="77">
        <f t="shared" si="4"/>
        <v>366</v>
      </c>
      <c r="AA27" s="77"/>
      <c r="AB27" s="77"/>
      <c r="AC27" s="77">
        <f t="shared" si="5"/>
        <v>366</v>
      </c>
      <c r="AD27" s="77">
        <f t="shared" si="6"/>
        <v>366</v>
      </c>
      <c r="AE27" s="77">
        <f t="shared" si="6"/>
        <v>366</v>
      </c>
      <c r="AF27" s="77">
        <f t="shared" si="6"/>
        <v>366</v>
      </c>
      <c r="AG27" s="78"/>
      <c r="AH27" s="79"/>
      <c r="AI27" s="79"/>
      <c r="AJ27" s="77">
        <f>SUM(AJ14:AJ26)</f>
        <v>0</v>
      </c>
      <c r="AK27" s="77"/>
      <c r="AL27" s="25"/>
    </row>
    <row r="28" spans="1:38" ht="15.75" thickBot="1" x14ac:dyDescent="0.3">
      <c r="A28" s="814" t="s">
        <v>75</v>
      </c>
      <c r="B28" s="815"/>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6"/>
    </row>
    <row r="32" spans="1:38" x14ac:dyDescent="0.25">
      <c r="A32" s="878" t="s">
        <v>154</v>
      </c>
      <c r="B32" s="878"/>
      <c r="C32" s="878"/>
      <c r="D32" s="878"/>
      <c r="E32" s="878"/>
    </row>
    <row r="33" spans="1:5" x14ac:dyDescent="0.25">
      <c r="A33" t="s">
        <v>77</v>
      </c>
    </row>
    <row r="36" spans="1:5" x14ac:dyDescent="0.25">
      <c r="A36" s="879" t="s">
        <v>76</v>
      </c>
      <c r="B36" s="879"/>
      <c r="C36" s="879"/>
      <c r="D36" s="879"/>
      <c r="E36" s="879"/>
    </row>
    <row r="37" spans="1:5" x14ac:dyDescent="0.25">
      <c r="A37" t="s">
        <v>78</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36:E3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8:AL28"/>
    <mergeCell ref="A32:E32"/>
    <mergeCell ref="AJ11:AJ13"/>
    <mergeCell ref="AK11:AK13"/>
    <mergeCell ref="S11:S13"/>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sqref="A1:E4"/>
    </sheetView>
  </sheetViews>
  <sheetFormatPr baseColWidth="10" defaultRowHeight="15" x14ac:dyDescent="0.25"/>
  <cols>
    <col min="1" max="1" width="13.7109375" style="188" customWidth="1"/>
    <col min="2" max="3" width="5.140625" style="188" customWidth="1"/>
    <col min="4" max="4" width="5.42578125" style="188" customWidth="1"/>
    <col min="5" max="5" width="21.85546875" style="188" bestFit="1"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3" width="13.140625" style="188" customWidth="1"/>
    <col min="14" max="14" width="18.7109375" style="188" bestFit="1" customWidth="1"/>
    <col min="15" max="15" width="14.7109375" style="188" bestFit="1" customWidth="1"/>
    <col min="16"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256" width="11.42578125" style="188"/>
    <col min="257" max="257" width="13.7109375" style="188" customWidth="1"/>
    <col min="258" max="259" width="5.140625" style="188" customWidth="1"/>
    <col min="260" max="260" width="5.42578125" style="188" customWidth="1"/>
    <col min="261" max="261" width="21.85546875" style="188" bestFit="1" customWidth="1"/>
    <col min="262" max="262" width="4" style="188" customWidth="1"/>
    <col min="263" max="263" width="4.140625" style="188" customWidth="1"/>
    <col min="264" max="265" width="3.85546875" style="188" customWidth="1"/>
    <col min="266" max="266" width="5.140625" style="188" customWidth="1"/>
    <col min="267" max="267" width="21.42578125" style="188" customWidth="1"/>
    <col min="268" max="268" width="16.7109375" style="188" customWidth="1"/>
    <col min="269" max="269" width="13.140625" style="188" customWidth="1"/>
    <col min="270" max="270" width="18.7109375" style="188" bestFit="1" customWidth="1"/>
    <col min="271" max="271" width="14.7109375" style="188" bestFit="1" customWidth="1"/>
    <col min="272" max="273" width="13.140625" style="188" customWidth="1"/>
    <col min="274" max="274" width="12.42578125" style="188" customWidth="1"/>
    <col min="275" max="277" width="11.42578125" style="188"/>
    <col min="278" max="278" width="9.42578125" style="188" customWidth="1"/>
    <col min="279" max="279" width="8" style="188" customWidth="1"/>
    <col min="280" max="280" width="8.85546875" style="188" customWidth="1"/>
    <col min="281" max="281" width="9.140625" style="188" customWidth="1"/>
    <col min="282" max="282" width="8" style="188" customWidth="1"/>
    <col min="283" max="283" width="9.5703125" style="188" customWidth="1"/>
    <col min="284" max="284" width="8" style="188" customWidth="1"/>
    <col min="285" max="285" width="6.85546875" style="188" customWidth="1"/>
    <col min="286" max="286" width="6.5703125" style="188" customWidth="1"/>
    <col min="287" max="287" width="6.7109375" style="188" customWidth="1"/>
    <col min="288" max="288" width="6.85546875" style="188" customWidth="1"/>
    <col min="289" max="290" width="13.140625" style="188" customWidth="1"/>
    <col min="291" max="291" width="12.5703125" style="188" customWidth="1"/>
    <col min="292" max="293" width="11.85546875" style="188" customWidth="1"/>
    <col min="294" max="296" width="11.42578125" style="188"/>
    <col min="297" max="297" width="11.85546875" style="188" bestFit="1" customWidth="1"/>
    <col min="298" max="512" width="11.42578125" style="188"/>
    <col min="513" max="513" width="13.7109375" style="188" customWidth="1"/>
    <col min="514" max="515" width="5.140625" style="188" customWidth="1"/>
    <col min="516" max="516" width="5.42578125" style="188" customWidth="1"/>
    <col min="517" max="517" width="21.85546875" style="188" bestFit="1" customWidth="1"/>
    <col min="518" max="518" width="4" style="188" customWidth="1"/>
    <col min="519" max="519" width="4.140625" style="188" customWidth="1"/>
    <col min="520" max="521" width="3.85546875" style="188" customWidth="1"/>
    <col min="522" max="522" width="5.140625" style="188" customWidth="1"/>
    <col min="523" max="523" width="21.42578125" style="188" customWidth="1"/>
    <col min="524" max="524" width="16.7109375" style="188" customWidth="1"/>
    <col min="525" max="525" width="13.140625" style="188" customWidth="1"/>
    <col min="526" max="526" width="18.7109375" style="188" bestFit="1" customWidth="1"/>
    <col min="527" max="527" width="14.7109375" style="188" bestFit="1" customWidth="1"/>
    <col min="528" max="529" width="13.140625" style="188" customWidth="1"/>
    <col min="530" max="530" width="12.42578125" style="188" customWidth="1"/>
    <col min="531" max="533" width="11.42578125" style="188"/>
    <col min="534" max="534" width="9.42578125" style="188" customWidth="1"/>
    <col min="535" max="535" width="8" style="188" customWidth="1"/>
    <col min="536" max="536" width="8.85546875" style="188" customWidth="1"/>
    <col min="537" max="537" width="9.140625" style="188" customWidth="1"/>
    <col min="538" max="538" width="8" style="188" customWidth="1"/>
    <col min="539" max="539" width="9.5703125" style="188" customWidth="1"/>
    <col min="540" max="540" width="8" style="188" customWidth="1"/>
    <col min="541" max="541" width="6.85546875" style="188" customWidth="1"/>
    <col min="542" max="542" width="6.5703125" style="188" customWidth="1"/>
    <col min="543" max="543" width="6.7109375" style="188" customWidth="1"/>
    <col min="544" max="544" width="6.85546875" style="188" customWidth="1"/>
    <col min="545" max="546" width="13.140625" style="188" customWidth="1"/>
    <col min="547" max="547" width="12.5703125" style="188" customWidth="1"/>
    <col min="548" max="549" width="11.85546875" style="188" customWidth="1"/>
    <col min="550" max="552" width="11.42578125" style="188"/>
    <col min="553" max="553" width="11.85546875" style="188" bestFit="1" customWidth="1"/>
    <col min="554" max="768" width="11.42578125" style="188"/>
    <col min="769" max="769" width="13.7109375" style="188" customWidth="1"/>
    <col min="770" max="771" width="5.140625" style="188" customWidth="1"/>
    <col min="772" max="772" width="5.42578125" style="188" customWidth="1"/>
    <col min="773" max="773" width="21.85546875" style="188" bestFit="1" customWidth="1"/>
    <col min="774" max="774" width="4" style="188" customWidth="1"/>
    <col min="775" max="775" width="4.140625" style="188" customWidth="1"/>
    <col min="776" max="777" width="3.85546875" style="188" customWidth="1"/>
    <col min="778" max="778" width="5.140625" style="188" customWidth="1"/>
    <col min="779" max="779" width="21.42578125" style="188" customWidth="1"/>
    <col min="780" max="780" width="16.7109375" style="188" customWidth="1"/>
    <col min="781" max="781" width="13.140625" style="188" customWidth="1"/>
    <col min="782" max="782" width="18.7109375" style="188" bestFit="1" customWidth="1"/>
    <col min="783" max="783" width="14.7109375" style="188" bestFit="1" customWidth="1"/>
    <col min="784" max="785" width="13.140625" style="188" customWidth="1"/>
    <col min="786" max="786" width="12.42578125" style="188" customWidth="1"/>
    <col min="787" max="789" width="11.42578125" style="188"/>
    <col min="790" max="790" width="9.42578125" style="188" customWidth="1"/>
    <col min="791" max="791" width="8" style="188" customWidth="1"/>
    <col min="792" max="792" width="8.85546875" style="188" customWidth="1"/>
    <col min="793" max="793" width="9.140625" style="188" customWidth="1"/>
    <col min="794" max="794" width="8" style="188" customWidth="1"/>
    <col min="795" max="795" width="9.5703125" style="188" customWidth="1"/>
    <col min="796" max="796" width="8" style="188" customWidth="1"/>
    <col min="797" max="797" width="6.85546875" style="188" customWidth="1"/>
    <col min="798" max="798" width="6.5703125" style="188" customWidth="1"/>
    <col min="799" max="799" width="6.7109375" style="188" customWidth="1"/>
    <col min="800" max="800" width="6.85546875" style="188" customWidth="1"/>
    <col min="801" max="802" width="13.140625" style="188" customWidth="1"/>
    <col min="803" max="803" width="12.5703125" style="188" customWidth="1"/>
    <col min="804" max="805" width="11.85546875" style="188" customWidth="1"/>
    <col min="806" max="808" width="11.42578125" style="188"/>
    <col min="809" max="809" width="11.85546875" style="188" bestFit="1" customWidth="1"/>
    <col min="810" max="1024" width="11.42578125" style="188"/>
    <col min="1025" max="1025" width="13.7109375" style="188" customWidth="1"/>
    <col min="1026" max="1027" width="5.140625" style="188" customWidth="1"/>
    <col min="1028" max="1028" width="5.42578125" style="188" customWidth="1"/>
    <col min="1029" max="1029" width="21.85546875" style="188" bestFit="1" customWidth="1"/>
    <col min="1030" max="1030" width="4" style="188" customWidth="1"/>
    <col min="1031" max="1031" width="4.140625" style="188" customWidth="1"/>
    <col min="1032" max="1033" width="3.85546875" style="188" customWidth="1"/>
    <col min="1034" max="1034" width="5.140625" style="188" customWidth="1"/>
    <col min="1035" max="1035" width="21.42578125" style="188" customWidth="1"/>
    <col min="1036" max="1036" width="16.7109375" style="188" customWidth="1"/>
    <col min="1037" max="1037" width="13.140625" style="188" customWidth="1"/>
    <col min="1038" max="1038" width="18.7109375" style="188" bestFit="1" customWidth="1"/>
    <col min="1039" max="1039" width="14.7109375" style="188" bestFit="1" customWidth="1"/>
    <col min="1040" max="1041" width="13.140625" style="188" customWidth="1"/>
    <col min="1042" max="1042" width="12.42578125" style="188" customWidth="1"/>
    <col min="1043" max="1045" width="11.42578125" style="188"/>
    <col min="1046" max="1046" width="9.42578125" style="188" customWidth="1"/>
    <col min="1047" max="1047" width="8" style="188" customWidth="1"/>
    <col min="1048" max="1048" width="8.85546875" style="188" customWidth="1"/>
    <col min="1049" max="1049" width="9.140625" style="188" customWidth="1"/>
    <col min="1050" max="1050" width="8" style="188" customWidth="1"/>
    <col min="1051" max="1051" width="9.5703125" style="188" customWidth="1"/>
    <col min="1052" max="1052" width="8" style="188" customWidth="1"/>
    <col min="1053" max="1053" width="6.85546875" style="188" customWidth="1"/>
    <col min="1054" max="1054" width="6.5703125" style="188" customWidth="1"/>
    <col min="1055" max="1055" width="6.7109375" style="188" customWidth="1"/>
    <col min="1056" max="1056" width="6.85546875" style="188" customWidth="1"/>
    <col min="1057" max="1058" width="13.140625" style="188" customWidth="1"/>
    <col min="1059" max="1059" width="12.5703125" style="188" customWidth="1"/>
    <col min="1060" max="1061" width="11.85546875" style="188" customWidth="1"/>
    <col min="1062" max="1064" width="11.42578125" style="188"/>
    <col min="1065" max="1065" width="11.85546875" style="188" bestFit="1" customWidth="1"/>
    <col min="1066" max="1280" width="11.42578125" style="188"/>
    <col min="1281" max="1281" width="13.7109375" style="188" customWidth="1"/>
    <col min="1282" max="1283" width="5.140625" style="188" customWidth="1"/>
    <col min="1284" max="1284" width="5.42578125" style="188" customWidth="1"/>
    <col min="1285" max="1285" width="21.85546875" style="188" bestFit="1" customWidth="1"/>
    <col min="1286" max="1286" width="4" style="188" customWidth="1"/>
    <col min="1287" max="1287" width="4.140625" style="188" customWidth="1"/>
    <col min="1288" max="1289" width="3.85546875" style="188" customWidth="1"/>
    <col min="1290" max="1290" width="5.140625" style="188" customWidth="1"/>
    <col min="1291" max="1291" width="21.42578125" style="188" customWidth="1"/>
    <col min="1292" max="1292" width="16.7109375" style="188" customWidth="1"/>
    <col min="1293" max="1293" width="13.140625" style="188" customWidth="1"/>
    <col min="1294" max="1294" width="18.7109375" style="188" bestFit="1" customWidth="1"/>
    <col min="1295" max="1295" width="14.7109375" style="188" bestFit="1" customWidth="1"/>
    <col min="1296" max="1297" width="13.140625" style="188" customWidth="1"/>
    <col min="1298" max="1298" width="12.42578125" style="188" customWidth="1"/>
    <col min="1299" max="1301" width="11.42578125" style="188"/>
    <col min="1302" max="1302" width="9.42578125" style="188" customWidth="1"/>
    <col min="1303" max="1303" width="8" style="188" customWidth="1"/>
    <col min="1304" max="1304" width="8.85546875" style="188" customWidth="1"/>
    <col min="1305" max="1305" width="9.140625" style="188" customWidth="1"/>
    <col min="1306" max="1306" width="8" style="188" customWidth="1"/>
    <col min="1307" max="1307" width="9.5703125" style="188" customWidth="1"/>
    <col min="1308" max="1308" width="8" style="188" customWidth="1"/>
    <col min="1309" max="1309" width="6.85546875" style="188" customWidth="1"/>
    <col min="1310" max="1310" width="6.5703125" style="188" customWidth="1"/>
    <col min="1311" max="1311" width="6.7109375" style="188" customWidth="1"/>
    <col min="1312" max="1312" width="6.85546875" style="188" customWidth="1"/>
    <col min="1313" max="1314" width="13.140625" style="188" customWidth="1"/>
    <col min="1315" max="1315" width="12.5703125" style="188" customWidth="1"/>
    <col min="1316" max="1317" width="11.85546875" style="188" customWidth="1"/>
    <col min="1318" max="1320" width="11.42578125" style="188"/>
    <col min="1321" max="1321" width="11.85546875" style="188" bestFit="1" customWidth="1"/>
    <col min="1322" max="1536" width="11.42578125" style="188"/>
    <col min="1537" max="1537" width="13.7109375" style="188" customWidth="1"/>
    <col min="1538" max="1539" width="5.140625" style="188" customWidth="1"/>
    <col min="1540" max="1540" width="5.42578125" style="188" customWidth="1"/>
    <col min="1541" max="1541" width="21.85546875" style="188" bestFit="1" customWidth="1"/>
    <col min="1542" max="1542" width="4" style="188" customWidth="1"/>
    <col min="1543" max="1543" width="4.140625" style="188" customWidth="1"/>
    <col min="1544" max="1545" width="3.85546875" style="188" customWidth="1"/>
    <col min="1546" max="1546" width="5.140625" style="188" customWidth="1"/>
    <col min="1547" max="1547" width="21.42578125" style="188" customWidth="1"/>
    <col min="1548" max="1548" width="16.7109375" style="188" customWidth="1"/>
    <col min="1549" max="1549" width="13.140625" style="188" customWidth="1"/>
    <col min="1550" max="1550" width="18.7109375" style="188" bestFit="1" customWidth="1"/>
    <col min="1551" max="1551" width="14.7109375" style="188" bestFit="1" customWidth="1"/>
    <col min="1552" max="1553" width="13.140625" style="188" customWidth="1"/>
    <col min="1554" max="1554" width="12.42578125" style="188" customWidth="1"/>
    <col min="1555" max="1557" width="11.42578125" style="188"/>
    <col min="1558" max="1558" width="9.42578125" style="188" customWidth="1"/>
    <col min="1559" max="1559" width="8" style="188" customWidth="1"/>
    <col min="1560" max="1560" width="8.85546875" style="188" customWidth="1"/>
    <col min="1561" max="1561" width="9.140625" style="188" customWidth="1"/>
    <col min="1562" max="1562" width="8" style="188" customWidth="1"/>
    <col min="1563" max="1563" width="9.5703125" style="188" customWidth="1"/>
    <col min="1564" max="1564" width="8" style="188" customWidth="1"/>
    <col min="1565" max="1565" width="6.85546875" style="188" customWidth="1"/>
    <col min="1566" max="1566" width="6.5703125" style="188" customWidth="1"/>
    <col min="1567" max="1567" width="6.7109375" style="188" customWidth="1"/>
    <col min="1568" max="1568" width="6.85546875" style="188" customWidth="1"/>
    <col min="1569" max="1570" width="13.140625" style="188" customWidth="1"/>
    <col min="1571" max="1571" width="12.5703125" style="188" customWidth="1"/>
    <col min="1572" max="1573" width="11.85546875" style="188" customWidth="1"/>
    <col min="1574" max="1576" width="11.42578125" style="188"/>
    <col min="1577" max="1577" width="11.85546875" style="188" bestFit="1" customWidth="1"/>
    <col min="1578" max="1792" width="11.42578125" style="188"/>
    <col min="1793" max="1793" width="13.7109375" style="188" customWidth="1"/>
    <col min="1794" max="1795" width="5.140625" style="188" customWidth="1"/>
    <col min="1796" max="1796" width="5.42578125" style="188" customWidth="1"/>
    <col min="1797" max="1797" width="21.85546875" style="188" bestFit="1" customWidth="1"/>
    <col min="1798" max="1798" width="4" style="188" customWidth="1"/>
    <col min="1799" max="1799" width="4.140625" style="188" customWidth="1"/>
    <col min="1800" max="1801" width="3.85546875" style="188" customWidth="1"/>
    <col min="1802" max="1802" width="5.140625" style="188" customWidth="1"/>
    <col min="1803" max="1803" width="21.42578125" style="188" customWidth="1"/>
    <col min="1804" max="1804" width="16.7109375" style="188" customWidth="1"/>
    <col min="1805" max="1805" width="13.140625" style="188" customWidth="1"/>
    <col min="1806" max="1806" width="18.7109375" style="188" bestFit="1" customWidth="1"/>
    <col min="1807" max="1807" width="14.7109375" style="188" bestFit="1" customWidth="1"/>
    <col min="1808" max="1809" width="13.140625" style="188" customWidth="1"/>
    <col min="1810" max="1810" width="12.42578125" style="188" customWidth="1"/>
    <col min="1811" max="1813" width="11.42578125" style="188"/>
    <col min="1814" max="1814" width="9.42578125" style="188" customWidth="1"/>
    <col min="1815" max="1815" width="8" style="188" customWidth="1"/>
    <col min="1816" max="1816" width="8.85546875" style="188" customWidth="1"/>
    <col min="1817" max="1817" width="9.140625" style="188" customWidth="1"/>
    <col min="1818" max="1818" width="8" style="188" customWidth="1"/>
    <col min="1819" max="1819" width="9.5703125" style="188" customWidth="1"/>
    <col min="1820" max="1820" width="8" style="188" customWidth="1"/>
    <col min="1821" max="1821" width="6.85546875" style="188" customWidth="1"/>
    <col min="1822" max="1822" width="6.5703125" style="188" customWidth="1"/>
    <col min="1823" max="1823" width="6.7109375" style="188" customWidth="1"/>
    <col min="1824" max="1824" width="6.85546875" style="188" customWidth="1"/>
    <col min="1825" max="1826" width="13.140625" style="188" customWidth="1"/>
    <col min="1827" max="1827" width="12.5703125" style="188" customWidth="1"/>
    <col min="1828" max="1829" width="11.85546875" style="188" customWidth="1"/>
    <col min="1830" max="1832" width="11.42578125" style="188"/>
    <col min="1833" max="1833" width="11.85546875" style="188" bestFit="1" customWidth="1"/>
    <col min="1834" max="2048" width="11.42578125" style="188"/>
    <col min="2049" max="2049" width="13.7109375" style="188" customWidth="1"/>
    <col min="2050" max="2051" width="5.140625" style="188" customWidth="1"/>
    <col min="2052" max="2052" width="5.42578125" style="188" customWidth="1"/>
    <col min="2053" max="2053" width="21.85546875" style="188" bestFit="1" customWidth="1"/>
    <col min="2054" max="2054" width="4" style="188" customWidth="1"/>
    <col min="2055" max="2055" width="4.140625" style="188" customWidth="1"/>
    <col min="2056" max="2057" width="3.85546875" style="188" customWidth="1"/>
    <col min="2058" max="2058" width="5.140625" style="188" customWidth="1"/>
    <col min="2059" max="2059" width="21.42578125" style="188" customWidth="1"/>
    <col min="2060" max="2060" width="16.7109375" style="188" customWidth="1"/>
    <col min="2061" max="2061" width="13.140625" style="188" customWidth="1"/>
    <col min="2062" max="2062" width="18.7109375" style="188" bestFit="1" customWidth="1"/>
    <col min="2063" max="2063" width="14.7109375" style="188" bestFit="1" customWidth="1"/>
    <col min="2064" max="2065" width="13.140625" style="188" customWidth="1"/>
    <col min="2066" max="2066" width="12.42578125" style="188" customWidth="1"/>
    <col min="2067" max="2069" width="11.42578125" style="188"/>
    <col min="2070" max="2070" width="9.42578125" style="188" customWidth="1"/>
    <col min="2071" max="2071" width="8" style="188" customWidth="1"/>
    <col min="2072" max="2072" width="8.85546875" style="188" customWidth="1"/>
    <col min="2073" max="2073" width="9.140625" style="188" customWidth="1"/>
    <col min="2074" max="2074" width="8" style="188" customWidth="1"/>
    <col min="2075" max="2075" width="9.5703125" style="188" customWidth="1"/>
    <col min="2076" max="2076" width="8" style="188" customWidth="1"/>
    <col min="2077" max="2077" width="6.85546875" style="188" customWidth="1"/>
    <col min="2078" max="2078" width="6.5703125" style="188" customWidth="1"/>
    <col min="2079" max="2079" width="6.7109375" style="188" customWidth="1"/>
    <col min="2080" max="2080" width="6.85546875" style="188" customWidth="1"/>
    <col min="2081" max="2082" width="13.140625" style="188" customWidth="1"/>
    <col min="2083" max="2083" width="12.5703125" style="188" customWidth="1"/>
    <col min="2084" max="2085" width="11.85546875" style="188" customWidth="1"/>
    <col min="2086" max="2088" width="11.42578125" style="188"/>
    <col min="2089" max="2089" width="11.85546875" style="188" bestFit="1" customWidth="1"/>
    <col min="2090" max="2304" width="11.42578125" style="188"/>
    <col min="2305" max="2305" width="13.7109375" style="188" customWidth="1"/>
    <col min="2306" max="2307" width="5.140625" style="188" customWidth="1"/>
    <col min="2308" max="2308" width="5.42578125" style="188" customWidth="1"/>
    <col min="2309" max="2309" width="21.85546875" style="188" bestFit="1" customWidth="1"/>
    <col min="2310" max="2310" width="4" style="188" customWidth="1"/>
    <col min="2311" max="2311" width="4.140625" style="188" customWidth="1"/>
    <col min="2312" max="2313" width="3.85546875" style="188" customWidth="1"/>
    <col min="2314" max="2314" width="5.140625" style="188" customWidth="1"/>
    <col min="2315" max="2315" width="21.42578125" style="188" customWidth="1"/>
    <col min="2316" max="2316" width="16.7109375" style="188" customWidth="1"/>
    <col min="2317" max="2317" width="13.140625" style="188" customWidth="1"/>
    <col min="2318" max="2318" width="18.7109375" style="188" bestFit="1" customWidth="1"/>
    <col min="2319" max="2319" width="14.7109375" style="188" bestFit="1" customWidth="1"/>
    <col min="2320" max="2321" width="13.140625" style="188" customWidth="1"/>
    <col min="2322" max="2322" width="12.42578125" style="188" customWidth="1"/>
    <col min="2323" max="2325" width="11.42578125" style="188"/>
    <col min="2326" max="2326" width="9.42578125" style="188" customWidth="1"/>
    <col min="2327" max="2327" width="8" style="188" customWidth="1"/>
    <col min="2328" max="2328" width="8.85546875" style="188" customWidth="1"/>
    <col min="2329" max="2329" width="9.140625" style="188" customWidth="1"/>
    <col min="2330" max="2330" width="8" style="188" customWidth="1"/>
    <col min="2331" max="2331" width="9.5703125" style="188" customWidth="1"/>
    <col min="2332" max="2332" width="8" style="188" customWidth="1"/>
    <col min="2333" max="2333" width="6.85546875" style="188" customWidth="1"/>
    <col min="2334" max="2334" width="6.5703125" style="188" customWidth="1"/>
    <col min="2335" max="2335" width="6.7109375" style="188" customWidth="1"/>
    <col min="2336" max="2336" width="6.85546875" style="188" customWidth="1"/>
    <col min="2337" max="2338" width="13.140625" style="188" customWidth="1"/>
    <col min="2339" max="2339" width="12.5703125" style="188" customWidth="1"/>
    <col min="2340" max="2341" width="11.85546875" style="188" customWidth="1"/>
    <col min="2342" max="2344" width="11.42578125" style="188"/>
    <col min="2345" max="2345" width="11.85546875" style="188" bestFit="1" customWidth="1"/>
    <col min="2346" max="2560" width="11.42578125" style="188"/>
    <col min="2561" max="2561" width="13.7109375" style="188" customWidth="1"/>
    <col min="2562" max="2563" width="5.140625" style="188" customWidth="1"/>
    <col min="2564" max="2564" width="5.42578125" style="188" customWidth="1"/>
    <col min="2565" max="2565" width="21.85546875" style="188" bestFit="1" customWidth="1"/>
    <col min="2566" max="2566" width="4" style="188" customWidth="1"/>
    <col min="2567" max="2567" width="4.140625" style="188" customWidth="1"/>
    <col min="2568" max="2569" width="3.85546875" style="188" customWidth="1"/>
    <col min="2570" max="2570" width="5.140625" style="188" customWidth="1"/>
    <col min="2571" max="2571" width="21.42578125" style="188" customWidth="1"/>
    <col min="2572" max="2572" width="16.7109375" style="188" customWidth="1"/>
    <col min="2573" max="2573" width="13.140625" style="188" customWidth="1"/>
    <col min="2574" max="2574" width="18.7109375" style="188" bestFit="1" customWidth="1"/>
    <col min="2575" max="2575" width="14.7109375" style="188" bestFit="1" customWidth="1"/>
    <col min="2576" max="2577" width="13.140625" style="188" customWidth="1"/>
    <col min="2578" max="2578" width="12.42578125" style="188" customWidth="1"/>
    <col min="2579" max="2581" width="11.42578125" style="188"/>
    <col min="2582" max="2582" width="9.42578125" style="188" customWidth="1"/>
    <col min="2583" max="2583" width="8" style="188" customWidth="1"/>
    <col min="2584" max="2584" width="8.85546875" style="188" customWidth="1"/>
    <col min="2585" max="2585" width="9.140625" style="188" customWidth="1"/>
    <col min="2586" max="2586" width="8" style="188" customWidth="1"/>
    <col min="2587" max="2587" width="9.5703125" style="188" customWidth="1"/>
    <col min="2588" max="2588" width="8" style="188" customWidth="1"/>
    <col min="2589" max="2589" width="6.85546875" style="188" customWidth="1"/>
    <col min="2590" max="2590" width="6.5703125" style="188" customWidth="1"/>
    <col min="2591" max="2591" width="6.7109375" style="188" customWidth="1"/>
    <col min="2592" max="2592" width="6.85546875" style="188" customWidth="1"/>
    <col min="2593" max="2594" width="13.140625" style="188" customWidth="1"/>
    <col min="2595" max="2595" width="12.5703125" style="188" customWidth="1"/>
    <col min="2596" max="2597" width="11.85546875" style="188" customWidth="1"/>
    <col min="2598" max="2600" width="11.42578125" style="188"/>
    <col min="2601" max="2601" width="11.85546875" style="188" bestFit="1" customWidth="1"/>
    <col min="2602" max="2816" width="11.42578125" style="188"/>
    <col min="2817" max="2817" width="13.7109375" style="188" customWidth="1"/>
    <col min="2818" max="2819" width="5.140625" style="188" customWidth="1"/>
    <col min="2820" max="2820" width="5.42578125" style="188" customWidth="1"/>
    <col min="2821" max="2821" width="21.85546875" style="188" bestFit="1" customWidth="1"/>
    <col min="2822" max="2822" width="4" style="188" customWidth="1"/>
    <col min="2823" max="2823" width="4.140625" style="188" customWidth="1"/>
    <col min="2824" max="2825" width="3.85546875" style="188" customWidth="1"/>
    <col min="2826" max="2826" width="5.140625" style="188" customWidth="1"/>
    <col min="2827" max="2827" width="21.42578125" style="188" customWidth="1"/>
    <col min="2828" max="2828" width="16.7109375" style="188" customWidth="1"/>
    <col min="2829" max="2829" width="13.140625" style="188" customWidth="1"/>
    <col min="2830" max="2830" width="18.7109375" style="188" bestFit="1" customWidth="1"/>
    <col min="2831" max="2831" width="14.7109375" style="188" bestFit="1" customWidth="1"/>
    <col min="2832" max="2833" width="13.140625" style="188" customWidth="1"/>
    <col min="2834" max="2834" width="12.42578125" style="188" customWidth="1"/>
    <col min="2835" max="2837" width="11.42578125" style="188"/>
    <col min="2838" max="2838" width="9.42578125" style="188" customWidth="1"/>
    <col min="2839" max="2839" width="8" style="188" customWidth="1"/>
    <col min="2840" max="2840" width="8.85546875" style="188" customWidth="1"/>
    <col min="2841" max="2841" width="9.140625" style="188" customWidth="1"/>
    <col min="2842" max="2842" width="8" style="188" customWidth="1"/>
    <col min="2843" max="2843" width="9.5703125" style="188" customWidth="1"/>
    <col min="2844" max="2844" width="8" style="188" customWidth="1"/>
    <col min="2845" max="2845" width="6.85546875" style="188" customWidth="1"/>
    <col min="2846" max="2846" width="6.5703125" style="188" customWidth="1"/>
    <col min="2847" max="2847" width="6.7109375" style="188" customWidth="1"/>
    <col min="2848" max="2848" width="6.85546875" style="188" customWidth="1"/>
    <col min="2849" max="2850" width="13.140625" style="188" customWidth="1"/>
    <col min="2851" max="2851" width="12.5703125" style="188" customWidth="1"/>
    <col min="2852" max="2853" width="11.85546875" style="188" customWidth="1"/>
    <col min="2854" max="2856" width="11.42578125" style="188"/>
    <col min="2857" max="2857" width="11.85546875" style="188" bestFit="1" customWidth="1"/>
    <col min="2858" max="3072" width="11.42578125" style="188"/>
    <col min="3073" max="3073" width="13.7109375" style="188" customWidth="1"/>
    <col min="3074" max="3075" width="5.140625" style="188" customWidth="1"/>
    <col min="3076" max="3076" width="5.42578125" style="188" customWidth="1"/>
    <col min="3077" max="3077" width="21.85546875" style="188" bestFit="1" customWidth="1"/>
    <col min="3078" max="3078" width="4" style="188" customWidth="1"/>
    <col min="3079" max="3079" width="4.140625" style="188" customWidth="1"/>
    <col min="3080" max="3081" width="3.85546875" style="188" customWidth="1"/>
    <col min="3082" max="3082" width="5.140625" style="188" customWidth="1"/>
    <col min="3083" max="3083" width="21.42578125" style="188" customWidth="1"/>
    <col min="3084" max="3084" width="16.7109375" style="188" customWidth="1"/>
    <col min="3085" max="3085" width="13.140625" style="188" customWidth="1"/>
    <col min="3086" max="3086" width="18.7109375" style="188" bestFit="1" customWidth="1"/>
    <col min="3087" max="3087" width="14.7109375" style="188" bestFit="1" customWidth="1"/>
    <col min="3088" max="3089" width="13.140625" style="188" customWidth="1"/>
    <col min="3090" max="3090" width="12.42578125" style="188" customWidth="1"/>
    <col min="3091" max="3093" width="11.42578125" style="188"/>
    <col min="3094" max="3094" width="9.42578125" style="188" customWidth="1"/>
    <col min="3095" max="3095" width="8" style="188" customWidth="1"/>
    <col min="3096" max="3096" width="8.85546875" style="188" customWidth="1"/>
    <col min="3097" max="3097" width="9.140625" style="188" customWidth="1"/>
    <col min="3098" max="3098" width="8" style="188" customWidth="1"/>
    <col min="3099" max="3099" width="9.5703125" style="188" customWidth="1"/>
    <col min="3100" max="3100" width="8" style="188" customWidth="1"/>
    <col min="3101" max="3101" width="6.85546875" style="188" customWidth="1"/>
    <col min="3102" max="3102" width="6.5703125" style="188" customWidth="1"/>
    <col min="3103" max="3103" width="6.7109375" style="188" customWidth="1"/>
    <col min="3104" max="3104" width="6.85546875" style="188" customWidth="1"/>
    <col min="3105" max="3106" width="13.140625" style="188" customWidth="1"/>
    <col min="3107" max="3107" width="12.5703125" style="188" customWidth="1"/>
    <col min="3108" max="3109" width="11.85546875" style="188" customWidth="1"/>
    <col min="3110" max="3112" width="11.42578125" style="188"/>
    <col min="3113" max="3113" width="11.85546875" style="188" bestFit="1" customWidth="1"/>
    <col min="3114" max="3328" width="11.42578125" style="188"/>
    <col min="3329" max="3329" width="13.7109375" style="188" customWidth="1"/>
    <col min="3330" max="3331" width="5.140625" style="188" customWidth="1"/>
    <col min="3332" max="3332" width="5.42578125" style="188" customWidth="1"/>
    <col min="3333" max="3333" width="21.85546875" style="188" bestFit="1" customWidth="1"/>
    <col min="3334" max="3334" width="4" style="188" customWidth="1"/>
    <col min="3335" max="3335" width="4.140625" style="188" customWidth="1"/>
    <col min="3336" max="3337" width="3.85546875" style="188" customWidth="1"/>
    <col min="3338" max="3338" width="5.140625" style="188" customWidth="1"/>
    <col min="3339" max="3339" width="21.42578125" style="188" customWidth="1"/>
    <col min="3340" max="3340" width="16.7109375" style="188" customWidth="1"/>
    <col min="3341" max="3341" width="13.140625" style="188" customWidth="1"/>
    <col min="3342" max="3342" width="18.7109375" style="188" bestFit="1" customWidth="1"/>
    <col min="3343" max="3343" width="14.7109375" style="188" bestFit="1" customWidth="1"/>
    <col min="3344" max="3345" width="13.140625" style="188" customWidth="1"/>
    <col min="3346" max="3346" width="12.42578125" style="188" customWidth="1"/>
    <col min="3347" max="3349" width="11.42578125" style="188"/>
    <col min="3350" max="3350" width="9.42578125" style="188" customWidth="1"/>
    <col min="3351" max="3351" width="8" style="188" customWidth="1"/>
    <col min="3352" max="3352" width="8.85546875" style="188" customWidth="1"/>
    <col min="3353" max="3353" width="9.140625" style="188" customWidth="1"/>
    <col min="3354" max="3354" width="8" style="188" customWidth="1"/>
    <col min="3355" max="3355" width="9.5703125" style="188" customWidth="1"/>
    <col min="3356" max="3356" width="8" style="188" customWidth="1"/>
    <col min="3357" max="3357" width="6.85546875" style="188" customWidth="1"/>
    <col min="3358" max="3358" width="6.5703125" style="188" customWidth="1"/>
    <col min="3359" max="3359" width="6.7109375" style="188" customWidth="1"/>
    <col min="3360" max="3360" width="6.85546875" style="188" customWidth="1"/>
    <col min="3361" max="3362" width="13.140625" style="188" customWidth="1"/>
    <col min="3363" max="3363" width="12.5703125" style="188" customWidth="1"/>
    <col min="3364" max="3365" width="11.85546875" style="188" customWidth="1"/>
    <col min="3366" max="3368" width="11.42578125" style="188"/>
    <col min="3369" max="3369" width="11.85546875" style="188" bestFit="1" customWidth="1"/>
    <col min="3370" max="3584" width="11.42578125" style="188"/>
    <col min="3585" max="3585" width="13.7109375" style="188" customWidth="1"/>
    <col min="3586" max="3587" width="5.140625" style="188" customWidth="1"/>
    <col min="3588" max="3588" width="5.42578125" style="188" customWidth="1"/>
    <col min="3589" max="3589" width="21.85546875" style="188" bestFit="1" customWidth="1"/>
    <col min="3590" max="3590" width="4" style="188" customWidth="1"/>
    <col min="3591" max="3591" width="4.140625" style="188" customWidth="1"/>
    <col min="3592" max="3593" width="3.85546875" style="188" customWidth="1"/>
    <col min="3594" max="3594" width="5.140625" style="188" customWidth="1"/>
    <col min="3595" max="3595" width="21.42578125" style="188" customWidth="1"/>
    <col min="3596" max="3596" width="16.7109375" style="188" customWidth="1"/>
    <col min="3597" max="3597" width="13.140625" style="188" customWidth="1"/>
    <col min="3598" max="3598" width="18.7109375" style="188" bestFit="1" customWidth="1"/>
    <col min="3599" max="3599" width="14.7109375" style="188" bestFit="1" customWidth="1"/>
    <col min="3600" max="3601" width="13.140625" style="188" customWidth="1"/>
    <col min="3602" max="3602" width="12.42578125" style="188" customWidth="1"/>
    <col min="3603" max="3605" width="11.42578125" style="188"/>
    <col min="3606" max="3606" width="9.42578125" style="188" customWidth="1"/>
    <col min="3607" max="3607" width="8" style="188" customWidth="1"/>
    <col min="3608" max="3608" width="8.85546875" style="188" customWidth="1"/>
    <col min="3609" max="3609" width="9.140625" style="188" customWidth="1"/>
    <col min="3610" max="3610" width="8" style="188" customWidth="1"/>
    <col min="3611" max="3611" width="9.5703125" style="188" customWidth="1"/>
    <col min="3612" max="3612" width="8" style="188" customWidth="1"/>
    <col min="3613" max="3613" width="6.85546875" style="188" customWidth="1"/>
    <col min="3614" max="3614" width="6.5703125" style="188" customWidth="1"/>
    <col min="3615" max="3615" width="6.7109375" style="188" customWidth="1"/>
    <col min="3616" max="3616" width="6.85546875" style="188" customWidth="1"/>
    <col min="3617" max="3618" width="13.140625" style="188" customWidth="1"/>
    <col min="3619" max="3619" width="12.5703125" style="188" customWidth="1"/>
    <col min="3620" max="3621" width="11.85546875" style="188" customWidth="1"/>
    <col min="3622" max="3624" width="11.42578125" style="188"/>
    <col min="3625" max="3625" width="11.85546875" style="188" bestFit="1" customWidth="1"/>
    <col min="3626" max="3840" width="11.42578125" style="188"/>
    <col min="3841" max="3841" width="13.7109375" style="188" customWidth="1"/>
    <col min="3842" max="3843" width="5.140625" style="188" customWidth="1"/>
    <col min="3844" max="3844" width="5.42578125" style="188" customWidth="1"/>
    <col min="3845" max="3845" width="21.85546875" style="188" bestFit="1" customWidth="1"/>
    <col min="3846" max="3846" width="4" style="188" customWidth="1"/>
    <col min="3847" max="3847" width="4.140625" style="188" customWidth="1"/>
    <col min="3848" max="3849" width="3.85546875" style="188" customWidth="1"/>
    <col min="3850" max="3850" width="5.140625" style="188" customWidth="1"/>
    <col min="3851" max="3851" width="21.42578125" style="188" customWidth="1"/>
    <col min="3852" max="3852" width="16.7109375" style="188" customWidth="1"/>
    <col min="3853" max="3853" width="13.140625" style="188" customWidth="1"/>
    <col min="3854" max="3854" width="18.7109375" style="188" bestFit="1" customWidth="1"/>
    <col min="3855" max="3855" width="14.7109375" style="188" bestFit="1" customWidth="1"/>
    <col min="3856" max="3857" width="13.140625" style="188" customWidth="1"/>
    <col min="3858" max="3858" width="12.42578125" style="188" customWidth="1"/>
    <col min="3859" max="3861" width="11.42578125" style="188"/>
    <col min="3862" max="3862" width="9.42578125" style="188" customWidth="1"/>
    <col min="3863" max="3863" width="8" style="188" customWidth="1"/>
    <col min="3864" max="3864" width="8.85546875" style="188" customWidth="1"/>
    <col min="3865" max="3865" width="9.140625" style="188" customWidth="1"/>
    <col min="3866" max="3866" width="8" style="188" customWidth="1"/>
    <col min="3867" max="3867" width="9.5703125" style="188" customWidth="1"/>
    <col min="3868" max="3868" width="8" style="188" customWidth="1"/>
    <col min="3869" max="3869" width="6.85546875" style="188" customWidth="1"/>
    <col min="3870" max="3870" width="6.5703125" style="188" customWidth="1"/>
    <col min="3871" max="3871" width="6.7109375" style="188" customWidth="1"/>
    <col min="3872" max="3872" width="6.85546875" style="188" customWidth="1"/>
    <col min="3873" max="3874" width="13.140625" style="188" customWidth="1"/>
    <col min="3875" max="3875" width="12.5703125" style="188" customWidth="1"/>
    <col min="3876" max="3877" width="11.85546875" style="188" customWidth="1"/>
    <col min="3878" max="3880" width="11.42578125" style="188"/>
    <col min="3881" max="3881" width="11.85546875" style="188" bestFit="1" customWidth="1"/>
    <col min="3882" max="4096" width="11.42578125" style="188"/>
    <col min="4097" max="4097" width="13.7109375" style="188" customWidth="1"/>
    <col min="4098" max="4099" width="5.140625" style="188" customWidth="1"/>
    <col min="4100" max="4100" width="5.42578125" style="188" customWidth="1"/>
    <col min="4101" max="4101" width="21.85546875" style="188" bestFit="1" customWidth="1"/>
    <col min="4102" max="4102" width="4" style="188" customWidth="1"/>
    <col min="4103" max="4103" width="4.140625" style="188" customWidth="1"/>
    <col min="4104" max="4105" width="3.85546875" style="188" customWidth="1"/>
    <col min="4106" max="4106" width="5.140625" style="188" customWidth="1"/>
    <col min="4107" max="4107" width="21.42578125" style="188" customWidth="1"/>
    <col min="4108" max="4108" width="16.7109375" style="188" customWidth="1"/>
    <col min="4109" max="4109" width="13.140625" style="188" customWidth="1"/>
    <col min="4110" max="4110" width="18.7109375" style="188" bestFit="1" customWidth="1"/>
    <col min="4111" max="4111" width="14.7109375" style="188" bestFit="1" customWidth="1"/>
    <col min="4112" max="4113" width="13.140625" style="188" customWidth="1"/>
    <col min="4114" max="4114" width="12.42578125" style="188" customWidth="1"/>
    <col min="4115" max="4117" width="11.42578125" style="188"/>
    <col min="4118" max="4118" width="9.42578125" style="188" customWidth="1"/>
    <col min="4119" max="4119" width="8" style="188" customWidth="1"/>
    <col min="4120" max="4120" width="8.85546875" style="188" customWidth="1"/>
    <col min="4121" max="4121" width="9.140625" style="188" customWidth="1"/>
    <col min="4122" max="4122" width="8" style="188" customWidth="1"/>
    <col min="4123" max="4123" width="9.5703125" style="188" customWidth="1"/>
    <col min="4124" max="4124" width="8" style="188" customWidth="1"/>
    <col min="4125" max="4125" width="6.85546875" style="188" customWidth="1"/>
    <col min="4126" max="4126" width="6.5703125" style="188" customWidth="1"/>
    <col min="4127" max="4127" width="6.7109375" style="188" customWidth="1"/>
    <col min="4128" max="4128" width="6.85546875" style="188" customWidth="1"/>
    <col min="4129" max="4130" width="13.140625" style="188" customWidth="1"/>
    <col min="4131" max="4131" width="12.5703125" style="188" customWidth="1"/>
    <col min="4132" max="4133" width="11.85546875" style="188" customWidth="1"/>
    <col min="4134" max="4136" width="11.42578125" style="188"/>
    <col min="4137" max="4137" width="11.85546875" style="188" bestFit="1" customWidth="1"/>
    <col min="4138" max="4352" width="11.42578125" style="188"/>
    <col min="4353" max="4353" width="13.7109375" style="188" customWidth="1"/>
    <col min="4354" max="4355" width="5.140625" style="188" customWidth="1"/>
    <col min="4356" max="4356" width="5.42578125" style="188" customWidth="1"/>
    <col min="4357" max="4357" width="21.85546875" style="188" bestFit="1" customWidth="1"/>
    <col min="4358" max="4358" width="4" style="188" customWidth="1"/>
    <col min="4359" max="4359" width="4.140625" style="188" customWidth="1"/>
    <col min="4360" max="4361" width="3.85546875" style="188" customWidth="1"/>
    <col min="4362" max="4362" width="5.140625" style="188" customWidth="1"/>
    <col min="4363" max="4363" width="21.42578125" style="188" customWidth="1"/>
    <col min="4364" max="4364" width="16.7109375" style="188" customWidth="1"/>
    <col min="4365" max="4365" width="13.140625" style="188" customWidth="1"/>
    <col min="4366" max="4366" width="18.7109375" style="188" bestFit="1" customWidth="1"/>
    <col min="4367" max="4367" width="14.7109375" style="188" bestFit="1" customWidth="1"/>
    <col min="4368" max="4369" width="13.140625" style="188" customWidth="1"/>
    <col min="4370" max="4370" width="12.42578125" style="188" customWidth="1"/>
    <col min="4371" max="4373" width="11.42578125" style="188"/>
    <col min="4374" max="4374" width="9.42578125" style="188" customWidth="1"/>
    <col min="4375" max="4375" width="8" style="188" customWidth="1"/>
    <col min="4376" max="4376" width="8.85546875" style="188" customWidth="1"/>
    <col min="4377" max="4377" width="9.140625" style="188" customWidth="1"/>
    <col min="4378" max="4378" width="8" style="188" customWidth="1"/>
    <col min="4379" max="4379" width="9.5703125" style="188" customWidth="1"/>
    <col min="4380" max="4380" width="8" style="188" customWidth="1"/>
    <col min="4381" max="4381" width="6.85546875" style="188" customWidth="1"/>
    <col min="4382" max="4382" width="6.5703125" style="188" customWidth="1"/>
    <col min="4383" max="4383" width="6.7109375" style="188" customWidth="1"/>
    <col min="4384" max="4384" width="6.85546875" style="188" customWidth="1"/>
    <col min="4385" max="4386" width="13.140625" style="188" customWidth="1"/>
    <col min="4387" max="4387" width="12.5703125" style="188" customWidth="1"/>
    <col min="4388" max="4389" width="11.85546875" style="188" customWidth="1"/>
    <col min="4390" max="4392" width="11.42578125" style="188"/>
    <col min="4393" max="4393" width="11.85546875" style="188" bestFit="1" customWidth="1"/>
    <col min="4394" max="4608" width="11.42578125" style="188"/>
    <col min="4609" max="4609" width="13.7109375" style="188" customWidth="1"/>
    <col min="4610" max="4611" width="5.140625" style="188" customWidth="1"/>
    <col min="4612" max="4612" width="5.42578125" style="188" customWidth="1"/>
    <col min="4613" max="4613" width="21.85546875" style="188" bestFit="1" customWidth="1"/>
    <col min="4614" max="4614" width="4" style="188" customWidth="1"/>
    <col min="4615" max="4615" width="4.140625" style="188" customWidth="1"/>
    <col min="4616" max="4617" width="3.85546875" style="188" customWidth="1"/>
    <col min="4618" max="4618" width="5.140625" style="188" customWidth="1"/>
    <col min="4619" max="4619" width="21.42578125" style="188" customWidth="1"/>
    <col min="4620" max="4620" width="16.7109375" style="188" customWidth="1"/>
    <col min="4621" max="4621" width="13.140625" style="188" customWidth="1"/>
    <col min="4622" max="4622" width="18.7109375" style="188" bestFit="1" customWidth="1"/>
    <col min="4623" max="4623" width="14.7109375" style="188" bestFit="1" customWidth="1"/>
    <col min="4624" max="4625" width="13.140625" style="188" customWidth="1"/>
    <col min="4626" max="4626" width="12.42578125" style="188" customWidth="1"/>
    <col min="4627" max="4629" width="11.42578125" style="188"/>
    <col min="4630" max="4630" width="9.42578125" style="188" customWidth="1"/>
    <col min="4631" max="4631" width="8" style="188" customWidth="1"/>
    <col min="4632" max="4632" width="8.85546875" style="188" customWidth="1"/>
    <col min="4633" max="4633" width="9.140625" style="188" customWidth="1"/>
    <col min="4634" max="4634" width="8" style="188" customWidth="1"/>
    <col min="4635" max="4635" width="9.5703125" style="188" customWidth="1"/>
    <col min="4636" max="4636" width="8" style="188" customWidth="1"/>
    <col min="4637" max="4637" width="6.85546875" style="188" customWidth="1"/>
    <col min="4638" max="4638" width="6.5703125" style="188" customWidth="1"/>
    <col min="4639" max="4639" width="6.7109375" style="188" customWidth="1"/>
    <col min="4640" max="4640" width="6.85546875" style="188" customWidth="1"/>
    <col min="4641" max="4642" width="13.140625" style="188" customWidth="1"/>
    <col min="4643" max="4643" width="12.5703125" style="188" customWidth="1"/>
    <col min="4644" max="4645" width="11.85546875" style="188" customWidth="1"/>
    <col min="4646" max="4648" width="11.42578125" style="188"/>
    <col min="4649" max="4649" width="11.85546875" style="188" bestFit="1" customWidth="1"/>
    <col min="4650" max="4864" width="11.42578125" style="188"/>
    <col min="4865" max="4865" width="13.7109375" style="188" customWidth="1"/>
    <col min="4866" max="4867" width="5.140625" style="188" customWidth="1"/>
    <col min="4868" max="4868" width="5.42578125" style="188" customWidth="1"/>
    <col min="4869" max="4869" width="21.85546875" style="188" bestFit="1" customWidth="1"/>
    <col min="4870" max="4870" width="4" style="188" customWidth="1"/>
    <col min="4871" max="4871" width="4.140625" style="188" customWidth="1"/>
    <col min="4872" max="4873" width="3.85546875" style="188" customWidth="1"/>
    <col min="4874" max="4874" width="5.140625" style="188" customWidth="1"/>
    <col min="4875" max="4875" width="21.42578125" style="188" customWidth="1"/>
    <col min="4876" max="4876" width="16.7109375" style="188" customWidth="1"/>
    <col min="4877" max="4877" width="13.140625" style="188" customWidth="1"/>
    <col min="4878" max="4878" width="18.7109375" style="188" bestFit="1" customWidth="1"/>
    <col min="4879" max="4879" width="14.7109375" style="188" bestFit="1" customWidth="1"/>
    <col min="4880" max="4881" width="13.140625" style="188" customWidth="1"/>
    <col min="4882" max="4882" width="12.42578125" style="188" customWidth="1"/>
    <col min="4883" max="4885" width="11.42578125" style="188"/>
    <col min="4886" max="4886" width="9.42578125" style="188" customWidth="1"/>
    <col min="4887" max="4887" width="8" style="188" customWidth="1"/>
    <col min="4888" max="4888" width="8.85546875" style="188" customWidth="1"/>
    <col min="4889" max="4889" width="9.140625" style="188" customWidth="1"/>
    <col min="4890" max="4890" width="8" style="188" customWidth="1"/>
    <col min="4891" max="4891" width="9.5703125" style="188" customWidth="1"/>
    <col min="4892" max="4892" width="8" style="188" customWidth="1"/>
    <col min="4893" max="4893" width="6.85546875" style="188" customWidth="1"/>
    <col min="4894" max="4894" width="6.5703125" style="188" customWidth="1"/>
    <col min="4895" max="4895" width="6.7109375" style="188" customWidth="1"/>
    <col min="4896" max="4896" width="6.85546875" style="188" customWidth="1"/>
    <col min="4897" max="4898" width="13.140625" style="188" customWidth="1"/>
    <col min="4899" max="4899" width="12.5703125" style="188" customWidth="1"/>
    <col min="4900" max="4901" width="11.85546875" style="188" customWidth="1"/>
    <col min="4902" max="4904" width="11.42578125" style="188"/>
    <col min="4905" max="4905" width="11.85546875" style="188" bestFit="1" customWidth="1"/>
    <col min="4906" max="5120" width="11.42578125" style="188"/>
    <col min="5121" max="5121" width="13.7109375" style="188" customWidth="1"/>
    <col min="5122" max="5123" width="5.140625" style="188" customWidth="1"/>
    <col min="5124" max="5124" width="5.42578125" style="188" customWidth="1"/>
    <col min="5125" max="5125" width="21.85546875" style="188" bestFit="1" customWidth="1"/>
    <col min="5126" max="5126" width="4" style="188" customWidth="1"/>
    <col min="5127" max="5127" width="4.140625" style="188" customWidth="1"/>
    <col min="5128" max="5129" width="3.85546875" style="188" customWidth="1"/>
    <col min="5130" max="5130" width="5.140625" style="188" customWidth="1"/>
    <col min="5131" max="5131" width="21.42578125" style="188" customWidth="1"/>
    <col min="5132" max="5132" width="16.7109375" style="188" customWidth="1"/>
    <col min="5133" max="5133" width="13.140625" style="188" customWidth="1"/>
    <col min="5134" max="5134" width="18.7109375" style="188" bestFit="1" customWidth="1"/>
    <col min="5135" max="5135" width="14.7109375" style="188" bestFit="1" customWidth="1"/>
    <col min="5136" max="5137" width="13.140625" style="188" customWidth="1"/>
    <col min="5138" max="5138" width="12.42578125" style="188" customWidth="1"/>
    <col min="5139" max="5141" width="11.42578125" style="188"/>
    <col min="5142" max="5142" width="9.42578125" style="188" customWidth="1"/>
    <col min="5143" max="5143" width="8" style="188" customWidth="1"/>
    <col min="5144" max="5144" width="8.85546875" style="188" customWidth="1"/>
    <col min="5145" max="5145" width="9.140625" style="188" customWidth="1"/>
    <col min="5146" max="5146" width="8" style="188" customWidth="1"/>
    <col min="5147" max="5147" width="9.5703125" style="188" customWidth="1"/>
    <col min="5148" max="5148" width="8" style="188" customWidth="1"/>
    <col min="5149" max="5149" width="6.85546875" style="188" customWidth="1"/>
    <col min="5150" max="5150" width="6.5703125" style="188" customWidth="1"/>
    <col min="5151" max="5151" width="6.7109375" style="188" customWidth="1"/>
    <col min="5152" max="5152" width="6.85546875" style="188" customWidth="1"/>
    <col min="5153" max="5154" width="13.140625" style="188" customWidth="1"/>
    <col min="5155" max="5155" width="12.5703125" style="188" customWidth="1"/>
    <col min="5156" max="5157" width="11.85546875" style="188" customWidth="1"/>
    <col min="5158" max="5160" width="11.42578125" style="188"/>
    <col min="5161" max="5161" width="11.85546875" style="188" bestFit="1" customWidth="1"/>
    <col min="5162" max="5376" width="11.42578125" style="188"/>
    <col min="5377" max="5377" width="13.7109375" style="188" customWidth="1"/>
    <col min="5378" max="5379" width="5.140625" style="188" customWidth="1"/>
    <col min="5380" max="5380" width="5.42578125" style="188" customWidth="1"/>
    <col min="5381" max="5381" width="21.85546875" style="188" bestFit="1" customWidth="1"/>
    <col min="5382" max="5382" width="4" style="188" customWidth="1"/>
    <col min="5383" max="5383" width="4.140625" style="188" customWidth="1"/>
    <col min="5384" max="5385" width="3.85546875" style="188" customWidth="1"/>
    <col min="5386" max="5386" width="5.140625" style="188" customWidth="1"/>
    <col min="5387" max="5387" width="21.42578125" style="188" customWidth="1"/>
    <col min="5388" max="5388" width="16.7109375" style="188" customWidth="1"/>
    <col min="5389" max="5389" width="13.140625" style="188" customWidth="1"/>
    <col min="5390" max="5390" width="18.7109375" style="188" bestFit="1" customWidth="1"/>
    <col min="5391" max="5391" width="14.7109375" style="188" bestFit="1" customWidth="1"/>
    <col min="5392" max="5393" width="13.140625" style="188" customWidth="1"/>
    <col min="5394" max="5394" width="12.42578125" style="188" customWidth="1"/>
    <col min="5395" max="5397" width="11.42578125" style="188"/>
    <col min="5398" max="5398" width="9.42578125" style="188" customWidth="1"/>
    <col min="5399" max="5399" width="8" style="188" customWidth="1"/>
    <col min="5400" max="5400" width="8.85546875" style="188" customWidth="1"/>
    <col min="5401" max="5401" width="9.140625" style="188" customWidth="1"/>
    <col min="5402" max="5402" width="8" style="188" customWidth="1"/>
    <col min="5403" max="5403" width="9.5703125" style="188" customWidth="1"/>
    <col min="5404" max="5404" width="8" style="188" customWidth="1"/>
    <col min="5405" max="5405" width="6.85546875" style="188" customWidth="1"/>
    <col min="5406" max="5406" width="6.5703125" style="188" customWidth="1"/>
    <col min="5407" max="5407" width="6.7109375" style="188" customWidth="1"/>
    <col min="5408" max="5408" width="6.85546875" style="188" customWidth="1"/>
    <col min="5409" max="5410" width="13.140625" style="188" customWidth="1"/>
    <col min="5411" max="5411" width="12.5703125" style="188" customWidth="1"/>
    <col min="5412" max="5413" width="11.85546875" style="188" customWidth="1"/>
    <col min="5414" max="5416" width="11.42578125" style="188"/>
    <col min="5417" max="5417" width="11.85546875" style="188" bestFit="1" customWidth="1"/>
    <col min="5418" max="5632" width="11.42578125" style="188"/>
    <col min="5633" max="5633" width="13.7109375" style="188" customWidth="1"/>
    <col min="5634" max="5635" width="5.140625" style="188" customWidth="1"/>
    <col min="5636" max="5636" width="5.42578125" style="188" customWidth="1"/>
    <col min="5637" max="5637" width="21.85546875" style="188" bestFit="1" customWidth="1"/>
    <col min="5638" max="5638" width="4" style="188" customWidth="1"/>
    <col min="5639" max="5639" width="4.140625" style="188" customWidth="1"/>
    <col min="5640" max="5641" width="3.85546875" style="188" customWidth="1"/>
    <col min="5642" max="5642" width="5.140625" style="188" customWidth="1"/>
    <col min="5643" max="5643" width="21.42578125" style="188" customWidth="1"/>
    <col min="5644" max="5644" width="16.7109375" style="188" customWidth="1"/>
    <col min="5645" max="5645" width="13.140625" style="188" customWidth="1"/>
    <col min="5646" max="5646" width="18.7109375" style="188" bestFit="1" customWidth="1"/>
    <col min="5647" max="5647" width="14.7109375" style="188" bestFit="1" customWidth="1"/>
    <col min="5648" max="5649" width="13.140625" style="188" customWidth="1"/>
    <col min="5650" max="5650" width="12.42578125" style="188" customWidth="1"/>
    <col min="5651" max="5653" width="11.42578125" style="188"/>
    <col min="5654" max="5654" width="9.42578125" style="188" customWidth="1"/>
    <col min="5655" max="5655" width="8" style="188" customWidth="1"/>
    <col min="5656" max="5656" width="8.85546875" style="188" customWidth="1"/>
    <col min="5657" max="5657" width="9.140625" style="188" customWidth="1"/>
    <col min="5658" max="5658" width="8" style="188" customWidth="1"/>
    <col min="5659" max="5659" width="9.5703125" style="188" customWidth="1"/>
    <col min="5660" max="5660" width="8" style="188" customWidth="1"/>
    <col min="5661" max="5661" width="6.85546875" style="188" customWidth="1"/>
    <col min="5662" max="5662" width="6.5703125" style="188" customWidth="1"/>
    <col min="5663" max="5663" width="6.7109375" style="188" customWidth="1"/>
    <col min="5664" max="5664" width="6.85546875" style="188" customWidth="1"/>
    <col min="5665" max="5666" width="13.140625" style="188" customWidth="1"/>
    <col min="5667" max="5667" width="12.5703125" style="188" customWidth="1"/>
    <col min="5668" max="5669" width="11.85546875" style="188" customWidth="1"/>
    <col min="5670" max="5672" width="11.42578125" style="188"/>
    <col min="5673" max="5673" width="11.85546875" style="188" bestFit="1" customWidth="1"/>
    <col min="5674" max="5888" width="11.42578125" style="188"/>
    <col min="5889" max="5889" width="13.7109375" style="188" customWidth="1"/>
    <col min="5890" max="5891" width="5.140625" style="188" customWidth="1"/>
    <col min="5892" max="5892" width="5.42578125" style="188" customWidth="1"/>
    <col min="5893" max="5893" width="21.85546875" style="188" bestFit="1" customWidth="1"/>
    <col min="5894" max="5894" width="4" style="188" customWidth="1"/>
    <col min="5895" max="5895" width="4.140625" style="188" customWidth="1"/>
    <col min="5896" max="5897" width="3.85546875" style="188" customWidth="1"/>
    <col min="5898" max="5898" width="5.140625" style="188" customWidth="1"/>
    <col min="5899" max="5899" width="21.42578125" style="188" customWidth="1"/>
    <col min="5900" max="5900" width="16.7109375" style="188" customWidth="1"/>
    <col min="5901" max="5901" width="13.140625" style="188" customWidth="1"/>
    <col min="5902" max="5902" width="18.7109375" style="188" bestFit="1" customWidth="1"/>
    <col min="5903" max="5903" width="14.7109375" style="188" bestFit="1" customWidth="1"/>
    <col min="5904" max="5905" width="13.140625" style="188" customWidth="1"/>
    <col min="5906" max="5906" width="12.42578125" style="188" customWidth="1"/>
    <col min="5907" max="5909" width="11.42578125" style="188"/>
    <col min="5910" max="5910" width="9.42578125" style="188" customWidth="1"/>
    <col min="5911" max="5911" width="8" style="188" customWidth="1"/>
    <col min="5912" max="5912" width="8.85546875" style="188" customWidth="1"/>
    <col min="5913" max="5913" width="9.140625" style="188" customWidth="1"/>
    <col min="5914" max="5914" width="8" style="188" customWidth="1"/>
    <col min="5915" max="5915" width="9.5703125" style="188" customWidth="1"/>
    <col min="5916" max="5916" width="8" style="188" customWidth="1"/>
    <col min="5917" max="5917" width="6.85546875" style="188" customWidth="1"/>
    <col min="5918" max="5918" width="6.5703125" style="188" customWidth="1"/>
    <col min="5919" max="5919" width="6.7109375" style="188" customWidth="1"/>
    <col min="5920" max="5920" width="6.85546875" style="188" customWidth="1"/>
    <col min="5921" max="5922" width="13.140625" style="188" customWidth="1"/>
    <col min="5923" max="5923" width="12.5703125" style="188" customWidth="1"/>
    <col min="5924" max="5925" width="11.85546875" style="188" customWidth="1"/>
    <col min="5926" max="5928" width="11.42578125" style="188"/>
    <col min="5929" max="5929" width="11.85546875" style="188" bestFit="1" customWidth="1"/>
    <col min="5930" max="6144" width="11.42578125" style="188"/>
    <col min="6145" max="6145" width="13.7109375" style="188" customWidth="1"/>
    <col min="6146" max="6147" width="5.140625" style="188" customWidth="1"/>
    <col min="6148" max="6148" width="5.42578125" style="188" customWidth="1"/>
    <col min="6149" max="6149" width="21.85546875" style="188" bestFit="1" customWidth="1"/>
    <col min="6150" max="6150" width="4" style="188" customWidth="1"/>
    <col min="6151" max="6151" width="4.140625" style="188" customWidth="1"/>
    <col min="6152" max="6153" width="3.85546875" style="188" customWidth="1"/>
    <col min="6154" max="6154" width="5.140625" style="188" customWidth="1"/>
    <col min="6155" max="6155" width="21.42578125" style="188" customWidth="1"/>
    <col min="6156" max="6156" width="16.7109375" style="188" customWidth="1"/>
    <col min="6157" max="6157" width="13.140625" style="188" customWidth="1"/>
    <col min="6158" max="6158" width="18.7109375" style="188" bestFit="1" customWidth="1"/>
    <col min="6159" max="6159" width="14.7109375" style="188" bestFit="1" customWidth="1"/>
    <col min="6160" max="6161" width="13.140625" style="188" customWidth="1"/>
    <col min="6162" max="6162" width="12.42578125" style="188" customWidth="1"/>
    <col min="6163" max="6165" width="11.42578125" style="188"/>
    <col min="6166" max="6166" width="9.42578125" style="188" customWidth="1"/>
    <col min="6167" max="6167" width="8" style="188" customWidth="1"/>
    <col min="6168" max="6168" width="8.85546875" style="188" customWidth="1"/>
    <col min="6169" max="6169" width="9.140625" style="188" customWidth="1"/>
    <col min="6170" max="6170" width="8" style="188" customWidth="1"/>
    <col min="6171" max="6171" width="9.5703125" style="188" customWidth="1"/>
    <col min="6172" max="6172" width="8" style="188" customWidth="1"/>
    <col min="6173" max="6173" width="6.85546875" style="188" customWidth="1"/>
    <col min="6174" max="6174" width="6.5703125" style="188" customWidth="1"/>
    <col min="6175" max="6175" width="6.7109375" style="188" customWidth="1"/>
    <col min="6176" max="6176" width="6.85546875" style="188" customWidth="1"/>
    <col min="6177" max="6178" width="13.140625" style="188" customWidth="1"/>
    <col min="6179" max="6179" width="12.5703125" style="188" customWidth="1"/>
    <col min="6180" max="6181" width="11.85546875" style="188" customWidth="1"/>
    <col min="6182" max="6184" width="11.42578125" style="188"/>
    <col min="6185" max="6185" width="11.85546875" style="188" bestFit="1" customWidth="1"/>
    <col min="6186" max="6400" width="11.42578125" style="188"/>
    <col min="6401" max="6401" width="13.7109375" style="188" customWidth="1"/>
    <col min="6402" max="6403" width="5.140625" style="188" customWidth="1"/>
    <col min="6404" max="6404" width="5.42578125" style="188" customWidth="1"/>
    <col min="6405" max="6405" width="21.85546875" style="188" bestFit="1" customWidth="1"/>
    <col min="6406" max="6406" width="4" style="188" customWidth="1"/>
    <col min="6407" max="6407" width="4.140625" style="188" customWidth="1"/>
    <col min="6408" max="6409" width="3.85546875" style="188" customWidth="1"/>
    <col min="6410" max="6410" width="5.140625" style="188" customWidth="1"/>
    <col min="6411" max="6411" width="21.42578125" style="188" customWidth="1"/>
    <col min="6412" max="6412" width="16.7109375" style="188" customWidth="1"/>
    <col min="6413" max="6413" width="13.140625" style="188" customWidth="1"/>
    <col min="6414" max="6414" width="18.7109375" style="188" bestFit="1" customWidth="1"/>
    <col min="6415" max="6415" width="14.7109375" style="188" bestFit="1" customWidth="1"/>
    <col min="6416" max="6417" width="13.140625" style="188" customWidth="1"/>
    <col min="6418" max="6418" width="12.42578125" style="188" customWidth="1"/>
    <col min="6419" max="6421" width="11.42578125" style="188"/>
    <col min="6422" max="6422" width="9.42578125" style="188" customWidth="1"/>
    <col min="6423" max="6423" width="8" style="188" customWidth="1"/>
    <col min="6424" max="6424" width="8.85546875" style="188" customWidth="1"/>
    <col min="6425" max="6425" width="9.140625" style="188" customWidth="1"/>
    <col min="6426" max="6426" width="8" style="188" customWidth="1"/>
    <col min="6427" max="6427" width="9.5703125" style="188" customWidth="1"/>
    <col min="6428" max="6428" width="8" style="188" customWidth="1"/>
    <col min="6429" max="6429" width="6.85546875" style="188" customWidth="1"/>
    <col min="6430" max="6430" width="6.5703125" style="188" customWidth="1"/>
    <col min="6431" max="6431" width="6.7109375" style="188" customWidth="1"/>
    <col min="6432" max="6432" width="6.85546875" style="188" customWidth="1"/>
    <col min="6433" max="6434" width="13.140625" style="188" customWidth="1"/>
    <col min="6435" max="6435" width="12.5703125" style="188" customWidth="1"/>
    <col min="6436" max="6437" width="11.85546875" style="188" customWidth="1"/>
    <col min="6438" max="6440" width="11.42578125" style="188"/>
    <col min="6441" max="6441" width="11.85546875" style="188" bestFit="1" customWidth="1"/>
    <col min="6442" max="6656" width="11.42578125" style="188"/>
    <col min="6657" max="6657" width="13.7109375" style="188" customWidth="1"/>
    <col min="6658" max="6659" width="5.140625" style="188" customWidth="1"/>
    <col min="6660" max="6660" width="5.42578125" style="188" customWidth="1"/>
    <col min="6661" max="6661" width="21.85546875" style="188" bestFit="1" customWidth="1"/>
    <col min="6662" max="6662" width="4" style="188" customWidth="1"/>
    <col min="6663" max="6663" width="4.140625" style="188" customWidth="1"/>
    <col min="6664" max="6665" width="3.85546875" style="188" customWidth="1"/>
    <col min="6666" max="6666" width="5.140625" style="188" customWidth="1"/>
    <col min="6667" max="6667" width="21.42578125" style="188" customWidth="1"/>
    <col min="6668" max="6668" width="16.7109375" style="188" customWidth="1"/>
    <col min="6669" max="6669" width="13.140625" style="188" customWidth="1"/>
    <col min="6670" max="6670" width="18.7109375" style="188" bestFit="1" customWidth="1"/>
    <col min="6671" max="6671" width="14.7109375" style="188" bestFit="1" customWidth="1"/>
    <col min="6672" max="6673" width="13.140625" style="188" customWidth="1"/>
    <col min="6674" max="6674" width="12.42578125" style="188" customWidth="1"/>
    <col min="6675" max="6677" width="11.42578125" style="188"/>
    <col min="6678" max="6678" width="9.42578125" style="188" customWidth="1"/>
    <col min="6679" max="6679" width="8" style="188" customWidth="1"/>
    <col min="6680" max="6680" width="8.85546875" style="188" customWidth="1"/>
    <col min="6681" max="6681" width="9.140625" style="188" customWidth="1"/>
    <col min="6682" max="6682" width="8" style="188" customWidth="1"/>
    <col min="6683" max="6683" width="9.5703125" style="188" customWidth="1"/>
    <col min="6684" max="6684" width="8" style="188" customWidth="1"/>
    <col min="6685" max="6685" width="6.85546875" style="188" customWidth="1"/>
    <col min="6686" max="6686" width="6.5703125" style="188" customWidth="1"/>
    <col min="6687" max="6687" width="6.7109375" style="188" customWidth="1"/>
    <col min="6688" max="6688" width="6.85546875" style="188" customWidth="1"/>
    <col min="6689" max="6690" width="13.140625" style="188" customWidth="1"/>
    <col min="6691" max="6691" width="12.5703125" style="188" customWidth="1"/>
    <col min="6692" max="6693" width="11.85546875" style="188" customWidth="1"/>
    <col min="6694" max="6696" width="11.42578125" style="188"/>
    <col min="6697" max="6697" width="11.85546875" style="188" bestFit="1" customWidth="1"/>
    <col min="6698" max="6912" width="11.42578125" style="188"/>
    <col min="6913" max="6913" width="13.7109375" style="188" customWidth="1"/>
    <col min="6914" max="6915" width="5.140625" style="188" customWidth="1"/>
    <col min="6916" max="6916" width="5.42578125" style="188" customWidth="1"/>
    <col min="6917" max="6917" width="21.85546875" style="188" bestFit="1" customWidth="1"/>
    <col min="6918" max="6918" width="4" style="188" customWidth="1"/>
    <col min="6919" max="6919" width="4.140625" style="188" customWidth="1"/>
    <col min="6920" max="6921" width="3.85546875" style="188" customWidth="1"/>
    <col min="6922" max="6922" width="5.140625" style="188" customWidth="1"/>
    <col min="6923" max="6923" width="21.42578125" style="188" customWidth="1"/>
    <col min="6924" max="6924" width="16.7109375" style="188" customWidth="1"/>
    <col min="6925" max="6925" width="13.140625" style="188" customWidth="1"/>
    <col min="6926" max="6926" width="18.7109375" style="188" bestFit="1" customWidth="1"/>
    <col min="6927" max="6927" width="14.7109375" style="188" bestFit="1" customWidth="1"/>
    <col min="6928" max="6929" width="13.140625" style="188" customWidth="1"/>
    <col min="6930" max="6930" width="12.42578125" style="188" customWidth="1"/>
    <col min="6931" max="6933" width="11.42578125" style="188"/>
    <col min="6934" max="6934" width="9.42578125" style="188" customWidth="1"/>
    <col min="6935" max="6935" width="8" style="188" customWidth="1"/>
    <col min="6936" max="6936" width="8.85546875" style="188" customWidth="1"/>
    <col min="6937" max="6937" width="9.140625" style="188" customWidth="1"/>
    <col min="6938" max="6938" width="8" style="188" customWidth="1"/>
    <col min="6939" max="6939" width="9.5703125" style="188" customWidth="1"/>
    <col min="6940" max="6940" width="8" style="188" customWidth="1"/>
    <col min="6941" max="6941" width="6.85546875" style="188" customWidth="1"/>
    <col min="6942" max="6942" width="6.5703125" style="188" customWidth="1"/>
    <col min="6943" max="6943" width="6.7109375" style="188" customWidth="1"/>
    <col min="6944" max="6944" width="6.85546875" style="188" customWidth="1"/>
    <col min="6945" max="6946" width="13.140625" style="188" customWidth="1"/>
    <col min="6947" max="6947" width="12.5703125" style="188" customWidth="1"/>
    <col min="6948" max="6949" width="11.85546875" style="188" customWidth="1"/>
    <col min="6950" max="6952" width="11.42578125" style="188"/>
    <col min="6953" max="6953" width="11.85546875" style="188" bestFit="1" customWidth="1"/>
    <col min="6954" max="7168" width="11.42578125" style="188"/>
    <col min="7169" max="7169" width="13.7109375" style="188" customWidth="1"/>
    <col min="7170" max="7171" width="5.140625" style="188" customWidth="1"/>
    <col min="7172" max="7172" width="5.42578125" style="188" customWidth="1"/>
    <col min="7173" max="7173" width="21.85546875" style="188" bestFit="1" customWidth="1"/>
    <col min="7174" max="7174" width="4" style="188" customWidth="1"/>
    <col min="7175" max="7175" width="4.140625" style="188" customWidth="1"/>
    <col min="7176" max="7177" width="3.85546875" style="188" customWidth="1"/>
    <col min="7178" max="7178" width="5.140625" style="188" customWidth="1"/>
    <col min="7179" max="7179" width="21.42578125" style="188" customWidth="1"/>
    <col min="7180" max="7180" width="16.7109375" style="188" customWidth="1"/>
    <col min="7181" max="7181" width="13.140625" style="188" customWidth="1"/>
    <col min="7182" max="7182" width="18.7109375" style="188" bestFit="1" customWidth="1"/>
    <col min="7183" max="7183" width="14.7109375" style="188" bestFit="1" customWidth="1"/>
    <col min="7184" max="7185" width="13.140625" style="188" customWidth="1"/>
    <col min="7186" max="7186" width="12.42578125" style="188" customWidth="1"/>
    <col min="7187" max="7189" width="11.42578125" style="188"/>
    <col min="7190" max="7190" width="9.42578125" style="188" customWidth="1"/>
    <col min="7191" max="7191" width="8" style="188" customWidth="1"/>
    <col min="7192" max="7192" width="8.85546875" style="188" customWidth="1"/>
    <col min="7193" max="7193" width="9.140625" style="188" customWidth="1"/>
    <col min="7194" max="7194" width="8" style="188" customWidth="1"/>
    <col min="7195" max="7195" width="9.5703125" style="188" customWidth="1"/>
    <col min="7196" max="7196" width="8" style="188" customWidth="1"/>
    <col min="7197" max="7197" width="6.85546875" style="188" customWidth="1"/>
    <col min="7198" max="7198" width="6.5703125" style="188" customWidth="1"/>
    <col min="7199" max="7199" width="6.7109375" style="188" customWidth="1"/>
    <col min="7200" max="7200" width="6.85546875" style="188" customWidth="1"/>
    <col min="7201" max="7202" width="13.140625" style="188" customWidth="1"/>
    <col min="7203" max="7203" width="12.5703125" style="188" customWidth="1"/>
    <col min="7204" max="7205" width="11.85546875" style="188" customWidth="1"/>
    <col min="7206" max="7208" width="11.42578125" style="188"/>
    <col min="7209" max="7209" width="11.85546875" style="188" bestFit="1" customWidth="1"/>
    <col min="7210" max="7424" width="11.42578125" style="188"/>
    <col min="7425" max="7425" width="13.7109375" style="188" customWidth="1"/>
    <col min="7426" max="7427" width="5.140625" style="188" customWidth="1"/>
    <col min="7428" max="7428" width="5.42578125" style="188" customWidth="1"/>
    <col min="7429" max="7429" width="21.85546875" style="188" bestFit="1" customWidth="1"/>
    <col min="7430" max="7430" width="4" style="188" customWidth="1"/>
    <col min="7431" max="7431" width="4.140625" style="188" customWidth="1"/>
    <col min="7432" max="7433" width="3.85546875" style="188" customWidth="1"/>
    <col min="7434" max="7434" width="5.140625" style="188" customWidth="1"/>
    <col min="7435" max="7435" width="21.42578125" style="188" customWidth="1"/>
    <col min="7436" max="7436" width="16.7109375" style="188" customWidth="1"/>
    <col min="7437" max="7437" width="13.140625" style="188" customWidth="1"/>
    <col min="7438" max="7438" width="18.7109375" style="188" bestFit="1" customWidth="1"/>
    <col min="7439" max="7439" width="14.7109375" style="188" bestFit="1" customWidth="1"/>
    <col min="7440" max="7441" width="13.140625" style="188" customWidth="1"/>
    <col min="7442" max="7442" width="12.42578125" style="188" customWidth="1"/>
    <col min="7443" max="7445" width="11.42578125" style="188"/>
    <col min="7446" max="7446" width="9.42578125" style="188" customWidth="1"/>
    <col min="7447" max="7447" width="8" style="188" customWidth="1"/>
    <col min="7448" max="7448" width="8.85546875" style="188" customWidth="1"/>
    <col min="7449" max="7449" width="9.140625" style="188" customWidth="1"/>
    <col min="7450" max="7450" width="8" style="188" customWidth="1"/>
    <col min="7451" max="7451" width="9.5703125" style="188" customWidth="1"/>
    <col min="7452" max="7452" width="8" style="188" customWidth="1"/>
    <col min="7453" max="7453" width="6.85546875" style="188" customWidth="1"/>
    <col min="7454" max="7454" width="6.5703125" style="188" customWidth="1"/>
    <col min="7455" max="7455" width="6.7109375" style="188" customWidth="1"/>
    <col min="7456" max="7456" width="6.85546875" style="188" customWidth="1"/>
    <col min="7457" max="7458" width="13.140625" style="188" customWidth="1"/>
    <col min="7459" max="7459" width="12.5703125" style="188" customWidth="1"/>
    <col min="7460" max="7461" width="11.85546875" style="188" customWidth="1"/>
    <col min="7462" max="7464" width="11.42578125" style="188"/>
    <col min="7465" max="7465" width="11.85546875" style="188" bestFit="1" customWidth="1"/>
    <col min="7466" max="7680" width="11.42578125" style="188"/>
    <col min="7681" max="7681" width="13.7109375" style="188" customWidth="1"/>
    <col min="7682" max="7683" width="5.140625" style="188" customWidth="1"/>
    <col min="7684" max="7684" width="5.42578125" style="188" customWidth="1"/>
    <col min="7685" max="7685" width="21.85546875" style="188" bestFit="1" customWidth="1"/>
    <col min="7686" max="7686" width="4" style="188" customWidth="1"/>
    <col min="7687" max="7687" width="4.140625" style="188" customWidth="1"/>
    <col min="7688" max="7689" width="3.85546875" style="188" customWidth="1"/>
    <col min="7690" max="7690" width="5.140625" style="188" customWidth="1"/>
    <col min="7691" max="7691" width="21.42578125" style="188" customWidth="1"/>
    <col min="7692" max="7692" width="16.7109375" style="188" customWidth="1"/>
    <col min="7693" max="7693" width="13.140625" style="188" customWidth="1"/>
    <col min="7694" max="7694" width="18.7109375" style="188" bestFit="1" customWidth="1"/>
    <col min="7695" max="7695" width="14.7109375" style="188" bestFit="1" customWidth="1"/>
    <col min="7696" max="7697" width="13.140625" style="188" customWidth="1"/>
    <col min="7698" max="7698" width="12.42578125" style="188" customWidth="1"/>
    <col min="7699" max="7701" width="11.42578125" style="188"/>
    <col min="7702" max="7702" width="9.42578125" style="188" customWidth="1"/>
    <col min="7703" max="7703" width="8" style="188" customWidth="1"/>
    <col min="7704" max="7704" width="8.85546875" style="188" customWidth="1"/>
    <col min="7705" max="7705" width="9.140625" style="188" customWidth="1"/>
    <col min="7706" max="7706" width="8" style="188" customWidth="1"/>
    <col min="7707" max="7707" width="9.5703125" style="188" customWidth="1"/>
    <col min="7708" max="7708" width="8" style="188" customWidth="1"/>
    <col min="7709" max="7709" width="6.85546875" style="188" customWidth="1"/>
    <col min="7710" max="7710" width="6.5703125" style="188" customWidth="1"/>
    <col min="7711" max="7711" width="6.7109375" style="188" customWidth="1"/>
    <col min="7712" max="7712" width="6.85546875" style="188" customWidth="1"/>
    <col min="7713" max="7714" width="13.140625" style="188" customWidth="1"/>
    <col min="7715" max="7715" width="12.5703125" style="188" customWidth="1"/>
    <col min="7716" max="7717" width="11.85546875" style="188" customWidth="1"/>
    <col min="7718" max="7720" width="11.42578125" style="188"/>
    <col min="7721" max="7721" width="11.85546875" style="188" bestFit="1" customWidth="1"/>
    <col min="7722" max="7936" width="11.42578125" style="188"/>
    <col min="7937" max="7937" width="13.7109375" style="188" customWidth="1"/>
    <col min="7938" max="7939" width="5.140625" style="188" customWidth="1"/>
    <col min="7940" max="7940" width="5.42578125" style="188" customWidth="1"/>
    <col min="7941" max="7941" width="21.85546875" style="188" bestFit="1" customWidth="1"/>
    <col min="7942" max="7942" width="4" style="188" customWidth="1"/>
    <col min="7943" max="7943" width="4.140625" style="188" customWidth="1"/>
    <col min="7944" max="7945" width="3.85546875" style="188" customWidth="1"/>
    <col min="7946" max="7946" width="5.140625" style="188" customWidth="1"/>
    <col min="7947" max="7947" width="21.42578125" style="188" customWidth="1"/>
    <col min="7948" max="7948" width="16.7109375" style="188" customWidth="1"/>
    <col min="7949" max="7949" width="13.140625" style="188" customWidth="1"/>
    <col min="7950" max="7950" width="18.7109375" style="188" bestFit="1" customWidth="1"/>
    <col min="7951" max="7951" width="14.7109375" style="188" bestFit="1" customWidth="1"/>
    <col min="7952" max="7953" width="13.140625" style="188" customWidth="1"/>
    <col min="7954" max="7954" width="12.42578125" style="188" customWidth="1"/>
    <col min="7955" max="7957" width="11.42578125" style="188"/>
    <col min="7958" max="7958" width="9.42578125" style="188" customWidth="1"/>
    <col min="7959" max="7959" width="8" style="188" customWidth="1"/>
    <col min="7960" max="7960" width="8.85546875" style="188" customWidth="1"/>
    <col min="7961" max="7961" width="9.140625" style="188" customWidth="1"/>
    <col min="7962" max="7962" width="8" style="188" customWidth="1"/>
    <col min="7963" max="7963" width="9.5703125" style="188" customWidth="1"/>
    <col min="7964" max="7964" width="8" style="188" customWidth="1"/>
    <col min="7965" max="7965" width="6.85546875" style="188" customWidth="1"/>
    <col min="7966" max="7966" width="6.5703125" style="188" customWidth="1"/>
    <col min="7967" max="7967" width="6.7109375" style="188" customWidth="1"/>
    <col min="7968" max="7968" width="6.85546875" style="188" customWidth="1"/>
    <col min="7969" max="7970" width="13.140625" style="188" customWidth="1"/>
    <col min="7971" max="7971" width="12.5703125" style="188" customWidth="1"/>
    <col min="7972" max="7973" width="11.85546875" style="188" customWidth="1"/>
    <col min="7974" max="7976" width="11.42578125" style="188"/>
    <col min="7977" max="7977" width="11.85546875" style="188" bestFit="1" customWidth="1"/>
    <col min="7978" max="8192" width="11.42578125" style="188"/>
    <col min="8193" max="8193" width="13.7109375" style="188" customWidth="1"/>
    <col min="8194" max="8195" width="5.140625" style="188" customWidth="1"/>
    <col min="8196" max="8196" width="5.42578125" style="188" customWidth="1"/>
    <col min="8197" max="8197" width="21.85546875" style="188" bestFit="1" customWidth="1"/>
    <col min="8198" max="8198" width="4" style="188" customWidth="1"/>
    <col min="8199" max="8199" width="4.140625" style="188" customWidth="1"/>
    <col min="8200" max="8201" width="3.85546875" style="188" customWidth="1"/>
    <col min="8202" max="8202" width="5.140625" style="188" customWidth="1"/>
    <col min="8203" max="8203" width="21.42578125" style="188" customWidth="1"/>
    <col min="8204" max="8204" width="16.7109375" style="188" customWidth="1"/>
    <col min="8205" max="8205" width="13.140625" style="188" customWidth="1"/>
    <col min="8206" max="8206" width="18.7109375" style="188" bestFit="1" customWidth="1"/>
    <col min="8207" max="8207" width="14.7109375" style="188" bestFit="1" customWidth="1"/>
    <col min="8208" max="8209" width="13.140625" style="188" customWidth="1"/>
    <col min="8210" max="8210" width="12.42578125" style="188" customWidth="1"/>
    <col min="8211" max="8213" width="11.42578125" style="188"/>
    <col min="8214" max="8214" width="9.42578125" style="188" customWidth="1"/>
    <col min="8215" max="8215" width="8" style="188" customWidth="1"/>
    <col min="8216" max="8216" width="8.85546875" style="188" customWidth="1"/>
    <col min="8217" max="8217" width="9.140625" style="188" customWidth="1"/>
    <col min="8218" max="8218" width="8" style="188" customWidth="1"/>
    <col min="8219" max="8219" width="9.5703125" style="188" customWidth="1"/>
    <col min="8220" max="8220" width="8" style="188" customWidth="1"/>
    <col min="8221" max="8221" width="6.85546875" style="188" customWidth="1"/>
    <col min="8222" max="8222" width="6.5703125" style="188" customWidth="1"/>
    <col min="8223" max="8223" width="6.7109375" style="188" customWidth="1"/>
    <col min="8224" max="8224" width="6.85546875" style="188" customWidth="1"/>
    <col min="8225" max="8226" width="13.140625" style="188" customWidth="1"/>
    <col min="8227" max="8227" width="12.5703125" style="188" customWidth="1"/>
    <col min="8228" max="8229" width="11.85546875" style="188" customWidth="1"/>
    <col min="8230" max="8232" width="11.42578125" style="188"/>
    <col min="8233" max="8233" width="11.85546875" style="188" bestFit="1" customWidth="1"/>
    <col min="8234" max="8448" width="11.42578125" style="188"/>
    <col min="8449" max="8449" width="13.7109375" style="188" customWidth="1"/>
    <col min="8450" max="8451" width="5.140625" style="188" customWidth="1"/>
    <col min="8452" max="8452" width="5.42578125" style="188" customWidth="1"/>
    <col min="8453" max="8453" width="21.85546875" style="188" bestFit="1" customWidth="1"/>
    <col min="8454" max="8454" width="4" style="188" customWidth="1"/>
    <col min="8455" max="8455" width="4.140625" style="188" customWidth="1"/>
    <col min="8456" max="8457" width="3.85546875" style="188" customWidth="1"/>
    <col min="8458" max="8458" width="5.140625" style="188" customWidth="1"/>
    <col min="8459" max="8459" width="21.42578125" style="188" customWidth="1"/>
    <col min="8460" max="8460" width="16.7109375" style="188" customWidth="1"/>
    <col min="8461" max="8461" width="13.140625" style="188" customWidth="1"/>
    <col min="8462" max="8462" width="18.7109375" style="188" bestFit="1" customWidth="1"/>
    <col min="8463" max="8463" width="14.7109375" style="188" bestFit="1" customWidth="1"/>
    <col min="8464" max="8465" width="13.140625" style="188" customWidth="1"/>
    <col min="8466" max="8466" width="12.42578125" style="188" customWidth="1"/>
    <col min="8467" max="8469" width="11.42578125" style="188"/>
    <col min="8470" max="8470" width="9.42578125" style="188" customWidth="1"/>
    <col min="8471" max="8471" width="8" style="188" customWidth="1"/>
    <col min="8472" max="8472" width="8.85546875" style="188" customWidth="1"/>
    <col min="8473" max="8473" width="9.140625" style="188" customWidth="1"/>
    <col min="8474" max="8474" width="8" style="188" customWidth="1"/>
    <col min="8475" max="8475" width="9.5703125" style="188" customWidth="1"/>
    <col min="8476" max="8476" width="8" style="188" customWidth="1"/>
    <col min="8477" max="8477" width="6.85546875" style="188" customWidth="1"/>
    <col min="8478" max="8478" width="6.5703125" style="188" customWidth="1"/>
    <col min="8479" max="8479" width="6.7109375" style="188" customWidth="1"/>
    <col min="8480" max="8480" width="6.85546875" style="188" customWidth="1"/>
    <col min="8481" max="8482" width="13.140625" style="188" customWidth="1"/>
    <col min="8483" max="8483" width="12.5703125" style="188" customWidth="1"/>
    <col min="8484" max="8485" width="11.85546875" style="188" customWidth="1"/>
    <col min="8486" max="8488" width="11.42578125" style="188"/>
    <col min="8489" max="8489" width="11.85546875" style="188" bestFit="1" customWidth="1"/>
    <col min="8490" max="8704" width="11.42578125" style="188"/>
    <col min="8705" max="8705" width="13.7109375" style="188" customWidth="1"/>
    <col min="8706" max="8707" width="5.140625" style="188" customWidth="1"/>
    <col min="8708" max="8708" width="5.42578125" style="188" customWidth="1"/>
    <col min="8709" max="8709" width="21.85546875" style="188" bestFit="1" customWidth="1"/>
    <col min="8710" max="8710" width="4" style="188" customWidth="1"/>
    <col min="8711" max="8711" width="4.140625" style="188" customWidth="1"/>
    <col min="8712" max="8713" width="3.85546875" style="188" customWidth="1"/>
    <col min="8714" max="8714" width="5.140625" style="188" customWidth="1"/>
    <col min="8715" max="8715" width="21.42578125" style="188" customWidth="1"/>
    <col min="8716" max="8716" width="16.7109375" style="188" customWidth="1"/>
    <col min="8717" max="8717" width="13.140625" style="188" customWidth="1"/>
    <col min="8718" max="8718" width="18.7109375" style="188" bestFit="1" customWidth="1"/>
    <col min="8719" max="8719" width="14.7109375" style="188" bestFit="1" customWidth="1"/>
    <col min="8720" max="8721" width="13.140625" style="188" customWidth="1"/>
    <col min="8722" max="8722" width="12.42578125" style="188" customWidth="1"/>
    <col min="8723" max="8725" width="11.42578125" style="188"/>
    <col min="8726" max="8726" width="9.42578125" style="188" customWidth="1"/>
    <col min="8727" max="8727" width="8" style="188" customWidth="1"/>
    <col min="8728" max="8728" width="8.85546875" style="188" customWidth="1"/>
    <col min="8729" max="8729" width="9.140625" style="188" customWidth="1"/>
    <col min="8730" max="8730" width="8" style="188" customWidth="1"/>
    <col min="8731" max="8731" width="9.5703125" style="188" customWidth="1"/>
    <col min="8732" max="8732" width="8" style="188" customWidth="1"/>
    <col min="8733" max="8733" width="6.85546875" style="188" customWidth="1"/>
    <col min="8734" max="8734" width="6.5703125" style="188" customWidth="1"/>
    <col min="8735" max="8735" width="6.7109375" style="188" customWidth="1"/>
    <col min="8736" max="8736" width="6.85546875" style="188" customWidth="1"/>
    <col min="8737" max="8738" width="13.140625" style="188" customWidth="1"/>
    <col min="8739" max="8739" width="12.5703125" style="188" customWidth="1"/>
    <col min="8740" max="8741" width="11.85546875" style="188" customWidth="1"/>
    <col min="8742" max="8744" width="11.42578125" style="188"/>
    <col min="8745" max="8745" width="11.85546875" style="188" bestFit="1" customWidth="1"/>
    <col min="8746" max="8960" width="11.42578125" style="188"/>
    <col min="8961" max="8961" width="13.7109375" style="188" customWidth="1"/>
    <col min="8962" max="8963" width="5.140625" style="188" customWidth="1"/>
    <col min="8964" max="8964" width="5.42578125" style="188" customWidth="1"/>
    <col min="8965" max="8965" width="21.85546875" style="188" bestFit="1" customWidth="1"/>
    <col min="8966" max="8966" width="4" style="188" customWidth="1"/>
    <col min="8967" max="8967" width="4.140625" style="188" customWidth="1"/>
    <col min="8968" max="8969" width="3.85546875" style="188" customWidth="1"/>
    <col min="8970" max="8970" width="5.140625" style="188" customWidth="1"/>
    <col min="8971" max="8971" width="21.42578125" style="188" customWidth="1"/>
    <col min="8972" max="8972" width="16.7109375" style="188" customWidth="1"/>
    <col min="8973" max="8973" width="13.140625" style="188" customWidth="1"/>
    <col min="8974" max="8974" width="18.7109375" style="188" bestFit="1" customWidth="1"/>
    <col min="8975" max="8975" width="14.7109375" style="188" bestFit="1" customWidth="1"/>
    <col min="8976" max="8977" width="13.140625" style="188" customWidth="1"/>
    <col min="8978" max="8978" width="12.42578125" style="188" customWidth="1"/>
    <col min="8979" max="8981" width="11.42578125" style="188"/>
    <col min="8982" max="8982" width="9.42578125" style="188" customWidth="1"/>
    <col min="8983" max="8983" width="8" style="188" customWidth="1"/>
    <col min="8984" max="8984" width="8.85546875" style="188" customWidth="1"/>
    <col min="8985" max="8985" width="9.140625" style="188" customWidth="1"/>
    <col min="8986" max="8986" width="8" style="188" customWidth="1"/>
    <col min="8987" max="8987" width="9.5703125" style="188" customWidth="1"/>
    <col min="8988" max="8988" width="8" style="188" customWidth="1"/>
    <col min="8989" max="8989" width="6.85546875" style="188" customWidth="1"/>
    <col min="8990" max="8990" width="6.5703125" style="188" customWidth="1"/>
    <col min="8991" max="8991" width="6.7109375" style="188" customWidth="1"/>
    <col min="8992" max="8992" width="6.85546875" style="188" customWidth="1"/>
    <col min="8993" max="8994" width="13.140625" style="188" customWidth="1"/>
    <col min="8995" max="8995" width="12.5703125" style="188" customWidth="1"/>
    <col min="8996" max="8997" width="11.85546875" style="188" customWidth="1"/>
    <col min="8998" max="9000" width="11.42578125" style="188"/>
    <col min="9001" max="9001" width="11.85546875" style="188" bestFit="1" customWidth="1"/>
    <col min="9002" max="9216" width="11.42578125" style="188"/>
    <col min="9217" max="9217" width="13.7109375" style="188" customWidth="1"/>
    <col min="9218" max="9219" width="5.140625" style="188" customWidth="1"/>
    <col min="9220" max="9220" width="5.42578125" style="188" customWidth="1"/>
    <col min="9221" max="9221" width="21.85546875" style="188" bestFit="1" customWidth="1"/>
    <col min="9222" max="9222" width="4" style="188" customWidth="1"/>
    <col min="9223" max="9223" width="4.140625" style="188" customWidth="1"/>
    <col min="9224" max="9225" width="3.85546875" style="188" customWidth="1"/>
    <col min="9226" max="9226" width="5.140625" style="188" customWidth="1"/>
    <col min="9227" max="9227" width="21.42578125" style="188" customWidth="1"/>
    <col min="9228" max="9228" width="16.7109375" style="188" customWidth="1"/>
    <col min="9229" max="9229" width="13.140625" style="188" customWidth="1"/>
    <col min="9230" max="9230" width="18.7109375" style="188" bestFit="1" customWidth="1"/>
    <col min="9231" max="9231" width="14.7109375" style="188" bestFit="1" customWidth="1"/>
    <col min="9232" max="9233" width="13.140625" style="188" customWidth="1"/>
    <col min="9234" max="9234" width="12.42578125" style="188" customWidth="1"/>
    <col min="9235" max="9237" width="11.42578125" style="188"/>
    <col min="9238" max="9238" width="9.42578125" style="188" customWidth="1"/>
    <col min="9239" max="9239" width="8" style="188" customWidth="1"/>
    <col min="9240" max="9240" width="8.85546875" style="188" customWidth="1"/>
    <col min="9241" max="9241" width="9.140625" style="188" customWidth="1"/>
    <col min="9242" max="9242" width="8" style="188" customWidth="1"/>
    <col min="9243" max="9243" width="9.5703125" style="188" customWidth="1"/>
    <col min="9244" max="9244" width="8" style="188" customWidth="1"/>
    <col min="9245" max="9245" width="6.85546875" style="188" customWidth="1"/>
    <col min="9246" max="9246" width="6.5703125" style="188" customWidth="1"/>
    <col min="9247" max="9247" width="6.7109375" style="188" customWidth="1"/>
    <col min="9248" max="9248" width="6.85546875" style="188" customWidth="1"/>
    <col min="9249" max="9250" width="13.140625" style="188" customWidth="1"/>
    <col min="9251" max="9251" width="12.5703125" style="188" customWidth="1"/>
    <col min="9252" max="9253" width="11.85546875" style="188" customWidth="1"/>
    <col min="9254" max="9256" width="11.42578125" style="188"/>
    <col min="9257" max="9257" width="11.85546875" style="188" bestFit="1" customWidth="1"/>
    <col min="9258" max="9472" width="11.42578125" style="188"/>
    <col min="9473" max="9473" width="13.7109375" style="188" customWidth="1"/>
    <col min="9474" max="9475" width="5.140625" style="188" customWidth="1"/>
    <col min="9476" max="9476" width="5.42578125" style="188" customWidth="1"/>
    <col min="9477" max="9477" width="21.85546875" style="188" bestFit="1" customWidth="1"/>
    <col min="9478" max="9478" width="4" style="188" customWidth="1"/>
    <col min="9479" max="9479" width="4.140625" style="188" customWidth="1"/>
    <col min="9480" max="9481" width="3.85546875" style="188" customWidth="1"/>
    <col min="9482" max="9482" width="5.140625" style="188" customWidth="1"/>
    <col min="9483" max="9483" width="21.42578125" style="188" customWidth="1"/>
    <col min="9484" max="9484" width="16.7109375" style="188" customWidth="1"/>
    <col min="9485" max="9485" width="13.140625" style="188" customWidth="1"/>
    <col min="9486" max="9486" width="18.7109375" style="188" bestFit="1" customWidth="1"/>
    <col min="9487" max="9487" width="14.7109375" style="188" bestFit="1" customWidth="1"/>
    <col min="9488" max="9489" width="13.140625" style="188" customWidth="1"/>
    <col min="9490" max="9490" width="12.42578125" style="188" customWidth="1"/>
    <col min="9491" max="9493" width="11.42578125" style="188"/>
    <col min="9494" max="9494" width="9.42578125" style="188" customWidth="1"/>
    <col min="9495" max="9495" width="8" style="188" customWidth="1"/>
    <col min="9496" max="9496" width="8.85546875" style="188" customWidth="1"/>
    <col min="9497" max="9497" width="9.140625" style="188" customWidth="1"/>
    <col min="9498" max="9498" width="8" style="188" customWidth="1"/>
    <col min="9499" max="9499" width="9.5703125" style="188" customWidth="1"/>
    <col min="9500" max="9500" width="8" style="188" customWidth="1"/>
    <col min="9501" max="9501" width="6.85546875" style="188" customWidth="1"/>
    <col min="9502" max="9502" width="6.5703125" style="188" customWidth="1"/>
    <col min="9503" max="9503" width="6.7109375" style="188" customWidth="1"/>
    <col min="9504" max="9504" width="6.85546875" style="188" customWidth="1"/>
    <col min="9505" max="9506" width="13.140625" style="188" customWidth="1"/>
    <col min="9507" max="9507" width="12.5703125" style="188" customWidth="1"/>
    <col min="9508" max="9509" width="11.85546875" style="188" customWidth="1"/>
    <col min="9510" max="9512" width="11.42578125" style="188"/>
    <col min="9513" max="9513" width="11.85546875" style="188" bestFit="1" customWidth="1"/>
    <col min="9514" max="9728" width="11.42578125" style="188"/>
    <col min="9729" max="9729" width="13.7109375" style="188" customWidth="1"/>
    <col min="9730" max="9731" width="5.140625" style="188" customWidth="1"/>
    <col min="9732" max="9732" width="5.42578125" style="188" customWidth="1"/>
    <col min="9733" max="9733" width="21.85546875" style="188" bestFit="1" customWidth="1"/>
    <col min="9734" max="9734" width="4" style="188" customWidth="1"/>
    <col min="9735" max="9735" width="4.140625" style="188" customWidth="1"/>
    <col min="9736" max="9737" width="3.85546875" style="188" customWidth="1"/>
    <col min="9738" max="9738" width="5.140625" style="188" customWidth="1"/>
    <col min="9739" max="9739" width="21.42578125" style="188" customWidth="1"/>
    <col min="9740" max="9740" width="16.7109375" style="188" customWidth="1"/>
    <col min="9741" max="9741" width="13.140625" style="188" customWidth="1"/>
    <col min="9742" max="9742" width="18.7109375" style="188" bestFit="1" customWidth="1"/>
    <col min="9743" max="9743" width="14.7109375" style="188" bestFit="1" customWidth="1"/>
    <col min="9744" max="9745" width="13.140625" style="188" customWidth="1"/>
    <col min="9746" max="9746" width="12.42578125" style="188" customWidth="1"/>
    <col min="9747" max="9749" width="11.42578125" style="188"/>
    <col min="9750" max="9750" width="9.42578125" style="188" customWidth="1"/>
    <col min="9751" max="9751" width="8" style="188" customWidth="1"/>
    <col min="9752" max="9752" width="8.85546875" style="188" customWidth="1"/>
    <col min="9753" max="9753" width="9.140625" style="188" customWidth="1"/>
    <col min="9754" max="9754" width="8" style="188" customWidth="1"/>
    <col min="9755" max="9755" width="9.5703125" style="188" customWidth="1"/>
    <col min="9756" max="9756" width="8" style="188" customWidth="1"/>
    <col min="9757" max="9757" width="6.85546875" style="188" customWidth="1"/>
    <col min="9758" max="9758" width="6.5703125" style="188" customWidth="1"/>
    <col min="9759" max="9759" width="6.7109375" style="188" customWidth="1"/>
    <col min="9760" max="9760" width="6.85546875" style="188" customWidth="1"/>
    <col min="9761" max="9762" width="13.140625" style="188" customWidth="1"/>
    <col min="9763" max="9763" width="12.5703125" style="188" customWidth="1"/>
    <col min="9764" max="9765" width="11.85546875" style="188" customWidth="1"/>
    <col min="9766" max="9768" width="11.42578125" style="188"/>
    <col min="9769" max="9769" width="11.85546875" style="188" bestFit="1" customWidth="1"/>
    <col min="9770" max="9984" width="11.42578125" style="188"/>
    <col min="9985" max="9985" width="13.7109375" style="188" customWidth="1"/>
    <col min="9986" max="9987" width="5.140625" style="188" customWidth="1"/>
    <col min="9988" max="9988" width="5.42578125" style="188" customWidth="1"/>
    <col min="9989" max="9989" width="21.85546875" style="188" bestFit="1" customWidth="1"/>
    <col min="9990" max="9990" width="4" style="188" customWidth="1"/>
    <col min="9991" max="9991" width="4.140625" style="188" customWidth="1"/>
    <col min="9992" max="9993" width="3.85546875" style="188" customWidth="1"/>
    <col min="9994" max="9994" width="5.140625" style="188" customWidth="1"/>
    <col min="9995" max="9995" width="21.42578125" style="188" customWidth="1"/>
    <col min="9996" max="9996" width="16.7109375" style="188" customWidth="1"/>
    <col min="9997" max="9997" width="13.140625" style="188" customWidth="1"/>
    <col min="9998" max="9998" width="18.7109375" style="188" bestFit="1" customWidth="1"/>
    <col min="9999" max="9999" width="14.7109375" style="188" bestFit="1" customWidth="1"/>
    <col min="10000" max="10001" width="13.140625" style="188" customWidth="1"/>
    <col min="10002" max="10002" width="12.42578125" style="188" customWidth="1"/>
    <col min="10003" max="10005" width="11.42578125" style="188"/>
    <col min="10006" max="10006" width="9.42578125" style="188" customWidth="1"/>
    <col min="10007" max="10007" width="8" style="188" customWidth="1"/>
    <col min="10008" max="10008" width="8.85546875" style="188" customWidth="1"/>
    <col min="10009" max="10009" width="9.140625" style="188" customWidth="1"/>
    <col min="10010" max="10010" width="8" style="188" customWidth="1"/>
    <col min="10011" max="10011" width="9.5703125" style="188" customWidth="1"/>
    <col min="10012" max="10012" width="8" style="188" customWidth="1"/>
    <col min="10013" max="10013" width="6.85546875" style="188" customWidth="1"/>
    <col min="10014" max="10014" width="6.5703125" style="188" customWidth="1"/>
    <col min="10015" max="10015" width="6.7109375" style="188" customWidth="1"/>
    <col min="10016" max="10016" width="6.85546875" style="188" customWidth="1"/>
    <col min="10017" max="10018" width="13.140625" style="188" customWidth="1"/>
    <col min="10019" max="10019" width="12.5703125" style="188" customWidth="1"/>
    <col min="10020" max="10021" width="11.85546875" style="188" customWidth="1"/>
    <col min="10022" max="10024" width="11.42578125" style="188"/>
    <col min="10025" max="10025" width="11.85546875" style="188" bestFit="1" customWidth="1"/>
    <col min="10026" max="10240" width="11.42578125" style="188"/>
    <col min="10241" max="10241" width="13.7109375" style="188" customWidth="1"/>
    <col min="10242" max="10243" width="5.140625" style="188" customWidth="1"/>
    <col min="10244" max="10244" width="5.42578125" style="188" customWidth="1"/>
    <col min="10245" max="10245" width="21.85546875" style="188" bestFit="1" customWidth="1"/>
    <col min="10246" max="10246" width="4" style="188" customWidth="1"/>
    <col min="10247" max="10247" width="4.140625" style="188" customWidth="1"/>
    <col min="10248" max="10249" width="3.85546875" style="188" customWidth="1"/>
    <col min="10250" max="10250" width="5.140625" style="188" customWidth="1"/>
    <col min="10251" max="10251" width="21.42578125" style="188" customWidth="1"/>
    <col min="10252" max="10252" width="16.7109375" style="188" customWidth="1"/>
    <col min="10253" max="10253" width="13.140625" style="188" customWidth="1"/>
    <col min="10254" max="10254" width="18.7109375" style="188" bestFit="1" customWidth="1"/>
    <col min="10255" max="10255" width="14.7109375" style="188" bestFit="1" customWidth="1"/>
    <col min="10256" max="10257" width="13.140625" style="188" customWidth="1"/>
    <col min="10258" max="10258" width="12.42578125" style="188" customWidth="1"/>
    <col min="10259" max="10261" width="11.42578125" style="188"/>
    <col min="10262" max="10262" width="9.42578125" style="188" customWidth="1"/>
    <col min="10263" max="10263" width="8" style="188" customWidth="1"/>
    <col min="10264" max="10264" width="8.85546875" style="188" customWidth="1"/>
    <col min="10265" max="10265" width="9.140625" style="188" customWidth="1"/>
    <col min="10266" max="10266" width="8" style="188" customWidth="1"/>
    <col min="10267" max="10267" width="9.5703125" style="188" customWidth="1"/>
    <col min="10268" max="10268" width="8" style="188" customWidth="1"/>
    <col min="10269" max="10269" width="6.85546875" style="188" customWidth="1"/>
    <col min="10270" max="10270" width="6.5703125" style="188" customWidth="1"/>
    <col min="10271" max="10271" width="6.7109375" style="188" customWidth="1"/>
    <col min="10272" max="10272" width="6.85546875" style="188" customWidth="1"/>
    <col min="10273" max="10274" width="13.140625" style="188" customWidth="1"/>
    <col min="10275" max="10275" width="12.5703125" style="188" customWidth="1"/>
    <col min="10276" max="10277" width="11.85546875" style="188" customWidth="1"/>
    <col min="10278" max="10280" width="11.42578125" style="188"/>
    <col min="10281" max="10281" width="11.85546875" style="188" bestFit="1" customWidth="1"/>
    <col min="10282" max="10496" width="11.42578125" style="188"/>
    <col min="10497" max="10497" width="13.7109375" style="188" customWidth="1"/>
    <col min="10498" max="10499" width="5.140625" style="188" customWidth="1"/>
    <col min="10500" max="10500" width="5.42578125" style="188" customWidth="1"/>
    <col min="10501" max="10501" width="21.85546875" style="188" bestFit="1" customWidth="1"/>
    <col min="10502" max="10502" width="4" style="188" customWidth="1"/>
    <col min="10503" max="10503" width="4.140625" style="188" customWidth="1"/>
    <col min="10504" max="10505" width="3.85546875" style="188" customWidth="1"/>
    <col min="10506" max="10506" width="5.140625" style="188" customWidth="1"/>
    <col min="10507" max="10507" width="21.42578125" style="188" customWidth="1"/>
    <col min="10508" max="10508" width="16.7109375" style="188" customWidth="1"/>
    <col min="10509" max="10509" width="13.140625" style="188" customWidth="1"/>
    <col min="10510" max="10510" width="18.7109375" style="188" bestFit="1" customWidth="1"/>
    <col min="10511" max="10511" width="14.7109375" style="188" bestFit="1" customWidth="1"/>
    <col min="10512" max="10513" width="13.140625" style="188" customWidth="1"/>
    <col min="10514" max="10514" width="12.42578125" style="188" customWidth="1"/>
    <col min="10515" max="10517" width="11.42578125" style="188"/>
    <col min="10518" max="10518" width="9.42578125" style="188" customWidth="1"/>
    <col min="10519" max="10519" width="8" style="188" customWidth="1"/>
    <col min="10520" max="10520" width="8.85546875" style="188" customWidth="1"/>
    <col min="10521" max="10521" width="9.140625" style="188" customWidth="1"/>
    <col min="10522" max="10522" width="8" style="188" customWidth="1"/>
    <col min="10523" max="10523" width="9.5703125" style="188" customWidth="1"/>
    <col min="10524" max="10524" width="8" style="188" customWidth="1"/>
    <col min="10525" max="10525" width="6.85546875" style="188" customWidth="1"/>
    <col min="10526" max="10526" width="6.5703125" style="188" customWidth="1"/>
    <col min="10527" max="10527" width="6.7109375" style="188" customWidth="1"/>
    <col min="10528" max="10528" width="6.85546875" style="188" customWidth="1"/>
    <col min="10529" max="10530" width="13.140625" style="188" customWidth="1"/>
    <col min="10531" max="10531" width="12.5703125" style="188" customWidth="1"/>
    <col min="10532" max="10533" width="11.85546875" style="188" customWidth="1"/>
    <col min="10534" max="10536" width="11.42578125" style="188"/>
    <col min="10537" max="10537" width="11.85546875" style="188" bestFit="1" customWidth="1"/>
    <col min="10538" max="10752" width="11.42578125" style="188"/>
    <col min="10753" max="10753" width="13.7109375" style="188" customWidth="1"/>
    <col min="10754" max="10755" width="5.140625" style="188" customWidth="1"/>
    <col min="10756" max="10756" width="5.42578125" style="188" customWidth="1"/>
    <col min="10757" max="10757" width="21.85546875" style="188" bestFit="1" customWidth="1"/>
    <col min="10758" max="10758" width="4" style="188" customWidth="1"/>
    <col min="10759" max="10759" width="4.140625" style="188" customWidth="1"/>
    <col min="10760" max="10761" width="3.85546875" style="188" customWidth="1"/>
    <col min="10762" max="10762" width="5.140625" style="188" customWidth="1"/>
    <col min="10763" max="10763" width="21.42578125" style="188" customWidth="1"/>
    <col min="10764" max="10764" width="16.7109375" style="188" customWidth="1"/>
    <col min="10765" max="10765" width="13.140625" style="188" customWidth="1"/>
    <col min="10766" max="10766" width="18.7109375" style="188" bestFit="1" customWidth="1"/>
    <col min="10767" max="10767" width="14.7109375" style="188" bestFit="1" customWidth="1"/>
    <col min="10768" max="10769" width="13.140625" style="188" customWidth="1"/>
    <col min="10770" max="10770" width="12.42578125" style="188" customWidth="1"/>
    <col min="10771" max="10773" width="11.42578125" style="188"/>
    <col min="10774" max="10774" width="9.42578125" style="188" customWidth="1"/>
    <col min="10775" max="10775" width="8" style="188" customWidth="1"/>
    <col min="10776" max="10776" width="8.85546875" style="188" customWidth="1"/>
    <col min="10777" max="10777" width="9.140625" style="188" customWidth="1"/>
    <col min="10778" max="10778" width="8" style="188" customWidth="1"/>
    <col min="10779" max="10779" width="9.5703125" style="188" customWidth="1"/>
    <col min="10780" max="10780" width="8" style="188" customWidth="1"/>
    <col min="10781" max="10781" width="6.85546875" style="188" customWidth="1"/>
    <col min="10782" max="10782" width="6.5703125" style="188" customWidth="1"/>
    <col min="10783" max="10783" width="6.7109375" style="188" customWidth="1"/>
    <col min="10784" max="10784" width="6.85546875" style="188" customWidth="1"/>
    <col min="10785" max="10786" width="13.140625" style="188" customWidth="1"/>
    <col min="10787" max="10787" width="12.5703125" style="188" customWidth="1"/>
    <col min="10788" max="10789" width="11.85546875" style="188" customWidth="1"/>
    <col min="10790" max="10792" width="11.42578125" style="188"/>
    <col min="10793" max="10793" width="11.85546875" style="188" bestFit="1" customWidth="1"/>
    <col min="10794" max="11008" width="11.42578125" style="188"/>
    <col min="11009" max="11009" width="13.7109375" style="188" customWidth="1"/>
    <col min="11010" max="11011" width="5.140625" style="188" customWidth="1"/>
    <col min="11012" max="11012" width="5.42578125" style="188" customWidth="1"/>
    <col min="11013" max="11013" width="21.85546875" style="188" bestFit="1" customWidth="1"/>
    <col min="11014" max="11014" width="4" style="188" customWidth="1"/>
    <col min="11015" max="11015" width="4.140625" style="188" customWidth="1"/>
    <col min="11016" max="11017" width="3.85546875" style="188" customWidth="1"/>
    <col min="11018" max="11018" width="5.140625" style="188" customWidth="1"/>
    <col min="11019" max="11019" width="21.42578125" style="188" customWidth="1"/>
    <col min="11020" max="11020" width="16.7109375" style="188" customWidth="1"/>
    <col min="11021" max="11021" width="13.140625" style="188" customWidth="1"/>
    <col min="11022" max="11022" width="18.7109375" style="188" bestFit="1" customWidth="1"/>
    <col min="11023" max="11023" width="14.7109375" style="188" bestFit="1" customWidth="1"/>
    <col min="11024" max="11025" width="13.140625" style="188" customWidth="1"/>
    <col min="11026" max="11026" width="12.42578125" style="188" customWidth="1"/>
    <col min="11027" max="11029" width="11.42578125" style="188"/>
    <col min="11030" max="11030" width="9.42578125" style="188" customWidth="1"/>
    <col min="11031" max="11031" width="8" style="188" customWidth="1"/>
    <col min="11032" max="11032" width="8.85546875" style="188" customWidth="1"/>
    <col min="11033" max="11033" width="9.140625" style="188" customWidth="1"/>
    <col min="11034" max="11034" width="8" style="188" customWidth="1"/>
    <col min="11035" max="11035" width="9.5703125" style="188" customWidth="1"/>
    <col min="11036" max="11036" width="8" style="188" customWidth="1"/>
    <col min="11037" max="11037" width="6.85546875" style="188" customWidth="1"/>
    <col min="11038" max="11038" width="6.5703125" style="188" customWidth="1"/>
    <col min="11039" max="11039" width="6.7109375" style="188" customWidth="1"/>
    <col min="11040" max="11040" width="6.85546875" style="188" customWidth="1"/>
    <col min="11041" max="11042" width="13.140625" style="188" customWidth="1"/>
    <col min="11043" max="11043" width="12.5703125" style="188" customWidth="1"/>
    <col min="11044" max="11045" width="11.85546875" style="188" customWidth="1"/>
    <col min="11046" max="11048" width="11.42578125" style="188"/>
    <col min="11049" max="11049" width="11.85546875" style="188" bestFit="1" customWidth="1"/>
    <col min="11050" max="11264" width="11.42578125" style="188"/>
    <col min="11265" max="11265" width="13.7109375" style="188" customWidth="1"/>
    <col min="11266" max="11267" width="5.140625" style="188" customWidth="1"/>
    <col min="11268" max="11268" width="5.42578125" style="188" customWidth="1"/>
    <col min="11269" max="11269" width="21.85546875" style="188" bestFit="1" customWidth="1"/>
    <col min="11270" max="11270" width="4" style="188" customWidth="1"/>
    <col min="11271" max="11271" width="4.140625" style="188" customWidth="1"/>
    <col min="11272" max="11273" width="3.85546875" style="188" customWidth="1"/>
    <col min="11274" max="11274" width="5.140625" style="188" customWidth="1"/>
    <col min="11275" max="11275" width="21.42578125" style="188" customWidth="1"/>
    <col min="11276" max="11276" width="16.7109375" style="188" customWidth="1"/>
    <col min="11277" max="11277" width="13.140625" style="188" customWidth="1"/>
    <col min="11278" max="11278" width="18.7109375" style="188" bestFit="1" customWidth="1"/>
    <col min="11279" max="11279" width="14.7109375" style="188" bestFit="1" customWidth="1"/>
    <col min="11280" max="11281" width="13.140625" style="188" customWidth="1"/>
    <col min="11282" max="11282" width="12.42578125" style="188" customWidth="1"/>
    <col min="11283" max="11285" width="11.42578125" style="188"/>
    <col min="11286" max="11286" width="9.42578125" style="188" customWidth="1"/>
    <col min="11287" max="11287" width="8" style="188" customWidth="1"/>
    <col min="11288" max="11288" width="8.85546875" style="188" customWidth="1"/>
    <col min="11289" max="11289" width="9.140625" style="188" customWidth="1"/>
    <col min="11290" max="11290" width="8" style="188" customWidth="1"/>
    <col min="11291" max="11291" width="9.5703125" style="188" customWidth="1"/>
    <col min="11292" max="11292" width="8" style="188" customWidth="1"/>
    <col min="11293" max="11293" width="6.85546875" style="188" customWidth="1"/>
    <col min="11294" max="11294" width="6.5703125" style="188" customWidth="1"/>
    <col min="11295" max="11295" width="6.7109375" style="188" customWidth="1"/>
    <col min="11296" max="11296" width="6.85546875" style="188" customWidth="1"/>
    <col min="11297" max="11298" width="13.140625" style="188" customWidth="1"/>
    <col min="11299" max="11299" width="12.5703125" style="188" customWidth="1"/>
    <col min="11300" max="11301" width="11.85546875" style="188" customWidth="1"/>
    <col min="11302" max="11304" width="11.42578125" style="188"/>
    <col min="11305" max="11305" width="11.85546875" style="188" bestFit="1" customWidth="1"/>
    <col min="11306" max="11520" width="11.42578125" style="188"/>
    <col min="11521" max="11521" width="13.7109375" style="188" customWidth="1"/>
    <col min="11522" max="11523" width="5.140625" style="188" customWidth="1"/>
    <col min="11524" max="11524" width="5.42578125" style="188" customWidth="1"/>
    <col min="11525" max="11525" width="21.85546875" style="188" bestFit="1" customWidth="1"/>
    <col min="11526" max="11526" width="4" style="188" customWidth="1"/>
    <col min="11527" max="11527" width="4.140625" style="188" customWidth="1"/>
    <col min="11528" max="11529" width="3.85546875" style="188" customWidth="1"/>
    <col min="11530" max="11530" width="5.140625" style="188" customWidth="1"/>
    <col min="11531" max="11531" width="21.42578125" style="188" customWidth="1"/>
    <col min="11532" max="11532" width="16.7109375" style="188" customWidth="1"/>
    <col min="11533" max="11533" width="13.140625" style="188" customWidth="1"/>
    <col min="11534" max="11534" width="18.7109375" style="188" bestFit="1" customWidth="1"/>
    <col min="11535" max="11535" width="14.7109375" style="188" bestFit="1" customWidth="1"/>
    <col min="11536" max="11537" width="13.140625" style="188" customWidth="1"/>
    <col min="11538" max="11538" width="12.42578125" style="188" customWidth="1"/>
    <col min="11539" max="11541" width="11.42578125" style="188"/>
    <col min="11542" max="11542" width="9.42578125" style="188" customWidth="1"/>
    <col min="11543" max="11543" width="8" style="188" customWidth="1"/>
    <col min="11544" max="11544" width="8.85546875" style="188" customWidth="1"/>
    <col min="11545" max="11545" width="9.140625" style="188" customWidth="1"/>
    <col min="11546" max="11546" width="8" style="188" customWidth="1"/>
    <col min="11547" max="11547" width="9.5703125" style="188" customWidth="1"/>
    <col min="11548" max="11548" width="8" style="188" customWidth="1"/>
    <col min="11549" max="11549" width="6.85546875" style="188" customWidth="1"/>
    <col min="11550" max="11550" width="6.5703125" style="188" customWidth="1"/>
    <col min="11551" max="11551" width="6.7109375" style="188" customWidth="1"/>
    <col min="11552" max="11552" width="6.85546875" style="188" customWidth="1"/>
    <col min="11553" max="11554" width="13.140625" style="188" customWidth="1"/>
    <col min="11555" max="11555" width="12.5703125" style="188" customWidth="1"/>
    <col min="11556" max="11557" width="11.85546875" style="188" customWidth="1"/>
    <col min="11558" max="11560" width="11.42578125" style="188"/>
    <col min="11561" max="11561" width="11.85546875" style="188" bestFit="1" customWidth="1"/>
    <col min="11562" max="11776" width="11.42578125" style="188"/>
    <col min="11777" max="11777" width="13.7109375" style="188" customWidth="1"/>
    <col min="11778" max="11779" width="5.140625" style="188" customWidth="1"/>
    <col min="11780" max="11780" width="5.42578125" style="188" customWidth="1"/>
    <col min="11781" max="11781" width="21.85546875" style="188" bestFit="1" customWidth="1"/>
    <col min="11782" max="11782" width="4" style="188" customWidth="1"/>
    <col min="11783" max="11783" width="4.140625" style="188" customWidth="1"/>
    <col min="11784" max="11785" width="3.85546875" style="188" customWidth="1"/>
    <col min="11786" max="11786" width="5.140625" style="188" customWidth="1"/>
    <col min="11787" max="11787" width="21.42578125" style="188" customWidth="1"/>
    <col min="11788" max="11788" width="16.7109375" style="188" customWidth="1"/>
    <col min="11789" max="11789" width="13.140625" style="188" customWidth="1"/>
    <col min="11790" max="11790" width="18.7109375" style="188" bestFit="1" customWidth="1"/>
    <col min="11791" max="11791" width="14.7109375" style="188" bestFit="1" customWidth="1"/>
    <col min="11792" max="11793" width="13.140625" style="188" customWidth="1"/>
    <col min="11794" max="11794" width="12.42578125" style="188" customWidth="1"/>
    <col min="11795" max="11797" width="11.42578125" style="188"/>
    <col min="11798" max="11798" width="9.42578125" style="188" customWidth="1"/>
    <col min="11799" max="11799" width="8" style="188" customWidth="1"/>
    <col min="11800" max="11800" width="8.85546875" style="188" customWidth="1"/>
    <col min="11801" max="11801" width="9.140625" style="188" customWidth="1"/>
    <col min="11802" max="11802" width="8" style="188" customWidth="1"/>
    <col min="11803" max="11803" width="9.5703125" style="188" customWidth="1"/>
    <col min="11804" max="11804" width="8" style="188" customWidth="1"/>
    <col min="11805" max="11805" width="6.85546875" style="188" customWidth="1"/>
    <col min="11806" max="11806" width="6.5703125" style="188" customWidth="1"/>
    <col min="11807" max="11807" width="6.7109375" style="188" customWidth="1"/>
    <col min="11808" max="11808" width="6.85546875" style="188" customWidth="1"/>
    <col min="11809" max="11810" width="13.140625" style="188" customWidth="1"/>
    <col min="11811" max="11811" width="12.5703125" style="188" customWidth="1"/>
    <col min="11812" max="11813" width="11.85546875" style="188" customWidth="1"/>
    <col min="11814" max="11816" width="11.42578125" style="188"/>
    <col min="11817" max="11817" width="11.85546875" style="188" bestFit="1" customWidth="1"/>
    <col min="11818" max="12032" width="11.42578125" style="188"/>
    <col min="12033" max="12033" width="13.7109375" style="188" customWidth="1"/>
    <col min="12034" max="12035" width="5.140625" style="188" customWidth="1"/>
    <col min="12036" max="12036" width="5.42578125" style="188" customWidth="1"/>
    <col min="12037" max="12037" width="21.85546875" style="188" bestFit="1" customWidth="1"/>
    <col min="12038" max="12038" width="4" style="188" customWidth="1"/>
    <col min="12039" max="12039" width="4.140625" style="188" customWidth="1"/>
    <col min="12040" max="12041" width="3.85546875" style="188" customWidth="1"/>
    <col min="12042" max="12042" width="5.140625" style="188" customWidth="1"/>
    <col min="12043" max="12043" width="21.42578125" style="188" customWidth="1"/>
    <col min="12044" max="12044" width="16.7109375" style="188" customWidth="1"/>
    <col min="12045" max="12045" width="13.140625" style="188" customWidth="1"/>
    <col min="12046" max="12046" width="18.7109375" style="188" bestFit="1" customWidth="1"/>
    <col min="12047" max="12047" width="14.7109375" style="188" bestFit="1" customWidth="1"/>
    <col min="12048" max="12049" width="13.140625" style="188" customWidth="1"/>
    <col min="12050" max="12050" width="12.42578125" style="188" customWidth="1"/>
    <col min="12051" max="12053" width="11.42578125" style="188"/>
    <col min="12054" max="12054" width="9.42578125" style="188" customWidth="1"/>
    <col min="12055" max="12055" width="8" style="188" customWidth="1"/>
    <col min="12056" max="12056" width="8.85546875" style="188" customWidth="1"/>
    <col min="12057" max="12057" width="9.140625" style="188" customWidth="1"/>
    <col min="12058" max="12058" width="8" style="188" customWidth="1"/>
    <col min="12059" max="12059" width="9.5703125" style="188" customWidth="1"/>
    <col min="12060" max="12060" width="8" style="188" customWidth="1"/>
    <col min="12061" max="12061" width="6.85546875" style="188" customWidth="1"/>
    <col min="12062" max="12062" width="6.5703125" style="188" customWidth="1"/>
    <col min="12063" max="12063" width="6.7109375" style="188" customWidth="1"/>
    <col min="12064" max="12064" width="6.85546875" style="188" customWidth="1"/>
    <col min="12065" max="12066" width="13.140625" style="188" customWidth="1"/>
    <col min="12067" max="12067" width="12.5703125" style="188" customWidth="1"/>
    <col min="12068" max="12069" width="11.85546875" style="188" customWidth="1"/>
    <col min="12070" max="12072" width="11.42578125" style="188"/>
    <col min="12073" max="12073" width="11.85546875" style="188" bestFit="1" customWidth="1"/>
    <col min="12074" max="12288" width="11.42578125" style="188"/>
    <col min="12289" max="12289" width="13.7109375" style="188" customWidth="1"/>
    <col min="12290" max="12291" width="5.140625" style="188" customWidth="1"/>
    <col min="12292" max="12292" width="5.42578125" style="188" customWidth="1"/>
    <col min="12293" max="12293" width="21.85546875" style="188" bestFit="1" customWidth="1"/>
    <col min="12294" max="12294" width="4" style="188" customWidth="1"/>
    <col min="12295" max="12295" width="4.140625" style="188" customWidth="1"/>
    <col min="12296" max="12297" width="3.85546875" style="188" customWidth="1"/>
    <col min="12298" max="12298" width="5.140625" style="188" customWidth="1"/>
    <col min="12299" max="12299" width="21.42578125" style="188" customWidth="1"/>
    <col min="12300" max="12300" width="16.7109375" style="188" customWidth="1"/>
    <col min="12301" max="12301" width="13.140625" style="188" customWidth="1"/>
    <col min="12302" max="12302" width="18.7109375" style="188" bestFit="1" customWidth="1"/>
    <col min="12303" max="12303" width="14.7109375" style="188" bestFit="1" customWidth="1"/>
    <col min="12304" max="12305" width="13.140625" style="188" customWidth="1"/>
    <col min="12306" max="12306" width="12.42578125" style="188" customWidth="1"/>
    <col min="12307" max="12309" width="11.42578125" style="188"/>
    <col min="12310" max="12310" width="9.42578125" style="188" customWidth="1"/>
    <col min="12311" max="12311" width="8" style="188" customWidth="1"/>
    <col min="12312" max="12312" width="8.85546875" style="188" customWidth="1"/>
    <col min="12313" max="12313" width="9.140625" style="188" customWidth="1"/>
    <col min="12314" max="12314" width="8" style="188" customWidth="1"/>
    <col min="12315" max="12315" width="9.5703125" style="188" customWidth="1"/>
    <col min="12316" max="12316" width="8" style="188" customWidth="1"/>
    <col min="12317" max="12317" width="6.85546875" style="188" customWidth="1"/>
    <col min="12318" max="12318" width="6.5703125" style="188" customWidth="1"/>
    <col min="12319" max="12319" width="6.7109375" style="188" customWidth="1"/>
    <col min="12320" max="12320" width="6.85546875" style="188" customWidth="1"/>
    <col min="12321" max="12322" width="13.140625" style="188" customWidth="1"/>
    <col min="12323" max="12323" width="12.5703125" style="188" customWidth="1"/>
    <col min="12324" max="12325" width="11.85546875" style="188" customWidth="1"/>
    <col min="12326" max="12328" width="11.42578125" style="188"/>
    <col min="12329" max="12329" width="11.85546875" style="188" bestFit="1" customWidth="1"/>
    <col min="12330" max="12544" width="11.42578125" style="188"/>
    <col min="12545" max="12545" width="13.7109375" style="188" customWidth="1"/>
    <col min="12546" max="12547" width="5.140625" style="188" customWidth="1"/>
    <col min="12548" max="12548" width="5.42578125" style="188" customWidth="1"/>
    <col min="12549" max="12549" width="21.85546875" style="188" bestFit="1" customWidth="1"/>
    <col min="12550" max="12550" width="4" style="188" customWidth="1"/>
    <col min="12551" max="12551" width="4.140625" style="188" customWidth="1"/>
    <col min="12552" max="12553" width="3.85546875" style="188" customWidth="1"/>
    <col min="12554" max="12554" width="5.140625" style="188" customWidth="1"/>
    <col min="12555" max="12555" width="21.42578125" style="188" customWidth="1"/>
    <col min="12556" max="12556" width="16.7109375" style="188" customWidth="1"/>
    <col min="12557" max="12557" width="13.140625" style="188" customWidth="1"/>
    <col min="12558" max="12558" width="18.7109375" style="188" bestFit="1" customWidth="1"/>
    <col min="12559" max="12559" width="14.7109375" style="188" bestFit="1" customWidth="1"/>
    <col min="12560" max="12561" width="13.140625" style="188" customWidth="1"/>
    <col min="12562" max="12562" width="12.42578125" style="188" customWidth="1"/>
    <col min="12563" max="12565" width="11.42578125" style="188"/>
    <col min="12566" max="12566" width="9.42578125" style="188" customWidth="1"/>
    <col min="12567" max="12567" width="8" style="188" customWidth="1"/>
    <col min="12568" max="12568" width="8.85546875" style="188" customWidth="1"/>
    <col min="12569" max="12569" width="9.140625" style="188" customWidth="1"/>
    <col min="12570" max="12570" width="8" style="188" customWidth="1"/>
    <col min="12571" max="12571" width="9.5703125" style="188" customWidth="1"/>
    <col min="12572" max="12572" width="8" style="188" customWidth="1"/>
    <col min="12573" max="12573" width="6.85546875" style="188" customWidth="1"/>
    <col min="12574" max="12574" width="6.5703125" style="188" customWidth="1"/>
    <col min="12575" max="12575" width="6.7109375" style="188" customWidth="1"/>
    <col min="12576" max="12576" width="6.85546875" style="188" customWidth="1"/>
    <col min="12577" max="12578" width="13.140625" style="188" customWidth="1"/>
    <col min="12579" max="12579" width="12.5703125" style="188" customWidth="1"/>
    <col min="12580" max="12581" width="11.85546875" style="188" customWidth="1"/>
    <col min="12582" max="12584" width="11.42578125" style="188"/>
    <col min="12585" max="12585" width="11.85546875" style="188" bestFit="1" customWidth="1"/>
    <col min="12586" max="12800" width="11.42578125" style="188"/>
    <col min="12801" max="12801" width="13.7109375" style="188" customWidth="1"/>
    <col min="12802" max="12803" width="5.140625" style="188" customWidth="1"/>
    <col min="12804" max="12804" width="5.42578125" style="188" customWidth="1"/>
    <col min="12805" max="12805" width="21.85546875" style="188" bestFit="1" customWidth="1"/>
    <col min="12806" max="12806" width="4" style="188" customWidth="1"/>
    <col min="12807" max="12807" width="4.140625" style="188" customWidth="1"/>
    <col min="12808" max="12809" width="3.85546875" style="188" customWidth="1"/>
    <col min="12810" max="12810" width="5.140625" style="188" customWidth="1"/>
    <col min="12811" max="12811" width="21.42578125" style="188" customWidth="1"/>
    <col min="12812" max="12812" width="16.7109375" style="188" customWidth="1"/>
    <col min="12813" max="12813" width="13.140625" style="188" customWidth="1"/>
    <col min="12814" max="12814" width="18.7109375" style="188" bestFit="1" customWidth="1"/>
    <col min="12815" max="12815" width="14.7109375" style="188" bestFit="1" customWidth="1"/>
    <col min="12816" max="12817" width="13.140625" style="188" customWidth="1"/>
    <col min="12818" max="12818" width="12.42578125" style="188" customWidth="1"/>
    <col min="12819" max="12821" width="11.42578125" style="188"/>
    <col min="12822" max="12822" width="9.42578125" style="188" customWidth="1"/>
    <col min="12823" max="12823" width="8" style="188" customWidth="1"/>
    <col min="12824" max="12824" width="8.85546875" style="188" customWidth="1"/>
    <col min="12825" max="12825" width="9.140625" style="188" customWidth="1"/>
    <col min="12826" max="12826" width="8" style="188" customWidth="1"/>
    <col min="12827" max="12827" width="9.5703125" style="188" customWidth="1"/>
    <col min="12828" max="12828" width="8" style="188" customWidth="1"/>
    <col min="12829" max="12829" width="6.85546875" style="188" customWidth="1"/>
    <col min="12830" max="12830" width="6.5703125" style="188" customWidth="1"/>
    <col min="12831" max="12831" width="6.7109375" style="188" customWidth="1"/>
    <col min="12832" max="12832" width="6.85546875" style="188" customWidth="1"/>
    <col min="12833" max="12834" width="13.140625" style="188" customWidth="1"/>
    <col min="12835" max="12835" width="12.5703125" style="188" customWidth="1"/>
    <col min="12836" max="12837" width="11.85546875" style="188" customWidth="1"/>
    <col min="12838" max="12840" width="11.42578125" style="188"/>
    <col min="12841" max="12841" width="11.85546875" style="188" bestFit="1" customWidth="1"/>
    <col min="12842" max="13056" width="11.42578125" style="188"/>
    <col min="13057" max="13057" width="13.7109375" style="188" customWidth="1"/>
    <col min="13058" max="13059" width="5.140625" style="188" customWidth="1"/>
    <col min="13060" max="13060" width="5.42578125" style="188" customWidth="1"/>
    <col min="13061" max="13061" width="21.85546875" style="188" bestFit="1" customWidth="1"/>
    <col min="13062" max="13062" width="4" style="188" customWidth="1"/>
    <col min="13063" max="13063" width="4.140625" style="188" customWidth="1"/>
    <col min="13064" max="13065" width="3.85546875" style="188" customWidth="1"/>
    <col min="13066" max="13066" width="5.140625" style="188" customWidth="1"/>
    <col min="13067" max="13067" width="21.42578125" style="188" customWidth="1"/>
    <col min="13068" max="13068" width="16.7109375" style="188" customWidth="1"/>
    <col min="13069" max="13069" width="13.140625" style="188" customWidth="1"/>
    <col min="13070" max="13070" width="18.7109375" style="188" bestFit="1" customWidth="1"/>
    <col min="13071" max="13071" width="14.7109375" style="188" bestFit="1" customWidth="1"/>
    <col min="13072" max="13073" width="13.140625" style="188" customWidth="1"/>
    <col min="13074" max="13074" width="12.42578125" style="188" customWidth="1"/>
    <col min="13075" max="13077" width="11.42578125" style="188"/>
    <col min="13078" max="13078" width="9.42578125" style="188" customWidth="1"/>
    <col min="13079" max="13079" width="8" style="188" customWidth="1"/>
    <col min="13080" max="13080" width="8.85546875" style="188" customWidth="1"/>
    <col min="13081" max="13081" width="9.140625" style="188" customWidth="1"/>
    <col min="13082" max="13082" width="8" style="188" customWidth="1"/>
    <col min="13083" max="13083" width="9.5703125" style="188" customWidth="1"/>
    <col min="13084" max="13084" width="8" style="188" customWidth="1"/>
    <col min="13085" max="13085" width="6.85546875" style="188" customWidth="1"/>
    <col min="13086" max="13086" width="6.5703125" style="188" customWidth="1"/>
    <col min="13087" max="13087" width="6.7109375" style="188" customWidth="1"/>
    <col min="13088" max="13088" width="6.85546875" style="188" customWidth="1"/>
    <col min="13089" max="13090" width="13.140625" style="188" customWidth="1"/>
    <col min="13091" max="13091" width="12.5703125" style="188" customWidth="1"/>
    <col min="13092" max="13093" width="11.85546875" style="188" customWidth="1"/>
    <col min="13094" max="13096" width="11.42578125" style="188"/>
    <col min="13097" max="13097" width="11.85546875" style="188" bestFit="1" customWidth="1"/>
    <col min="13098" max="13312" width="11.42578125" style="188"/>
    <col min="13313" max="13313" width="13.7109375" style="188" customWidth="1"/>
    <col min="13314" max="13315" width="5.140625" style="188" customWidth="1"/>
    <col min="13316" max="13316" width="5.42578125" style="188" customWidth="1"/>
    <col min="13317" max="13317" width="21.85546875" style="188" bestFit="1" customWidth="1"/>
    <col min="13318" max="13318" width="4" style="188" customWidth="1"/>
    <col min="13319" max="13319" width="4.140625" style="188" customWidth="1"/>
    <col min="13320" max="13321" width="3.85546875" style="188" customWidth="1"/>
    <col min="13322" max="13322" width="5.140625" style="188" customWidth="1"/>
    <col min="13323" max="13323" width="21.42578125" style="188" customWidth="1"/>
    <col min="13324" max="13324" width="16.7109375" style="188" customWidth="1"/>
    <col min="13325" max="13325" width="13.140625" style="188" customWidth="1"/>
    <col min="13326" max="13326" width="18.7109375" style="188" bestFit="1" customWidth="1"/>
    <col min="13327" max="13327" width="14.7109375" style="188" bestFit="1" customWidth="1"/>
    <col min="13328" max="13329" width="13.140625" style="188" customWidth="1"/>
    <col min="13330" max="13330" width="12.42578125" style="188" customWidth="1"/>
    <col min="13331" max="13333" width="11.42578125" style="188"/>
    <col min="13334" max="13334" width="9.42578125" style="188" customWidth="1"/>
    <col min="13335" max="13335" width="8" style="188" customWidth="1"/>
    <col min="13336" max="13336" width="8.85546875" style="188" customWidth="1"/>
    <col min="13337" max="13337" width="9.140625" style="188" customWidth="1"/>
    <col min="13338" max="13338" width="8" style="188" customWidth="1"/>
    <col min="13339" max="13339" width="9.5703125" style="188" customWidth="1"/>
    <col min="13340" max="13340" width="8" style="188" customWidth="1"/>
    <col min="13341" max="13341" width="6.85546875" style="188" customWidth="1"/>
    <col min="13342" max="13342" width="6.5703125" style="188" customWidth="1"/>
    <col min="13343" max="13343" width="6.7109375" style="188" customWidth="1"/>
    <col min="13344" max="13344" width="6.85546875" style="188" customWidth="1"/>
    <col min="13345" max="13346" width="13.140625" style="188" customWidth="1"/>
    <col min="13347" max="13347" width="12.5703125" style="188" customWidth="1"/>
    <col min="13348" max="13349" width="11.85546875" style="188" customWidth="1"/>
    <col min="13350" max="13352" width="11.42578125" style="188"/>
    <col min="13353" max="13353" width="11.85546875" style="188" bestFit="1" customWidth="1"/>
    <col min="13354" max="13568" width="11.42578125" style="188"/>
    <col min="13569" max="13569" width="13.7109375" style="188" customWidth="1"/>
    <col min="13570" max="13571" width="5.140625" style="188" customWidth="1"/>
    <col min="13572" max="13572" width="5.42578125" style="188" customWidth="1"/>
    <col min="13573" max="13573" width="21.85546875" style="188" bestFit="1" customWidth="1"/>
    <col min="13574" max="13574" width="4" style="188" customWidth="1"/>
    <col min="13575" max="13575" width="4.140625" style="188" customWidth="1"/>
    <col min="13576" max="13577" width="3.85546875" style="188" customWidth="1"/>
    <col min="13578" max="13578" width="5.140625" style="188" customWidth="1"/>
    <col min="13579" max="13579" width="21.42578125" style="188" customWidth="1"/>
    <col min="13580" max="13580" width="16.7109375" style="188" customWidth="1"/>
    <col min="13581" max="13581" width="13.140625" style="188" customWidth="1"/>
    <col min="13582" max="13582" width="18.7109375" style="188" bestFit="1" customWidth="1"/>
    <col min="13583" max="13583" width="14.7109375" style="188" bestFit="1" customWidth="1"/>
    <col min="13584" max="13585" width="13.140625" style="188" customWidth="1"/>
    <col min="13586" max="13586" width="12.42578125" style="188" customWidth="1"/>
    <col min="13587" max="13589" width="11.42578125" style="188"/>
    <col min="13590" max="13590" width="9.42578125" style="188" customWidth="1"/>
    <col min="13591" max="13591" width="8" style="188" customWidth="1"/>
    <col min="13592" max="13592" width="8.85546875" style="188" customWidth="1"/>
    <col min="13593" max="13593" width="9.140625" style="188" customWidth="1"/>
    <col min="13594" max="13594" width="8" style="188" customWidth="1"/>
    <col min="13595" max="13595" width="9.5703125" style="188" customWidth="1"/>
    <col min="13596" max="13596" width="8" style="188" customWidth="1"/>
    <col min="13597" max="13597" width="6.85546875" style="188" customWidth="1"/>
    <col min="13598" max="13598" width="6.5703125" style="188" customWidth="1"/>
    <col min="13599" max="13599" width="6.7109375" style="188" customWidth="1"/>
    <col min="13600" max="13600" width="6.85546875" style="188" customWidth="1"/>
    <col min="13601" max="13602" width="13.140625" style="188" customWidth="1"/>
    <col min="13603" max="13603" width="12.5703125" style="188" customWidth="1"/>
    <col min="13604" max="13605" width="11.85546875" style="188" customWidth="1"/>
    <col min="13606" max="13608" width="11.42578125" style="188"/>
    <col min="13609" max="13609" width="11.85546875" style="188" bestFit="1" customWidth="1"/>
    <col min="13610" max="13824" width="11.42578125" style="188"/>
    <col min="13825" max="13825" width="13.7109375" style="188" customWidth="1"/>
    <col min="13826" max="13827" width="5.140625" style="188" customWidth="1"/>
    <col min="13828" max="13828" width="5.42578125" style="188" customWidth="1"/>
    <col min="13829" max="13829" width="21.85546875" style="188" bestFit="1" customWidth="1"/>
    <col min="13830" max="13830" width="4" style="188" customWidth="1"/>
    <col min="13831" max="13831" width="4.140625" style="188" customWidth="1"/>
    <col min="13832" max="13833" width="3.85546875" style="188" customWidth="1"/>
    <col min="13834" max="13834" width="5.140625" style="188" customWidth="1"/>
    <col min="13835" max="13835" width="21.42578125" style="188" customWidth="1"/>
    <col min="13836" max="13836" width="16.7109375" style="188" customWidth="1"/>
    <col min="13837" max="13837" width="13.140625" style="188" customWidth="1"/>
    <col min="13838" max="13838" width="18.7109375" style="188" bestFit="1" customWidth="1"/>
    <col min="13839" max="13839" width="14.7109375" style="188" bestFit="1" customWidth="1"/>
    <col min="13840" max="13841" width="13.140625" style="188" customWidth="1"/>
    <col min="13842" max="13842" width="12.42578125" style="188" customWidth="1"/>
    <col min="13843" max="13845" width="11.42578125" style="188"/>
    <col min="13846" max="13846" width="9.42578125" style="188" customWidth="1"/>
    <col min="13847" max="13847" width="8" style="188" customWidth="1"/>
    <col min="13848" max="13848" width="8.85546875" style="188" customWidth="1"/>
    <col min="13849" max="13849" width="9.140625" style="188" customWidth="1"/>
    <col min="13850" max="13850" width="8" style="188" customWidth="1"/>
    <col min="13851" max="13851" width="9.5703125" style="188" customWidth="1"/>
    <col min="13852" max="13852" width="8" style="188" customWidth="1"/>
    <col min="13853" max="13853" width="6.85546875" style="188" customWidth="1"/>
    <col min="13854" max="13854" width="6.5703125" style="188" customWidth="1"/>
    <col min="13855" max="13855" width="6.7109375" style="188" customWidth="1"/>
    <col min="13856" max="13856" width="6.85546875" style="188" customWidth="1"/>
    <col min="13857" max="13858" width="13.140625" style="188" customWidth="1"/>
    <col min="13859" max="13859" width="12.5703125" style="188" customWidth="1"/>
    <col min="13860" max="13861" width="11.85546875" style="188" customWidth="1"/>
    <col min="13862" max="13864" width="11.42578125" style="188"/>
    <col min="13865" max="13865" width="11.85546875" style="188" bestFit="1" customWidth="1"/>
    <col min="13866" max="14080" width="11.42578125" style="188"/>
    <col min="14081" max="14081" width="13.7109375" style="188" customWidth="1"/>
    <col min="14082" max="14083" width="5.140625" style="188" customWidth="1"/>
    <col min="14084" max="14084" width="5.42578125" style="188" customWidth="1"/>
    <col min="14085" max="14085" width="21.85546875" style="188" bestFit="1" customWidth="1"/>
    <col min="14086" max="14086" width="4" style="188" customWidth="1"/>
    <col min="14087" max="14087" width="4.140625" style="188" customWidth="1"/>
    <col min="14088" max="14089" width="3.85546875" style="188" customWidth="1"/>
    <col min="14090" max="14090" width="5.140625" style="188" customWidth="1"/>
    <col min="14091" max="14091" width="21.42578125" style="188" customWidth="1"/>
    <col min="14092" max="14092" width="16.7109375" style="188" customWidth="1"/>
    <col min="14093" max="14093" width="13.140625" style="188" customWidth="1"/>
    <col min="14094" max="14094" width="18.7109375" style="188" bestFit="1" customWidth="1"/>
    <col min="14095" max="14095" width="14.7109375" style="188" bestFit="1" customWidth="1"/>
    <col min="14096" max="14097" width="13.140625" style="188" customWidth="1"/>
    <col min="14098" max="14098" width="12.42578125" style="188" customWidth="1"/>
    <col min="14099" max="14101" width="11.42578125" style="188"/>
    <col min="14102" max="14102" width="9.42578125" style="188" customWidth="1"/>
    <col min="14103" max="14103" width="8" style="188" customWidth="1"/>
    <col min="14104" max="14104" width="8.85546875" style="188" customWidth="1"/>
    <col min="14105" max="14105" width="9.140625" style="188" customWidth="1"/>
    <col min="14106" max="14106" width="8" style="188" customWidth="1"/>
    <col min="14107" max="14107" width="9.5703125" style="188" customWidth="1"/>
    <col min="14108" max="14108" width="8" style="188" customWidth="1"/>
    <col min="14109" max="14109" width="6.85546875" style="188" customWidth="1"/>
    <col min="14110" max="14110" width="6.5703125" style="188" customWidth="1"/>
    <col min="14111" max="14111" width="6.7109375" style="188" customWidth="1"/>
    <col min="14112" max="14112" width="6.85546875" style="188" customWidth="1"/>
    <col min="14113" max="14114" width="13.140625" style="188" customWidth="1"/>
    <col min="14115" max="14115" width="12.5703125" style="188" customWidth="1"/>
    <col min="14116" max="14117" width="11.85546875" style="188" customWidth="1"/>
    <col min="14118" max="14120" width="11.42578125" style="188"/>
    <col min="14121" max="14121" width="11.85546875" style="188" bestFit="1" customWidth="1"/>
    <col min="14122" max="14336" width="11.42578125" style="188"/>
    <col min="14337" max="14337" width="13.7109375" style="188" customWidth="1"/>
    <col min="14338" max="14339" width="5.140625" style="188" customWidth="1"/>
    <col min="14340" max="14340" width="5.42578125" style="188" customWidth="1"/>
    <col min="14341" max="14341" width="21.85546875" style="188" bestFit="1" customWidth="1"/>
    <col min="14342" max="14342" width="4" style="188" customWidth="1"/>
    <col min="14343" max="14343" width="4.140625" style="188" customWidth="1"/>
    <col min="14344" max="14345" width="3.85546875" style="188" customWidth="1"/>
    <col min="14346" max="14346" width="5.140625" style="188" customWidth="1"/>
    <col min="14347" max="14347" width="21.42578125" style="188" customWidth="1"/>
    <col min="14348" max="14348" width="16.7109375" style="188" customWidth="1"/>
    <col min="14349" max="14349" width="13.140625" style="188" customWidth="1"/>
    <col min="14350" max="14350" width="18.7109375" style="188" bestFit="1" customWidth="1"/>
    <col min="14351" max="14351" width="14.7109375" style="188" bestFit="1" customWidth="1"/>
    <col min="14352" max="14353" width="13.140625" style="188" customWidth="1"/>
    <col min="14354" max="14354" width="12.42578125" style="188" customWidth="1"/>
    <col min="14355" max="14357" width="11.42578125" style="188"/>
    <col min="14358" max="14358" width="9.42578125" style="188" customWidth="1"/>
    <col min="14359" max="14359" width="8" style="188" customWidth="1"/>
    <col min="14360" max="14360" width="8.85546875" style="188" customWidth="1"/>
    <col min="14361" max="14361" width="9.140625" style="188" customWidth="1"/>
    <col min="14362" max="14362" width="8" style="188" customWidth="1"/>
    <col min="14363" max="14363" width="9.5703125" style="188" customWidth="1"/>
    <col min="14364" max="14364" width="8" style="188" customWidth="1"/>
    <col min="14365" max="14365" width="6.85546875" style="188" customWidth="1"/>
    <col min="14366" max="14366" width="6.5703125" style="188" customWidth="1"/>
    <col min="14367" max="14367" width="6.7109375" style="188" customWidth="1"/>
    <col min="14368" max="14368" width="6.85546875" style="188" customWidth="1"/>
    <col min="14369" max="14370" width="13.140625" style="188" customWidth="1"/>
    <col min="14371" max="14371" width="12.5703125" style="188" customWidth="1"/>
    <col min="14372" max="14373" width="11.85546875" style="188" customWidth="1"/>
    <col min="14374" max="14376" width="11.42578125" style="188"/>
    <col min="14377" max="14377" width="11.85546875" style="188" bestFit="1" customWidth="1"/>
    <col min="14378" max="14592" width="11.42578125" style="188"/>
    <col min="14593" max="14593" width="13.7109375" style="188" customWidth="1"/>
    <col min="14594" max="14595" width="5.140625" style="188" customWidth="1"/>
    <col min="14596" max="14596" width="5.42578125" style="188" customWidth="1"/>
    <col min="14597" max="14597" width="21.85546875" style="188" bestFit="1" customWidth="1"/>
    <col min="14598" max="14598" width="4" style="188" customWidth="1"/>
    <col min="14599" max="14599" width="4.140625" style="188" customWidth="1"/>
    <col min="14600" max="14601" width="3.85546875" style="188" customWidth="1"/>
    <col min="14602" max="14602" width="5.140625" style="188" customWidth="1"/>
    <col min="14603" max="14603" width="21.42578125" style="188" customWidth="1"/>
    <col min="14604" max="14604" width="16.7109375" style="188" customWidth="1"/>
    <col min="14605" max="14605" width="13.140625" style="188" customWidth="1"/>
    <col min="14606" max="14606" width="18.7109375" style="188" bestFit="1" customWidth="1"/>
    <col min="14607" max="14607" width="14.7109375" style="188" bestFit="1" customWidth="1"/>
    <col min="14608" max="14609" width="13.140625" style="188" customWidth="1"/>
    <col min="14610" max="14610" width="12.42578125" style="188" customWidth="1"/>
    <col min="14611" max="14613" width="11.42578125" style="188"/>
    <col min="14614" max="14614" width="9.42578125" style="188" customWidth="1"/>
    <col min="14615" max="14615" width="8" style="188" customWidth="1"/>
    <col min="14616" max="14616" width="8.85546875" style="188" customWidth="1"/>
    <col min="14617" max="14617" width="9.140625" style="188" customWidth="1"/>
    <col min="14618" max="14618" width="8" style="188" customWidth="1"/>
    <col min="14619" max="14619" width="9.5703125" style="188" customWidth="1"/>
    <col min="14620" max="14620" width="8" style="188" customWidth="1"/>
    <col min="14621" max="14621" width="6.85546875" style="188" customWidth="1"/>
    <col min="14622" max="14622" width="6.5703125" style="188" customWidth="1"/>
    <col min="14623" max="14623" width="6.7109375" style="188" customWidth="1"/>
    <col min="14624" max="14624" width="6.85546875" style="188" customWidth="1"/>
    <col min="14625" max="14626" width="13.140625" style="188" customWidth="1"/>
    <col min="14627" max="14627" width="12.5703125" style="188" customWidth="1"/>
    <col min="14628" max="14629" width="11.85546875" style="188" customWidth="1"/>
    <col min="14630" max="14632" width="11.42578125" style="188"/>
    <col min="14633" max="14633" width="11.85546875" style="188" bestFit="1" customWidth="1"/>
    <col min="14634" max="14848" width="11.42578125" style="188"/>
    <col min="14849" max="14849" width="13.7109375" style="188" customWidth="1"/>
    <col min="14850" max="14851" width="5.140625" style="188" customWidth="1"/>
    <col min="14852" max="14852" width="5.42578125" style="188" customWidth="1"/>
    <col min="14853" max="14853" width="21.85546875" style="188" bestFit="1" customWidth="1"/>
    <col min="14854" max="14854" width="4" style="188" customWidth="1"/>
    <col min="14855" max="14855" width="4.140625" style="188" customWidth="1"/>
    <col min="14856" max="14857" width="3.85546875" style="188" customWidth="1"/>
    <col min="14858" max="14858" width="5.140625" style="188" customWidth="1"/>
    <col min="14859" max="14859" width="21.42578125" style="188" customWidth="1"/>
    <col min="14860" max="14860" width="16.7109375" style="188" customWidth="1"/>
    <col min="14861" max="14861" width="13.140625" style="188" customWidth="1"/>
    <col min="14862" max="14862" width="18.7109375" style="188" bestFit="1" customWidth="1"/>
    <col min="14863" max="14863" width="14.7109375" style="188" bestFit="1" customWidth="1"/>
    <col min="14864" max="14865" width="13.140625" style="188" customWidth="1"/>
    <col min="14866" max="14866" width="12.42578125" style="188" customWidth="1"/>
    <col min="14867" max="14869" width="11.42578125" style="188"/>
    <col min="14870" max="14870" width="9.42578125" style="188" customWidth="1"/>
    <col min="14871" max="14871" width="8" style="188" customWidth="1"/>
    <col min="14872" max="14872" width="8.85546875" style="188" customWidth="1"/>
    <col min="14873" max="14873" width="9.140625" style="188" customWidth="1"/>
    <col min="14874" max="14874" width="8" style="188" customWidth="1"/>
    <col min="14875" max="14875" width="9.5703125" style="188" customWidth="1"/>
    <col min="14876" max="14876" width="8" style="188" customWidth="1"/>
    <col min="14877" max="14877" width="6.85546875" style="188" customWidth="1"/>
    <col min="14878" max="14878" width="6.5703125" style="188" customWidth="1"/>
    <col min="14879" max="14879" width="6.7109375" style="188" customWidth="1"/>
    <col min="14880" max="14880" width="6.85546875" style="188" customWidth="1"/>
    <col min="14881" max="14882" width="13.140625" style="188" customWidth="1"/>
    <col min="14883" max="14883" width="12.5703125" style="188" customWidth="1"/>
    <col min="14884" max="14885" width="11.85546875" style="188" customWidth="1"/>
    <col min="14886" max="14888" width="11.42578125" style="188"/>
    <col min="14889" max="14889" width="11.85546875" style="188" bestFit="1" customWidth="1"/>
    <col min="14890" max="15104" width="11.42578125" style="188"/>
    <col min="15105" max="15105" width="13.7109375" style="188" customWidth="1"/>
    <col min="15106" max="15107" width="5.140625" style="188" customWidth="1"/>
    <col min="15108" max="15108" width="5.42578125" style="188" customWidth="1"/>
    <col min="15109" max="15109" width="21.85546875" style="188" bestFit="1" customWidth="1"/>
    <col min="15110" max="15110" width="4" style="188" customWidth="1"/>
    <col min="15111" max="15111" width="4.140625" style="188" customWidth="1"/>
    <col min="15112" max="15113" width="3.85546875" style="188" customWidth="1"/>
    <col min="15114" max="15114" width="5.140625" style="188" customWidth="1"/>
    <col min="15115" max="15115" width="21.42578125" style="188" customWidth="1"/>
    <col min="15116" max="15116" width="16.7109375" style="188" customWidth="1"/>
    <col min="15117" max="15117" width="13.140625" style="188" customWidth="1"/>
    <col min="15118" max="15118" width="18.7109375" style="188" bestFit="1" customWidth="1"/>
    <col min="15119" max="15119" width="14.7109375" style="188" bestFit="1" customWidth="1"/>
    <col min="15120" max="15121" width="13.140625" style="188" customWidth="1"/>
    <col min="15122" max="15122" width="12.42578125" style="188" customWidth="1"/>
    <col min="15123" max="15125" width="11.42578125" style="188"/>
    <col min="15126" max="15126" width="9.42578125" style="188" customWidth="1"/>
    <col min="15127" max="15127" width="8" style="188" customWidth="1"/>
    <col min="15128" max="15128" width="8.85546875" style="188" customWidth="1"/>
    <col min="15129" max="15129" width="9.140625" style="188" customWidth="1"/>
    <col min="15130" max="15130" width="8" style="188" customWidth="1"/>
    <col min="15131" max="15131" width="9.5703125" style="188" customWidth="1"/>
    <col min="15132" max="15132" width="8" style="188" customWidth="1"/>
    <col min="15133" max="15133" width="6.85546875" style="188" customWidth="1"/>
    <col min="15134" max="15134" width="6.5703125" style="188" customWidth="1"/>
    <col min="15135" max="15135" width="6.7109375" style="188" customWidth="1"/>
    <col min="15136" max="15136" width="6.85546875" style="188" customWidth="1"/>
    <col min="15137" max="15138" width="13.140625" style="188" customWidth="1"/>
    <col min="15139" max="15139" width="12.5703125" style="188" customWidth="1"/>
    <col min="15140" max="15141" width="11.85546875" style="188" customWidth="1"/>
    <col min="15142" max="15144" width="11.42578125" style="188"/>
    <col min="15145" max="15145" width="11.85546875" style="188" bestFit="1" customWidth="1"/>
    <col min="15146" max="15360" width="11.42578125" style="188"/>
    <col min="15361" max="15361" width="13.7109375" style="188" customWidth="1"/>
    <col min="15362" max="15363" width="5.140625" style="188" customWidth="1"/>
    <col min="15364" max="15364" width="5.42578125" style="188" customWidth="1"/>
    <col min="15365" max="15365" width="21.85546875" style="188" bestFit="1" customWidth="1"/>
    <col min="15366" max="15366" width="4" style="188" customWidth="1"/>
    <col min="15367" max="15367" width="4.140625" style="188" customWidth="1"/>
    <col min="15368" max="15369" width="3.85546875" style="188" customWidth="1"/>
    <col min="15370" max="15370" width="5.140625" style="188" customWidth="1"/>
    <col min="15371" max="15371" width="21.42578125" style="188" customWidth="1"/>
    <col min="15372" max="15372" width="16.7109375" style="188" customWidth="1"/>
    <col min="15373" max="15373" width="13.140625" style="188" customWidth="1"/>
    <col min="15374" max="15374" width="18.7109375" style="188" bestFit="1" customWidth="1"/>
    <col min="15375" max="15375" width="14.7109375" style="188" bestFit="1" customWidth="1"/>
    <col min="15376" max="15377" width="13.140625" style="188" customWidth="1"/>
    <col min="15378" max="15378" width="12.42578125" style="188" customWidth="1"/>
    <col min="15379" max="15381" width="11.42578125" style="188"/>
    <col min="15382" max="15382" width="9.42578125" style="188" customWidth="1"/>
    <col min="15383" max="15383" width="8" style="188" customWidth="1"/>
    <col min="15384" max="15384" width="8.85546875" style="188" customWidth="1"/>
    <col min="15385" max="15385" width="9.140625" style="188" customWidth="1"/>
    <col min="15386" max="15386" width="8" style="188" customWidth="1"/>
    <col min="15387" max="15387" width="9.5703125" style="188" customWidth="1"/>
    <col min="15388" max="15388" width="8" style="188" customWidth="1"/>
    <col min="15389" max="15389" width="6.85546875" style="188" customWidth="1"/>
    <col min="15390" max="15390" width="6.5703125" style="188" customWidth="1"/>
    <col min="15391" max="15391" width="6.7109375" style="188" customWidth="1"/>
    <col min="15392" max="15392" width="6.85546875" style="188" customWidth="1"/>
    <col min="15393" max="15394" width="13.140625" style="188" customWidth="1"/>
    <col min="15395" max="15395" width="12.5703125" style="188" customWidth="1"/>
    <col min="15396" max="15397" width="11.85546875" style="188" customWidth="1"/>
    <col min="15398" max="15400" width="11.42578125" style="188"/>
    <col min="15401" max="15401" width="11.85546875" style="188" bestFit="1" customWidth="1"/>
    <col min="15402" max="15616" width="11.42578125" style="188"/>
    <col min="15617" max="15617" width="13.7109375" style="188" customWidth="1"/>
    <col min="15618" max="15619" width="5.140625" style="188" customWidth="1"/>
    <col min="15620" max="15620" width="5.42578125" style="188" customWidth="1"/>
    <col min="15621" max="15621" width="21.85546875" style="188" bestFit="1" customWidth="1"/>
    <col min="15622" max="15622" width="4" style="188" customWidth="1"/>
    <col min="15623" max="15623" width="4.140625" style="188" customWidth="1"/>
    <col min="15624" max="15625" width="3.85546875" style="188" customWidth="1"/>
    <col min="15626" max="15626" width="5.140625" style="188" customWidth="1"/>
    <col min="15627" max="15627" width="21.42578125" style="188" customWidth="1"/>
    <col min="15628" max="15628" width="16.7109375" style="188" customWidth="1"/>
    <col min="15629" max="15629" width="13.140625" style="188" customWidth="1"/>
    <col min="15630" max="15630" width="18.7109375" style="188" bestFit="1" customWidth="1"/>
    <col min="15631" max="15631" width="14.7109375" style="188" bestFit="1" customWidth="1"/>
    <col min="15632" max="15633" width="13.140625" style="188" customWidth="1"/>
    <col min="15634" max="15634" width="12.42578125" style="188" customWidth="1"/>
    <col min="15635" max="15637" width="11.42578125" style="188"/>
    <col min="15638" max="15638" width="9.42578125" style="188" customWidth="1"/>
    <col min="15639" max="15639" width="8" style="188" customWidth="1"/>
    <col min="15640" max="15640" width="8.85546875" style="188" customWidth="1"/>
    <col min="15641" max="15641" width="9.140625" style="188" customWidth="1"/>
    <col min="15642" max="15642" width="8" style="188" customWidth="1"/>
    <col min="15643" max="15643" width="9.5703125" style="188" customWidth="1"/>
    <col min="15644" max="15644" width="8" style="188" customWidth="1"/>
    <col min="15645" max="15645" width="6.85546875" style="188" customWidth="1"/>
    <col min="15646" max="15646" width="6.5703125" style="188" customWidth="1"/>
    <col min="15647" max="15647" width="6.7109375" style="188" customWidth="1"/>
    <col min="15648" max="15648" width="6.85546875" style="188" customWidth="1"/>
    <col min="15649" max="15650" width="13.140625" style="188" customWidth="1"/>
    <col min="15651" max="15651" width="12.5703125" style="188" customWidth="1"/>
    <col min="15652" max="15653" width="11.85546875" style="188" customWidth="1"/>
    <col min="15654" max="15656" width="11.42578125" style="188"/>
    <col min="15657" max="15657" width="11.85546875" style="188" bestFit="1" customWidth="1"/>
    <col min="15658" max="15872" width="11.42578125" style="188"/>
    <col min="15873" max="15873" width="13.7109375" style="188" customWidth="1"/>
    <col min="15874" max="15875" width="5.140625" style="188" customWidth="1"/>
    <col min="15876" max="15876" width="5.42578125" style="188" customWidth="1"/>
    <col min="15877" max="15877" width="21.85546875" style="188" bestFit="1" customWidth="1"/>
    <col min="15878" max="15878" width="4" style="188" customWidth="1"/>
    <col min="15879" max="15879" width="4.140625" style="188" customWidth="1"/>
    <col min="15880" max="15881" width="3.85546875" style="188" customWidth="1"/>
    <col min="15882" max="15882" width="5.140625" style="188" customWidth="1"/>
    <col min="15883" max="15883" width="21.42578125" style="188" customWidth="1"/>
    <col min="15884" max="15884" width="16.7109375" style="188" customWidth="1"/>
    <col min="15885" max="15885" width="13.140625" style="188" customWidth="1"/>
    <col min="15886" max="15886" width="18.7109375" style="188" bestFit="1" customWidth="1"/>
    <col min="15887" max="15887" width="14.7109375" style="188" bestFit="1" customWidth="1"/>
    <col min="15888" max="15889" width="13.140625" style="188" customWidth="1"/>
    <col min="15890" max="15890" width="12.42578125" style="188" customWidth="1"/>
    <col min="15891" max="15893" width="11.42578125" style="188"/>
    <col min="15894" max="15894" width="9.42578125" style="188" customWidth="1"/>
    <col min="15895" max="15895" width="8" style="188" customWidth="1"/>
    <col min="15896" max="15896" width="8.85546875" style="188" customWidth="1"/>
    <col min="15897" max="15897" width="9.140625" style="188" customWidth="1"/>
    <col min="15898" max="15898" width="8" style="188" customWidth="1"/>
    <col min="15899" max="15899" width="9.5703125" style="188" customWidth="1"/>
    <col min="15900" max="15900" width="8" style="188" customWidth="1"/>
    <col min="15901" max="15901" width="6.85546875" style="188" customWidth="1"/>
    <col min="15902" max="15902" width="6.5703125" style="188" customWidth="1"/>
    <col min="15903" max="15903" width="6.7109375" style="188" customWidth="1"/>
    <col min="15904" max="15904" width="6.85546875" style="188" customWidth="1"/>
    <col min="15905" max="15906" width="13.140625" style="188" customWidth="1"/>
    <col min="15907" max="15907" width="12.5703125" style="188" customWidth="1"/>
    <col min="15908" max="15909" width="11.85546875" style="188" customWidth="1"/>
    <col min="15910" max="15912" width="11.42578125" style="188"/>
    <col min="15913" max="15913" width="11.85546875" style="188" bestFit="1" customWidth="1"/>
    <col min="15914" max="16128" width="11.42578125" style="188"/>
    <col min="16129" max="16129" width="13.7109375" style="188" customWidth="1"/>
    <col min="16130" max="16131" width="5.140625" style="188" customWidth="1"/>
    <col min="16132" max="16132" width="5.42578125" style="188" customWidth="1"/>
    <col min="16133" max="16133" width="21.85546875" style="188" bestFit="1" customWidth="1"/>
    <col min="16134" max="16134" width="4" style="188" customWidth="1"/>
    <col min="16135" max="16135" width="4.140625" style="188" customWidth="1"/>
    <col min="16136" max="16137" width="3.85546875" style="188" customWidth="1"/>
    <col min="16138" max="16138" width="5.140625" style="188" customWidth="1"/>
    <col min="16139" max="16139" width="21.42578125" style="188" customWidth="1"/>
    <col min="16140" max="16140" width="16.7109375" style="188" customWidth="1"/>
    <col min="16141" max="16141" width="13.140625" style="188" customWidth="1"/>
    <col min="16142" max="16142" width="18.7109375" style="188" bestFit="1" customWidth="1"/>
    <col min="16143" max="16143" width="14.7109375" style="188" bestFit="1" customWidth="1"/>
    <col min="16144" max="16145" width="13.140625" style="188" customWidth="1"/>
    <col min="16146" max="16146" width="12.42578125" style="188" customWidth="1"/>
    <col min="16147" max="16149" width="11.42578125" style="188"/>
    <col min="16150" max="16150" width="9.42578125" style="188" customWidth="1"/>
    <col min="16151" max="16151" width="8" style="188" customWidth="1"/>
    <col min="16152" max="16152" width="8.85546875" style="188" customWidth="1"/>
    <col min="16153" max="16153" width="9.140625" style="188" customWidth="1"/>
    <col min="16154" max="16154" width="8" style="188" customWidth="1"/>
    <col min="16155" max="16155" width="9.5703125" style="188" customWidth="1"/>
    <col min="16156" max="16156" width="8" style="188" customWidth="1"/>
    <col min="16157" max="16157" width="6.85546875" style="188" customWidth="1"/>
    <col min="16158" max="16158" width="6.5703125" style="188" customWidth="1"/>
    <col min="16159" max="16159" width="6.7109375" style="188" customWidth="1"/>
    <col min="16160" max="16160" width="6.85546875" style="188" customWidth="1"/>
    <col min="16161" max="16162" width="13.140625" style="188" customWidth="1"/>
    <col min="16163" max="16163" width="12.5703125" style="188" customWidth="1"/>
    <col min="16164" max="16165" width="11.85546875" style="188" customWidth="1"/>
    <col min="16166" max="16168" width="11.42578125" style="188"/>
    <col min="16169" max="16169" width="11.85546875" style="188" bestFit="1" customWidth="1"/>
    <col min="16170"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x14ac:dyDescent="0.25">
      <c r="A7" s="198" t="s">
        <v>171</v>
      </c>
      <c r="B7" s="198"/>
      <c r="C7" s="198"/>
      <c r="D7" s="198" t="s">
        <v>752</v>
      </c>
      <c r="E7" s="198"/>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753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ht="15.75" thickBot="1" x14ac:dyDescent="0.3">
      <c r="A14" s="249"/>
      <c r="B14" s="250"/>
      <c r="C14" s="250"/>
      <c r="D14" s="251"/>
      <c r="E14" s="250"/>
      <c r="F14" s="252"/>
      <c r="G14" s="252"/>
      <c r="H14" s="252"/>
      <c r="I14" s="252"/>
      <c r="J14" s="253">
        <f t="shared" ref="J14:J19" si="0">SUM(F14:I14)</f>
        <v>0</v>
      </c>
      <c r="K14" s="254"/>
      <c r="L14" s="254"/>
      <c r="M14" s="255"/>
      <c r="N14" s="256"/>
      <c r="O14" s="257"/>
      <c r="P14" s="257"/>
      <c r="Q14" s="257"/>
      <c r="R14" s="233">
        <f>SUM(J14)</f>
        <v>0</v>
      </c>
      <c r="S14" s="217">
        <v>0</v>
      </c>
      <c r="T14" s="220">
        <f t="shared" ref="T14:T19" si="1">SUM(S14)</f>
        <v>0</v>
      </c>
      <c r="U14" s="218"/>
      <c r="V14" s="241">
        <f t="shared" ref="V14:V19" si="2">SUM(T14)</f>
        <v>0</v>
      </c>
      <c r="W14" s="241">
        <f t="shared" ref="W14:W19" si="3">SUM(V14,R14)</f>
        <v>0</v>
      </c>
      <c r="X14" s="241"/>
      <c r="Y14" s="241">
        <f t="shared" ref="Y14:Y19" si="4">SUM(W14)</f>
        <v>0</v>
      </c>
      <c r="Z14" s="241">
        <f t="shared" ref="Z14:Z19" si="5">SUM(Y14)</f>
        <v>0</v>
      </c>
      <c r="AA14" s="241"/>
      <c r="AB14" s="241"/>
      <c r="AC14" s="241">
        <f t="shared" ref="AC14:AC19" si="6">SUM(Z14)</f>
        <v>0</v>
      </c>
      <c r="AD14" s="241">
        <f t="shared" ref="AD14:AF19" si="7">SUM(AC14)</f>
        <v>0</v>
      </c>
      <c r="AE14" s="220">
        <f t="shared" si="7"/>
        <v>0</v>
      </c>
      <c r="AF14" s="220">
        <f t="shared" si="7"/>
        <v>0</v>
      </c>
      <c r="AG14" s="218"/>
      <c r="AH14" s="219"/>
      <c r="AI14" s="237"/>
      <c r="AJ14" s="220"/>
      <c r="AK14" s="234"/>
      <c r="AL14" s="226"/>
    </row>
    <row r="15" spans="1:38" ht="90" x14ac:dyDescent="0.25">
      <c r="A15" s="245" t="s">
        <v>754</v>
      </c>
      <c r="B15" s="245"/>
      <c r="C15" s="245" t="s">
        <v>54</v>
      </c>
      <c r="D15" s="245"/>
      <c r="E15" s="245" t="s">
        <v>755</v>
      </c>
      <c r="F15" s="245"/>
      <c r="G15" s="245"/>
      <c r="H15" s="245" t="s">
        <v>54</v>
      </c>
      <c r="I15" s="245" t="s">
        <v>54</v>
      </c>
      <c r="J15" s="245">
        <f t="shared" si="0"/>
        <v>0</v>
      </c>
      <c r="K15" s="245" t="s">
        <v>756</v>
      </c>
      <c r="L15" s="245" t="s">
        <v>757</v>
      </c>
      <c r="M15" s="245">
        <v>176</v>
      </c>
      <c r="N15" s="245" t="s">
        <v>758</v>
      </c>
      <c r="O15" s="245" t="s">
        <v>759</v>
      </c>
      <c r="P15" s="245" t="s">
        <v>759</v>
      </c>
      <c r="Q15" s="245" t="s">
        <v>760</v>
      </c>
      <c r="R15" s="247">
        <f>SUM(J15)</f>
        <v>0</v>
      </c>
      <c r="S15" s="194"/>
      <c r="T15" s="194">
        <f t="shared" si="1"/>
        <v>0</v>
      </c>
      <c r="U15" s="194"/>
      <c r="V15" s="194">
        <f t="shared" si="2"/>
        <v>0</v>
      </c>
      <c r="W15" s="194">
        <f t="shared" si="3"/>
        <v>0</v>
      </c>
      <c r="X15" s="194"/>
      <c r="Y15" s="194">
        <f t="shared" si="4"/>
        <v>0</v>
      </c>
      <c r="Z15" s="194">
        <f t="shared" si="5"/>
        <v>0</v>
      </c>
      <c r="AA15" s="194"/>
      <c r="AB15" s="194"/>
      <c r="AC15" s="194">
        <f t="shared" si="6"/>
        <v>0</v>
      </c>
      <c r="AD15" s="194">
        <f t="shared" si="7"/>
        <v>0</v>
      </c>
      <c r="AE15" s="194">
        <f t="shared" si="7"/>
        <v>0</v>
      </c>
      <c r="AF15" s="194">
        <f t="shared" si="7"/>
        <v>0</v>
      </c>
      <c r="AG15" s="227"/>
      <c r="AH15" s="228"/>
      <c r="AI15" s="238" t="s">
        <v>90</v>
      </c>
      <c r="AJ15" s="194"/>
      <c r="AK15" s="235"/>
      <c r="AL15" s="223"/>
    </row>
    <row r="16" spans="1:38" ht="56.25" x14ac:dyDescent="0.25">
      <c r="A16" s="245" t="s">
        <v>761</v>
      </c>
      <c r="B16" s="245"/>
      <c r="C16" s="245"/>
      <c r="D16" s="245" t="s">
        <v>54</v>
      </c>
      <c r="E16" s="245" t="s">
        <v>762</v>
      </c>
      <c r="F16" s="245"/>
      <c r="G16" s="245"/>
      <c r="H16" s="245" t="s">
        <v>54</v>
      </c>
      <c r="I16" s="245" t="s">
        <v>54</v>
      </c>
      <c r="J16" s="245">
        <f t="shared" si="0"/>
        <v>0</v>
      </c>
      <c r="K16" s="245" t="s">
        <v>763</v>
      </c>
      <c r="L16" s="245" t="s">
        <v>757</v>
      </c>
      <c r="M16" s="245">
        <v>175</v>
      </c>
      <c r="N16" s="245" t="s">
        <v>579</v>
      </c>
      <c r="O16" s="245" t="s">
        <v>759</v>
      </c>
      <c r="P16" s="245" t="s">
        <v>759</v>
      </c>
      <c r="Q16" s="245" t="s">
        <v>764</v>
      </c>
      <c r="R16" s="247">
        <f>SUM(J16)</f>
        <v>0</v>
      </c>
      <c r="S16" s="194"/>
      <c r="T16" s="194">
        <f t="shared" si="1"/>
        <v>0</v>
      </c>
      <c r="U16" s="194"/>
      <c r="V16" s="194">
        <f t="shared" si="2"/>
        <v>0</v>
      </c>
      <c r="W16" s="194">
        <f t="shared" si="3"/>
        <v>0</v>
      </c>
      <c r="X16" s="194"/>
      <c r="Y16" s="194">
        <f t="shared" si="4"/>
        <v>0</v>
      </c>
      <c r="Z16" s="194">
        <f t="shared" si="5"/>
        <v>0</v>
      </c>
      <c r="AA16" s="194"/>
      <c r="AB16" s="194"/>
      <c r="AC16" s="194">
        <f t="shared" si="6"/>
        <v>0</v>
      </c>
      <c r="AD16" s="194">
        <f t="shared" si="7"/>
        <v>0</v>
      </c>
      <c r="AE16" s="194">
        <f t="shared" si="7"/>
        <v>0</v>
      </c>
      <c r="AF16" s="194">
        <f t="shared" si="7"/>
        <v>0</v>
      </c>
      <c r="AG16" s="195"/>
      <c r="AH16" s="207"/>
      <c r="AI16" s="207"/>
      <c r="AJ16" s="194"/>
      <c r="AK16" s="235"/>
      <c r="AL16" s="224"/>
    </row>
    <row r="17" spans="1:38" ht="112.5" x14ac:dyDescent="0.25">
      <c r="A17" s="245" t="s">
        <v>83</v>
      </c>
      <c r="B17" s="245" t="s">
        <v>54</v>
      </c>
      <c r="C17" s="245"/>
      <c r="D17" s="245"/>
      <c r="E17" s="245" t="s">
        <v>83</v>
      </c>
      <c r="F17" s="245"/>
      <c r="G17" s="245">
        <v>10</v>
      </c>
      <c r="H17" s="245">
        <v>56</v>
      </c>
      <c r="I17" s="245">
        <v>1</v>
      </c>
      <c r="J17" s="245">
        <f t="shared" si="0"/>
        <v>67</v>
      </c>
      <c r="K17" s="245" t="s">
        <v>732</v>
      </c>
      <c r="L17" s="245" t="s">
        <v>757</v>
      </c>
      <c r="M17" s="245">
        <v>176</v>
      </c>
      <c r="N17" s="245" t="s">
        <v>765</v>
      </c>
      <c r="O17" s="245" t="s">
        <v>766</v>
      </c>
      <c r="P17" s="245" t="s">
        <v>766</v>
      </c>
      <c r="Q17" s="245" t="s">
        <v>767</v>
      </c>
      <c r="R17" s="248">
        <f>SUM(J17)</f>
        <v>67</v>
      </c>
      <c r="S17" s="195"/>
      <c r="T17" s="195">
        <f t="shared" si="1"/>
        <v>0</v>
      </c>
      <c r="U17" s="195"/>
      <c r="V17" s="195">
        <f t="shared" si="2"/>
        <v>0</v>
      </c>
      <c r="W17" s="195">
        <f t="shared" si="3"/>
        <v>67</v>
      </c>
      <c r="X17" s="195"/>
      <c r="Y17" s="195">
        <f t="shared" si="4"/>
        <v>67</v>
      </c>
      <c r="Z17" s="195">
        <f t="shared" si="5"/>
        <v>67</v>
      </c>
      <c r="AA17" s="195"/>
      <c r="AB17" s="195"/>
      <c r="AC17" s="195">
        <f t="shared" si="6"/>
        <v>67</v>
      </c>
      <c r="AD17" s="195">
        <f t="shared" si="7"/>
        <v>67</v>
      </c>
      <c r="AE17" s="195">
        <f t="shared" si="7"/>
        <v>67</v>
      </c>
      <c r="AF17" s="195">
        <f t="shared" si="7"/>
        <v>67</v>
      </c>
      <c r="AG17" s="195"/>
      <c r="AH17" s="207"/>
      <c r="AI17" s="207"/>
      <c r="AJ17" s="195"/>
      <c r="AK17" s="207"/>
      <c r="AL17" s="224"/>
    </row>
    <row r="18" spans="1:38" ht="15.75" thickBot="1" x14ac:dyDescent="0.3">
      <c r="A18" s="201"/>
      <c r="B18" s="209"/>
      <c r="C18" s="210"/>
      <c r="D18" s="230"/>
      <c r="E18" s="210"/>
      <c r="F18" s="196"/>
      <c r="G18" s="196"/>
      <c r="H18" s="196"/>
      <c r="I18" s="196"/>
      <c r="J18" s="221">
        <f t="shared" si="0"/>
        <v>0</v>
      </c>
      <c r="K18" s="192"/>
      <c r="L18" s="193"/>
      <c r="M18" s="197"/>
      <c r="N18" s="197"/>
      <c r="O18" s="239"/>
      <c r="P18" s="239"/>
      <c r="Q18" s="239"/>
      <c r="R18" s="212">
        <f>SUM(J18)</f>
        <v>0</v>
      </c>
      <c r="S18" s="196"/>
      <c r="T18" s="196">
        <f t="shared" si="1"/>
        <v>0</v>
      </c>
      <c r="U18" s="196"/>
      <c r="V18" s="209">
        <f t="shared" si="2"/>
        <v>0</v>
      </c>
      <c r="W18" s="210">
        <f t="shared" si="3"/>
        <v>0</v>
      </c>
      <c r="X18" s="210"/>
      <c r="Y18" s="210">
        <f t="shared" si="4"/>
        <v>0</v>
      </c>
      <c r="Z18" s="210">
        <f t="shared" si="5"/>
        <v>0</v>
      </c>
      <c r="AA18" s="210"/>
      <c r="AB18" s="210"/>
      <c r="AC18" s="210">
        <f t="shared" si="6"/>
        <v>0</v>
      </c>
      <c r="AD18" s="210">
        <f t="shared" si="7"/>
        <v>0</v>
      </c>
      <c r="AE18" s="210">
        <f t="shared" si="7"/>
        <v>0</v>
      </c>
      <c r="AF18" s="210">
        <f t="shared" si="7"/>
        <v>0</v>
      </c>
      <c r="AG18" s="191"/>
      <c r="AH18" s="213"/>
      <c r="AI18" s="213"/>
      <c r="AJ18" s="210"/>
      <c r="AK18" s="236"/>
      <c r="AL18" s="225"/>
    </row>
    <row r="19" spans="1:38" ht="15.75" thickBot="1" x14ac:dyDescent="0.3">
      <c r="A19" s="202" t="s">
        <v>44</v>
      </c>
      <c r="B19" s="216"/>
      <c r="C19" s="216"/>
      <c r="D19" s="216"/>
      <c r="E19" s="211"/>
      <c r="F19" s="200">
        <f>SUM(F14:F18)</f>
        <v>0</v>
      </c>
      <c r="G19" s="200">
        <f>SUM(G14:G18)</f>
        <v>10</v>
      </c>
      <c r="H19" s="200">
        <f>SUM(H14:H18)</f>
        <v>56</v>
      </c>
      <c r="I19" s="200">
        <f>SUM(I14:I18)</f>
        <v>1</v>
      </c>
      <c r="J19" s="229">
        <f t="shared" si="0"/>
        <v>67</v>
      </c>
      <c r="K19" s="204" t="s">
        <v>56</v>
      </c>
      <c r="L19" s="204" t="s">
        <v>56</v>
      </c>
      <c r="M19" s="205" t="s">
        <v>56</v>
      </c>
      <c r="N19" s="200">
        <v>20</v>
      </c>
      <c r="O19" s="240"/>
      <c r="P19" s="240"/>
      <c r="Q19" s="240"/>
      <c r="R19" s="199">
        <f>SUM(R14:R18)</f>
        <v>67</v>
      </c>
      <c r="S19" s="200">
        <f>SUM(S14:S18)</f>
        <v>0</v>
      </c>
      <c r="T19" s="200">
        <f t="shared" si="1"/>
        <v>0</v>
      </c>
      <c r="U19" s="200"/>
      <c r="V19" s="208">
        <f t="shared" si="2"/>
        <v>0</v>
      </c>
      <c r="W19" s="208">
        <f t="shared" si="3"/>
        <v>67</v>
      </c>
      <c r="X19" s="208"/>
      <c r="Y19" s="208">
        <f t="shared" si="4"/>
        <v>67</v>
      </c>
      <c r="Z19" s="208">
        <f t="shared" si="5"/>
        <v>67</v>
      </c>
      <c r="AA19" s="208"/>
      <c r="AB19" s="208"/>
      <c r="AC19" s="208">
        <f t="shared" si="6"/>
        <v>67</v>
      </c>
      <c r="AD19" s="208">
        <f t="shared" si="7"/>
        <v>67</v>
      </c>
      <c r="AE19" s="208">
        <f t="shared" si="7"/>
        <v>67</v>
      </c>
      <c r="AF19" s="208">
        <f t="shared" si="7"/>
        <v>67</v>
      </c>
      <c r="AG19" s="203"/>
      <c r="AH19" s="214"/>
      <c r="AI19" s="214"/>
      <c r="AJ19" s="208">
        <f>SUM(AJ14:AJ18)</f>
        <v>0</v>
      </c>
      <c r="AK19" s="208"/>
      <c r="AL19" s="226"/>
    </row>
    <row r="20" spans="1:38" ht="15.75" thickBot="1" x14ac:dyDescent="0.3">
      <c r="A20" s="814" t="s">
        <v>768</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row>
    <row r="24" spans="1:38" x14ac:dyDescent="0.25">
      <c r="A24" s="879" t="s">
        <v>1236</v>
      </c>
      <c r="B24" s="879"/>
      <c r="C24" s="879"/>
      <c r="D24" s="879"/>
      <c r="E24" s="879"/>
    </row>
    <row r="25" spans="1:38" x14ac:dyDescent="0.25">
      <c r="A25" s="188" t="s">
        <v>77</v>
      </c>
    </row>
    <row r="28" spans="1:38" x14ac:dyDescent="0.25">
      <c r="A28" s="879" t="s">
        <v>76</v>
      </c>
      <c r="B28" s="879"/>
      <c r="C28" s="879"/>
      <c r="D28" s="879"/>
      <c r="E28" s="879"/>
    </row>
    <row r="29" spans="1:38" x14ac:dyDescent="0.25">
      <c r="A29" s="188" t="s">
        <v>78</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
  <sheetViews>
    <sheetView workbookViewId="0">
      <selection sqref="A1:E4"/>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x14ac:dyDescent="0.25">
      <c r="A7" s="198" t="s">
        <v>171</v>
      </c>
      <c r="B7" s="198"/>
      <c r="C7" s="198"/>
      <c r="D7" s="198" t="s">
        <v>920</v>
      </c>
      <c r="E7" s="198"/>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231" t="s">
        <v>37</v>
      </c>
      <c r="C13" s="231" t="s">
        <v>38</v>
      </c>
      <c r="D13" s="232" t="s">
        <v>39</v>
      </c>
      <c r="E13" s="819"/>
      <c r="F13" s="215" t="s">
        <v>40</v>
      </c>
      <c r="G13" s="215" t="s">
        <v>41</v>
      </c>
      <c r="H13" s="215" t="s">
        <v>42</v>
      </c>
      <c r="I13" s="215" t="s">
        <v>43</v>
      </c>
      <c r="J13" s="222" t="s">
        <v>44</v>
      </c>
      <c r="K13" s="819"/>
      <c r="L13" s="819"/>
      <c r="M13" s="819"/>
      <c r="N13" s="874"/>
      <c r="O13" s="899"/>
      <c r="P13" s="900"/>
      <c r="Q13" s="950"/>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s="343" customFormat="1" ht="192" thickBot="1" x14ac:dyDescent="0.3">
      <c r="A14" s="332" t="s">
        <v>819</v>
      </c>
      <c r="B14" s="177"/>
      <c r="C14" s="177"/>
      <c r="D14" s="333" t="s">
        <v>54</v>
      </c>
      <c r="E14" s="183" t="s">
        <v>820</v>
      </c>
      <c r="F14" s="179">
        <v>4</v>
      </c>
      <c r="G14" s="179">
        <v>1</v>
      </c>
      <c r="H14" s="179">
        <v>2</v>
      </c>
      <c r="I14" s="179"/>
      <c r="J14" s="221">
        <f>SUM(F14:I14)</f>
        <v>7</v>
      </c>
      <c r="K14" s="183" t="s">
        <v>821</v>
      </c>
      <c r="L14" s="183" t="s">
        <v>640</v>
      </c>
      <c r="M14" s="335" t="s">
        <v>822</v>
      </c>
      <c r="N14" s="336" t="s">
        <v>823</v>
      </c>
      <c r="O14" s="336" t="s">
        <v>824</v>
      </c>
      <c r="P14" s="336">
        <v>5000</v>
      </c>
      <c r="Q14" s="336" t="s">
        <v>825</v>
      </c>
      <c r="R14" s="185">
        <f t="shared" ref="R14:R26" si="0">SUM(J14)</f>
        <v>7</v>
      </c>
      <c r="S14" s="179">
        <v>0</v>
      </c>
      <c r="T14" s="186">
        <f t="shared" ref="T14:T31" si="1">SUM(S14)</f>
        <v>0</v>
      </c>
      <c r="U14" s="183"/>
      <c r="V14" s="340">
        <v>2</v>
      </c>
      <c r="W14" s="340">
        <f t="shared" ref="W14:W31" si="2">SUM(V14,R14)</f>
        <v>9</v>
      </c>
      <c r="X14" s="340"/>
      <c r="Y14" s="340">
        <f t="shared" ref="Y14:Y31" si="3">SUM(W14)</f>
        <v>9</v>
      </c>
      <c r="Z14" s="340">
        <f t="shared" ref="Z14:Z31" si="4">SUM(Y14)</f>
        <v>9</v>
      </c>
      <c r="AA14" s="340"/>
      <c r="AB14" s="340"/>
      <c r="AC14" s="340">
        <f t="shared" ref="AC14:AC31" si="5">SUM(Z14)</f>
        <v>9</v>
      </c>
      <c r="AD14" s="340">
        <f t="shared" ref="AD14:AF31" si="6">SUM(AC14)</f>
        <v>9</v>
      </c>
      <c r="AE14" s="186">
        <f t="shared" si="6"/>
        <v>9</v>
      </c>
      <c r="AF14" s="186">
        <f t="shared" si="6"/>
        <v>9</v>
      </c>
      <c r="AG14" s="183"/>
      <c r="AH14" s="335"/>
      <c r="AI14" s="341"/>
      <c r="AJ14" s="186" t="e">
        <f>SUM(#REF!)</f>
        <v>#REF!</v>
      </c>
      <c r="AK14" s="342"/>
      <c r="AL14" s="187"/>
    </row>
    <row r="15" spans="1:38" s="343" customFormat="1" ht="102" x14ac:dyDescent="0.25">
      <c r="A15" s="367" t="s">
        <v>826</v>
      </c>
      <c r="B15" s="364"/>
      <c r="C15" s="362" t="s">
        <v>54</v>
      </c>
      <c r="D15" s="365" t="s">
        <v>827</v>
      </c>
      <c r="E15" s="358" t="s">
        <v>828</v>
      </c>
      <c r="F15" s="550"/>
      <c r="G15" s="550"/>
      <c r="H15" s="550"/>
      <c r="I15" s="550"/>
      <c r="J15" s="268">
        <f t="shared" ref="J15:J31" si="7">SUM(F15:I15)</f>
        <v>0</v>
      </c>
      <c r="K15" s="375" t="s">
        <v>829</v>
      </c>
      <c r="L15" s="358" t="s">
        <v>640</v>
      </c>
      <c r="M15" s="366">
        <v>179</v>
      </c>
      <c r="N15" s="336" t="s">
        <v>823</v>
      </c>
      <c r="O15" s="370" t="s">
        <v>830</v>
      </c>
      <c r="P15" s="336">
        <v>2010</v>
      </c>
      <c r="Q15" s="336" t="s">
        <v>831</v>
      </c>
      <c r="R15" s="359">
        <f t="shared" si="0"/>
        <v>0</v>
      </c>
      <c r="S15" s="350"/>
      <c r="T15" s="350">
        <f t="shared" si="1"/>
        <v>0</v>
      </c>
      <c r="U15" s="350" t="s">
        <v>87</v>
      </c>
      <c r="V15" s="350">
        <f t="shared" ref="V15:V31" si="8">SUM(T15)</f>
        <v>0</v>
      </c>
      <c r="W15" s="350">
        <f t="shared" si="2"/>
        <v>0</v>
      </c>
      <c r="X15" s="350" t="s">
        <v>88</v>
      </c>
      <c r="Y15" s="350">
        <f t="shared" si="3"/>
        <v>0</v>
      </c>
      <c r="Z15" s="350">
        <f t="shared" si="4"/>
        <v>0</v>
      </c>
      <c r="AA15" s="350"/>
      <c r="AB15" s="350"/>
      <c r="AC15" s="350">
        <f t="shared" si="5"/>
        <v>0</v>
      </c>
      <c r="AD15" s="350">
        <f t="shared" si="6"/>
        <v>0</v>
      </c>
      <c r="AE15" s="350">
        <f t="shared" si="6"/>
        <v>0</v>
      </c>
      <c r="AF15" s="350">
        <f t="shared" si="6"/>
        <v>0</v>
      </c>
      <c r="AG15" s="351" t="s">
        <v>89</v>
      </c>
      <c r="AH15" s="352" t="s">
        <v>89</v>
      </c>
      <c r="AI15" s="353" t="s">
        <v>90</v>
      </c>
      <c r="AJ15" s="350"/>
      <c r="AK15" s="354"/>
      <c r="AL15" s="355"/>
    </row>
    <row r="16" spans="1:38" s="343" customFormat="1" ht="147" x14ac:dyDescent="0.25">
      <c r="A16" s="367" t="s">
        <v>832</v>
      </c>
      <c r="B16" s="336" t="s">
        <v>54</v>
      </c>
      <c r="C16" s="336" t="s">
        <v>54</v>
      </c>
      <c r="D16" s="385" t="s">
        <v>54</v>
      </c>
      <c r="E16" s="370" t="s">
        <v>833</v>
      </c>
      <c r="F16" s="350"/>
      <c r="G16" s="551"/>
      <c r="H16" s="349">
        <v>240</v>
      </c>
      <c r="I16" s="376"/>
      <c r="J16" s="276">
        <f t="shared" si="7"/>
        <v>240</v>
      </c>
      <c r="K16" s="375" t="s">
        <v>834</v>
      </c>
      <c r="L16" s="358" t="s">
        <v>640</v>
      </c>
      <c r="M16" s="366">
        <v>181</v>
      </c>
      <c r="N16" s="336" t="s">
        <v>835</v>
      </c>
      <c r="O16" s="336" t="s">
        <v>836</v>
      </c>
      <c r="P16" s="356" t="s">
        <v>837</v>
      </c>
      <c r="Q16" s="336" t="s">
        <v>831</v>
      </c>
      <c r="R16" s="359">
        <f t="shared" si="0"/>
        <v>240</v>
      </c>
      <c r="S16" s="350"/>
      <c r="T16" s="350">
        <f t="shared" si="1"/>
        <v>0</v>
      </c>
      <c r="U16" s="350" t="s">
        <v>184</v>
      </c>
      <c r="V16" s="350">
        <f t="shared" si="8"/>
        <v>0</v>
      </c>
      <c r="W16" s="350">
        <f t="shared" si="2"/>
        <v>240</v>
      </c>
      <c r="X16" s="350" t="s">
        <v>88</v>
      </c>
      <c r="Y16" s="350">
        <f t="shared" si="3"/>
        <v>240</v>
      </c>
      <c r="Z16" s="350">
        <f t="shared" si="4"/>
        <v>240</v>
      </c>
      <c r="AA16" s="350"/>
      <c r="AB16" s="350"/>
      <c r="AC16" s="350">
        <f t="shared" si="5"/>
        <v>240</v>
      </c>
      <c r="AD16" s="350">
        <f t="shared" si="6"/>
        <v>240</v>
      </c>
      <c r="AE16" s="350">
        <f t="shared" si="6"/>
        <v>240</v>
      </c>
      <c r="AF16" s="350">
        <f t="shared" si="6"/>
        <v>240</v>
      </c>
      <c r="AG16" s="349" t="s">
        <v>89</v>
      </c>
      <c r="AH16" s="376" t="s">
        <v>89</v>
      </c>
      <c r="AI16" s="376"/>
      <c r="AJ16" s="350"/>
      <c r="AK16" s="354"/>
      <c r="AL16" s="377"/>
    </row>
    <row r="17" spans="1:38" s="343" customFormat="1" ht="135.75" thickBot="1" x14ac:dyDescent="0.3">
      <c r="A17" s="567" t="s">
        <v>838</v>
      </c>
      <c r="B17" s="568"/>
      <c r="C17" s="568"/>
      <c r="D17" s="569"/>
      <c r="E17" s="496" t="s">
        <v>839</v>
      </c>
      <c r="F17" s="570"/>
      <c r="G17" s="571"/>
      <c r="H17" s="570"/>
      <c r="I17" s="572"/>
      <c r="J17" s="573">
        <f t="shared" si="7"/>
        <v>0</v>
      </c>
      <c r="K17" s="496" t="s">
        <v>840</v>
      </c>
      <c r="L17" s="574" t="s">
        <v>640</v>
      </c>
      <c r="M17" s="575">
        <v>180</v>
      </c>
      <c r="N17" s="576" t="s">
        <v>841</v>
      </c>
      <c r="O17" s="496" t="s">
        <v>836</v>
      </c>
      <c r="P17" s="576">
        <v>200</v>
      </c>
      <c r="Q17" s="496" t="s">
        <v>831</v>
      </c>
      <c r="R17" s="577">
        <f t="shared" si="0"/>
        <v>0</v>
      </c>
      <c r="S17" s="570"/>
      <c r="T17" s="570">
        <f t="shared" si="1"/>
        <v>0</v>
      </c>
      <c r="U17" s="570" t="s">
        <v>191</v>
      </c>
      <c r="V17" s="570">
        <f t="shared" si="8"/>
        <v>0</v>
      </c>
      <c r="W17" s="349">
        <f t="shared" si="2"/>
        <v>0</v>
      </c>
      <c r="X17" s="349" t="s">
        <v>88</v>
      </c>
      <c r="Y17" s="349">
        <f t="shared" si="3"/>
        <v>0</v>
      </c>
      <c r="Z17" s="349">
        <f t="shared" si="4"/>
        <v>0</v>
      </c>
      <c r="AA17" s="349"/>
      <c r="AB17" s="349"/>
      <c r="AC17" s="349">
        <f t="shared" si="5"/>
        <v>0</v>
      </c>
      <c r="AD17" s="349">
        <f t="shared" si="6"/>
        <v>0</v>
      </c>
      <c r="AE17" s="349">
        <f t="shared" si="6"/>
        <v>0</v>
      </c>
      <c r="AF17" s="349">
        <f t="shared" si="6"/>
        <v>0</v>
      </c>
      <c r="AG17" s="349" t="s">
        <v>89</v>
      </c>
      <c r="AH17" s="376" t="s">
        <v>89</v>
      </c>
      <c r="AI17" s="376"/>
      <c r="AJ17" s="349"/>
      <c r="AK17" s="376"/>
      <c r="AL17" s="377"/>
    </row>
    <row r="18" spans="1:38" s="343" customFormat="1" ht="90" x14ac:dyDescent="0.25">
      <c r="A18" s="336" t="s">
        <v>842</v>
      </c>
      <c r="B18" s="356" t="s">
        <v>54</v>
      </c>
      <c r="C18" s="356" t="s">
        <v>54</v>
      </c>
      <c r="D18" s="356" t="s">
        <v>54</v>
      </c>
      <c r="E18" s="336" t="s">
        <v>843</v>
      </c>
      <c r="F18" s="357"/>
      <c r="G18" s="357"/>
      <c r="H18" s="357"/>
      <c r="I18" s="357"/>
      <c r="J18" s="276"/>
      <c r="K18" s="336" t="s">
        <v>844</v>
      </c>
      <c r="L18" s="336" t="s">
        <v>640</v>
      </c>
      <c r="M18" s="336">
        <v>469</v>
      </c>
      <c r="N18" s="336" t="s">
        <v>845</v>
      </c>
      <c r="O18" s="336" t="s">
        <v>846</v>
      </c>
      <c r="P18" s="336">
        <v>60</v>
      </c>
      <c r="Q18" s="336" t="s">
        <v>847</v>
      </c>
      <c r="R18" s="357">
        <f t="shared" si="0"/>
        <v>0</v>
      </c>
      <c r="S18" s="357">
        <v>0</v>
      </c>
      <c r="T18" s="554">
        <f t="shared" si="1"/>
        <v>0</v>
      </c>
      <c r="U18" s="336"/>
      <c r="V18" s="554">
        <v>2</v>
      </c>
      <c r="W18" s="563">
        <f t="shared" si="2"/>
        <v>2</v>
      </c>
      <c r="X18" s="563"/>
      <c r="Y18" s="563">
        <f t="shared" si="3"/>
        <v>2</v>
      </c>
      <c r="Z18" s="563">
        <f t="shared" si="4"/>
        <v>2</v>
      </c>
      <c r="AA18" s="563"/>
      <c r="AB18" s="563"/>
      <c r="AC18" s="563">
        <f t="shared" si="5"/>
        <v>2</v>
      </c>
      <c r="AD18" s="563">
        <f t="shared" si="6"/>
        <v>2</v>
      </c>
      <c r="AE18" s="562">
        <f t="shared" si="6"/>
        <v>2</v>
      </c>
      <c r="AF18" s="562">
        <f t="shared" si="6"/>
        <v>2</v>
      </c>
      <c r="AG18" s="347"/>
      <c r="AH18" s="348"/>
      <c r="AI18" s="564"/>
      <c r="AJ18" s="562" t="e">
        <f>SUM(#REF!)</f>
        <v>#REF!</v>
      </c>
      <c r="AK18" s="565"/>
      <c r="AL18" s="566"/>
    </row>
    <row r="19" spans="1:38" s="343" customFormat="1" ht="56.25" x14ac:dyDescent="0.25">
      <c r="A19" s="336" t="s">
        <v>842</v>
      </c>
      <c r="B19" s="360"/>
      <c r="C19" s="356"/>
      <c r="D19" s="356"/>
      <c r="E19" s="336" t="s">
        <v>848</v>
      </c>
      <c r="F19" s="276"/>
      <c r="G19" s="276"/>
      <c r="H19" s="276"/>
      <c r="I19" s="276"/>
      <c r="J19" s="276"/>
      <c r="K19" s="361" t="s">
        <v>849</v>
      </c>
      <c r="L19" s="336" t="s">
        <v>640</v>
      </c>
      <c r="M19" s="356">
        <v>378</v>
      </c>
      <c r="N19" s="336" t="s">
        <v>5</v>
      </c>
      <c r="O19" s="336" t="s">
        <v>846</v>
      </c>
      <c r="P19" s="336">
        <v>60</v>
      </c>
      <c r="Q19" s="336" t="s">
        <v>847</v>
      </c>
      <c r="R19" s="349">
        <f t="shared" si="0"/>
        <v>0</v>
      </c>
      <c r="S19" s="349"/>
      <c r="T19" s="349">
        <f t="shared" si="1"/>
        <v>0</v>
      </c>
      <c r="U19" s="349" t="s">
        <v>87</v>
      </c>
      <c r="V19" s="349">
        <f t="shared" ref="V19:V21" si="9">SUM(T19)</f>
        <v>0</v>
      </c>
      <c r="W19" s="349">
        <f t="shared" si="2"/>
        <v>0</v>
      </c>
      <c r="X19" s="349" t="s">
        <v>88</v>
      </c>
      <c r="Y19" s="349">
        <f t="shared" si="3"/>
        <v>0</v>
      </c>
      <c r="Z19" s="349">
        <f t="shared" si="4"/>
        <v>0</v>
      </c>
      <c r="AA19" s="349"/>
      <c r="AB19" s="349"/>
      <c r="AC19" s="349">
        <f t="shared" si="5"/>
        <v>0</v>
      </c>
      <c r="AD19" s="349">
        <f t="shared" si="6"/>
        <v>0</v>
      </c>
      <c r="AE19" s="349">
        <f t="shared" si="6"/>
        <v>0</v>
      </c>
      <c r="AF19" s="349">
        <f t="shared" si="6"/>
        <v>0</v>
      </c>
      <c r="AG19" s="349" t="s">
        <v>89</v>
      </c>
      <c r="AH19" s="349" t="s">
        <v>89</v>
      </c>
      <c r="AI19" s="556" t="s">
        <v>90</v>
      </c>
      <c r="AJ19" s="349"/>
      <c r="AK19" s="349"/>
      <c r="AL19" s="555"/>
    </row>
    <row r="20" spans="1:38" s="343" customFormat="1" ht="67.5" x14ac:dyDescent="0.25">
      <c r="A20" s="336" t="s">
        <v>850</v>
      </c>
      <c r="B20" s="336" t="s">
        <v>54</v>
      </c>
      <c r="C20" s="336"/>
      <c r="D20" s="336" t="s">
        <v>54</v>
      </c>
      <c r="E20" s="336" t="s">
        <v>851</v>
      </c>
      <c r="F20" s="349"/>
      <c r="G20" s="349"/>
      <c r="H20" s="349">
        <v>1</v>
      </c>
      <c r="I20" s="349"/>
      <c r="J20" s="276"/>
      <c r="K20" s="361" t="s">
        <v>852</v>
      </c>
      <c r="L20" s="336" t="s">
        <v>640</v>
      </c>
      <c r="M20" s="356">
        <v>470</v>
      </c>
      <c r="N20" s="336"/>
      <c r="O20" s="336" t="s">
        <v>853</v>
      </c>
      <c r="P20" s="356"/>
      <c r="Q20" s="336" t="s">
        <v>847</v>
      </c>
      <c r="R20" s="349">
        <f t="shared" si="0"/>
        <v>0</v>
      </c>
      <c r="S20" s="349"/>
      <c r="T20" s="349">
        <f t="shared" si="1"/>
        <v>0</v>
      </c>
      <c r="U20" s="349" t="s">
        <v>184</v>
      </c>
      <c r="V20" s="349">
        <f t="shared" si="9"/>
        <v>0</v>
      </c>
      <c r="W20" s="349">
        <f t="shared" si="2"/>
        <v>0</v>
      </c>
      <c r="X20" s="349" t="s">
        <v>88</v>
      </c>
      <c r="Y20" s="349">
        <f t="shared" si="3"/>
        <v>0</v>
      </c>
      <c r="Z20" s="349">
        <f t="shared" si="4"/>
        <v>0</v>
      </c>
      <c r="AA20" s="349"/>
      <c r="AB20" s="349"/>
      <c r="AC20" s="349">
        <f t="shared" si="5"/>
        <v>0</v>
      </c>
      <c r="AD20" s="349">
        <f t="shared" si="6"/>
        <v>0</v>
      </c>
      <c r="AE20" s="349">
        <f t="shared" si="6"/>
        <v>0</v>
      </c>
      <c r="AF20" s="349">
        <f t="shared" si="6"/>
        <v>0</v>
      </c>
      <c r="AG20" s="349" t="s">
        <v>89</v>
      </c>
      <c r="AH20" s="349" t="s">
        <v>89</v>
      </c>
      <c r="AI20" s="349"/>
      <c r="AJ20" s="349"/>
      <c r="AK20" s="349"/>
      <c r="AL20" s="555"/>
    </row>
    <row r="21" spans="1:38" s="343" customFormat="1" ht="67.5" x14ac:dyDescent="0.25">
      <c r="A21" s="336" t="s">
        <v>854</v>
      </c>
      <c r="B21" s="356" t="s">
        <v>54</v>
      </c>
      <c r="C21" s="356" t="s">
        <v>54</v>
      </c>
      <c r="D21" s="356" t="s">
        <v>54</v>
      </c>
      <c r="E21" s="336" t="s">
        <v>855</v>
      </c>
      <c r="F21" s="349"/>
      <c r="G21" s="349"/>
      <c r="H21" s="349"/>
      <c r="I21" s="349"/>
      <c r="J21" s="276"/>
      <c r="K21" s="336" t="s">
        <v>856</v>
      </c>
      <c r="L21" s="244" t="s">
        <v>640</v>
      </c>
      <c r="M21" s="356">
        <v>462</v>
      </c>
      <c r="N21" s="356"/>
      <c r="O21" s="336" t="s">
        <v>857</v>
      </c>
      <c r="P21" s="356"/>
      <c r="Q21" s="336"/>
      <c r="R21" s="349">
        <f t="shared" si="0"/>
        <v>0</v>
      </c>
      <c r="S21" s="349"/>
      <c r="T21" s="349">
        <f t="shared" si="1"/>
        <v>0</v>
      </c>
      <c r="U21" s="349" t="s">
        <v>191</v>
      </c>
      <c r="V21" s="349">
        <f t="shared" si="9"/>
        <v>0</v>
      </c>
      <c r="W21" s="349">
        <f t="shared" si="2"/>
        <v>0</v>
      </c>
      <c r="X21" s="349" t="s">
        <v>88</v>
      </c>
      <c r="Y21" s="349">
        <f t="shared" si="3"/>
        <v>0</v>
      </c>
      <c r="Z21" s="349">
        <f t="shared" si="4"/>
        <v>0</v>
      </c>
      <c r="AA21" s="349"/>
      <c r="AB21" s="349"/>
      <c r="AC21" s="349">
        <f t="shared" si="5"/>
        <v>0</v>
      </c>
      <c r="AD21" s="349">
        <f t="shared" si="6"/>
        <v>0</v>
      </c>
      <c r="AE21" s="349">
        <f t="shared" si="6"/>
        <v>0</v>
      </c>
      <c r="AF21" s="349">
        <f t="shared" si="6"/>
        <v>0</v>
      </c>
      <c r="AG21" s="349" t="s">
        <v>89</v>
      </c>
      <c r="AH21" s="349" t="s">
        <v>89</v>
      </c>
      <c r="AI21" s="349"/>
      <c r="AJ21" s="349"/>
      <c r="AK21" s="349"/>
      <c r="AL21" s="555"/>
    </row>
    <row r="22" spans="1:38" s="343" customFormat="1" ht="105" x14ac:dyDescent="0.25">
      <c r="A22" s="552" t="s">
        <v>858</v>
      </c>
      <c r="B22" s="356" t="s">
        <v>54</v>
      </c>
      <c r="C22" s="356"/>
      <c r="D22" s="356"/>
      <c r="E22" s="552" t="s">
        <v>859</v>
      </c>
      <c r="F22" s="357"/>
      <c r="G22" s="357"/>
      <c r="H22" s="357"/>
      <c r="I22" s="357"/>
      <c r="J22" s="276"/>
      <c r="K22" s="336" t="s">
        <v>860</v>
      </c>
      <c r="L22" s="336" t="s">
        <v>259</v>
      </c>
      <c r="M22" s="491">
        <v>431</v>
      </c>
      <c r="N22" s="552" t="s">
        <v>861</v>
      </c>
      <c r="O22" s="553" t="s">
        <v>862</v>
      </c>
      <c r="P22" s="336"/>
      <c r="Q22" s="336" t="s">
        <v>863</v>
      </c>
      <c r="R22" s="357">
        <f t="shared" si="0"/>
        <v>0</v>
      </c>
      <c r="S22" s="357">
        <v>0</v>
      </c>
      <c r="T22" s="554">
        <f t="shared" si="1"/>
        <v>0</v>
      </c>
      <c r="U22" s="336"/>
      <c r="V22" s="554">
        <v>2</v>
      </c>
      <c r="W22" s="554">
        <f t="shared" si="2"/>
        <v>2</v>
      </c>
      <c r="X22" s="554"/>
      <c r="Y22" s="554">
        <f t="shared" si="3"/>
        <v>2</v>
      </c>
      <c r="Z22" s="554">
        <f t="shared" si="4"/>
        <v>2</v>
      </c>
      <c r="AA22" s="554"/>
      <c r="AB22" s="554"/>
      <c r="AC22" s="554">
        <f t="shared" si="5"/>
        <v>2</v>
      </c>
      <c r="AD22" s="554">
        <f t="shared" si="6"/>
        <v>2</v>
      </c>
      <c r="AE22" s="554">
        <f t="shared" si="6"/>
        <v>2</v>
      </c>
      <c r="AF22" s="554">
        <f t="shared" si="6"/>
        <v>2</v>
      </c>
      <c r="AG22" s="336"/>
      <c r="AH22" s="336"/>
      <c r="AI22" s="336"/>
      <c r="AJ22" s="554" t="e">
        <f>SUM(#REF!)</f>
        <v>#REF!</v>
      </c>
      <c r="AK22" s="554"/>
      <c r="AL22" s="555"/>
    </row>
    <row r="23" spans="1:38" s="343" customFormat="1" ht="165" x14ac:dyDescent="0.25">
      <c r="A23" s="552" t="s">
        <v>864</v>
      </c>
      <c r="B23" s="360"/>
      <c r="C23" s="356" t="s">
        <v>54</v>
      </c>
      <c r="D23" s="356"/>
      <c r="E23" s="552" t="s">
        <v>865</v>
      </c>
      <c r="F23" s="276"/>
      <c r="G23" s="276"/>
      <c r="H23" s="276"/>
      <c r="I23" s="276"/>
      <c r="J23" s="276"/>
      <c r="K23" s="361" t="s">
        <v>866</v>
      </c>
      <c r="L23" s="336" t="s">
        <v>259</v>
      </c>
      <c r="M23" s="491" t="s">
        <v>867</v>
      </c>
      <c r="N23" s="552" t="s">
        <v>868</v>
      </c>
      <c r="O23" s="553" t="s">
        <v>869</v>
      </c>
      <c r="P23" s="336"/>
      <c r="Q23" s="336" t="s">
        <v>863</v>
      </c>
      <c r="R23" s="349">
        <f t="shared" si="0"/>
        <v>0</v>
      </c>
      <c r="S23" s="349"/>
      <c r="T23" s="349">
        <f t="shared" si="1"/>
        <v>0</v>
      </c>
      <c r="U23" s="349" t="s">
        <v>87</v>
      </c>
      <c r="V23" s="349">
        <f t="shared" ref="V23:V29" si="10">SUM(T23)</f>
        <v>0</v>
      </c>
      <c r="W23" s="349">
        <f t="shared" si="2"/>
        <v>0</v>
      </c>
      <c r="X23" s="349" t="s">
        <v>88</v>
      </c>
      <c r="Y23" s="349">
        <f t="shared" si="3"/>
        <v>0</v>
      </c>
      <c r="Z23" s="349">
        <f t="shared" si="4"/>
        <v>0</v>
      </c>
      <c r="AA23" s="349"/>
      <c r="AB23" s="349"/>
      <c r="AC23" s="349">
        <f t="shared" si="5"/>
        <v>0</v>
      </c>
      <c r="AD23" s="349">
        <f t="shared" si="6"/>
        <v>0</v>
      </c>
      <c r="AE23" s="349">
        <f t="shared" si="6"/>
        <v>0</v>
      </c>
      <c r="AF23" s="349">
        <f t="shared" si="6"/>
        <v>0</v>
      </c>
      <c r="AG23" s="349" t="s">
        <v>89</v>
      </c>
      <c r="AH23" s="349" t="s">
        <v>89</v>
      </c>
      <c r="AI23" s="556" t="s">
        <v>90</v>
      </c>
      <c r="AJ23" s="349"/>
      <c r="AK23" s="349"/>
      <c r="AL23" s="555"/>
    </row>
    <row r="24" spans="1:38" s="343" customFormat="1" ht="90" x14ac:dyDescent="0.25">
      <c r="A24" s="552" t="s">
        <v>870</v>
      </c>
      <c r="B24" s="336" t="s">
        <v>54</v>
      </c>
      <c r="C24" s="336" t="s">
        <v>54</v>
      </c>
      <c r="D24" s="336" t="s">
        <v>54</v>
      </c>
      <c r="E24" s="552" t="s">
        <v>871</v>
      </c>
      <c r="F24" s="349"/>
      <c r="G24" s="349"/>
      <c r="H24" s="349"/>
      <c r="I24" s="349"/>
      <c r="J24" s="276"/>
      <c r="K24" s="361" t="s">
        <v>872</v>
      </c>
      <c r="L24" s="336" t="s">
        <v>259</v>
      </c>
      <c r="M24" s="491" t="s">
        <v>873</v>
      </c>
      <c r="N24" s="552"/>
      <c r="O24" s="553" t="s">
        <v>862</v>
      </c>
      <c r="P24" s="356"/>
      <c r="Q24" s="336" t="s">
        <v>863</v>
      </c>
      <c r="R24" s="349">
        <f t="shared" si="0"/>
        <v>0</v>
      </c>
      <c r="S24" s="349"/>
      <c r="T24" s="349">
        <f t="shared" si="1"/>
        <v>0</v>
      </c>
      <c r="U24" s="349" t="s">
        <v>184</v>
      </c>
      <c r="V24" s="349">
        <f t="shared" si="10"/>
        <v>0</v>
      </c>
      <c r="W24" s="349">
        <f t="shared" si="2"/>
        <v>0</v>
      </c>
      <c r="X24" s="349" t="s">
        <v>88</v>
      </c>
      <c r="Y24" s="349">
        <f t="shared" si="3"/>
        <v>0</v>
      </c>
      <c r="Z24" s="349">
        <f t="shared" si="4"/>
        <v>0</v>
      </c>
      <c r="AA24" s="349"/>
      <c r="AB24" s="349"/>
      <c r="AC24" s="349">
        <f t="shared" si="5"/>
        <v>0</v>
      </c>
      <c r="AD24" s="349">
        <f t="shared" si="6"/>
        <v>0</v>
      </c>
      <c r="AE24" s="349">
        <f t="shared" si="6"/>
        <v>0</v>
      </c>
      <c r="AF24" s="349">
        <f t="shared" si="6"/>
        <v>0</v>
      </c>
      <c r="AG24" s="349" t="s">
        <v>89</v>
      </c>
      <c r="AH24" s="349" t="s">
        <v>89</v>
      </c>
      <c r="AI24" s="349"/>
      <c r="AJ24" s="349"/>
      <c r="AK24" s="349"/>
      <c r="AL24" s="555"/>
    </row>
    <row r="25" spans="1:38" s="343" customFormat="1" ht="165" x14ac:dyDescent="0.25">
      <c r="A25" s="552" t="s">
        <v>874</v>
      </c>
      <c r="B25" s="356"/>
      <c r="C25" s="356" t="s">
        <v>54</v>
      </c>
      <c r="D25" s="356" t="s">
        <v>54</v>
      </c>
      <c r="E25" s="552" t="s">
        <v>875</v>
      </c>
      <c r="F25" s="349"/>
      <c r="G25" s="349"/>
      <c r="H25" s="349"/>
      <c r="I25" s="349"/>
      <c r="J25" s="276"/>
      <c r="K25" s="336" t="s">
        <v>876</v>
      </c>
      <c r="L25" s="336" t="s">
        <v>259</v>
      </c>
      <c r="M25" s="491">
        <v>391</v>
      </c>
      <c r="N25" s="552" t="s">
        <v>877</v>
      </c>
      <c r="O25" s="553" t="s">
        <v>878</v>
      </c>
      <c r="P25" s="356"/>
      <c r="Q25" s="336" t="s">
        <v>863</v>
      </c>
      <c r="R25" s="349">
        <f t="shared" si="0"/>
        <v>0</v>
      </c>
      <c r="S25" s="349"/>
      <c r="T25" s="349">
        <f t="shared" si="1"/>
        <v>0</v>
      </c>
      <c r="U25" s="349" t="s">
        <v>191</v>
      </c>
      <c r="V25" s="349">
        <f t="shared" si="10"/>
        <v>0</v>
      </c>
      <c r="W25" s="349">
        <f t="shared" si="2"/>
        <v>0</v>
      </c>
      <c r="X25" s="349" t="s">
        <v>88</v>
      </c>
      <c r="Y25" s="349">
        <f t="shared" si="3"/>
        <v>0</v>
      </c>
      <c r="Z25" s="349">
        <f t="shared" si="4"/>
        <v>0</v>
      </c>
      <c r="AA25" s="349"/>
      <c r="AB25" s="349"/>
      <c r="AC25" s="349">
        <f t="shared" si="5"/>
        <v>0</v>
      </c>
      <c r="AD25" s="349">
        <f t="shared" si="6"/>
        <v>0</v>
      </c>
      <c r="AE25" s="349">
        <f t="shared" si="6"/>
        <v>0</v>
      </c>
      <c r="AF25" s="349">
        <f t="shared" si="6"/>
        <v>0</v>
      </c>
      <c r="AG25" s="349" t="s">
        <v>89</v>
      </c>
      <c r="AH25" s="349" t="s">
        <v>89</v>
      </c>
      <c r="AI25" s="349"/>
      <c r="AJ25" s="349"/>
      <c r="AK25" s="349"/>
      <c r="AL25" s="555"/>
    </row>
    <row r="26" spans="1:38" s="343" customFormat="1" ht="180" x14ac:dyDescent="0.25">
      <c r="A26" s="552" t="s">
        <v>879</v>
      </c>
      <c r="B26" s="349"/>
      <c r="C26" s="349"/>
      <c r="D26" s="373" t="s">
        <v>54</v>
      </c>
      <c r="E26" s="552" t="s">
        <v>880</v>
      </c>
      <c r="F26" s="349"/>
      <c r="G26" s="349"/>
      <c r="H26" s="349"/>
      <c r="I26" s="349"/>
      <c r="J26" s="276"/>
      <c r="K26" s="336" t="s">
        <v>881</v>
      </c>
      <c r="L26" s="356" t="s">
        <v>259</v>
      </c>
      <c r="M26" s="491">
        <v>182</v>
      </c>
      <c r="N26" s="558" t="s">
        <v>882</v>
      </c>
      <c r="O26" s="557" t="s">
        <v>883</v>
      </c>
      <c r="P26" s="360"/>
      <c r="Q26" s="336" t="s">
        <v>863</v>
      </c>
      <c r="R26" s="349">
        <f t="shared" si="0"/>
        <v>0</v>
      </c>
      <c r="S26" s="349"/>
      <c r="T26" s="349">
        <f t="shared" si="1"/>
        <v>0</v>
      </c>
      <c r="U26" s="349"/>
      <c r="V26" s="349">
        <f t="shared" si="10"/>
        <v>0</v>
      </c>
      <c r="W26" s="349">
        <f t="shared" si="2"/>
        <v>0</v>
      </c>
      <c r="X26" s="349"/>
      <c r="Y26" s="349">
        <f t="shared" si="3"/>
        <v>0</v>
      </c>
      <c r="Z26" s="349">
        <f t="shared" si="4"/>
        <v>0</v>
      </c>
      <c r="AA26" s="349"/>
      <c r="AB26" s="349"/>
      <c r="AC26" s="349">
        <f t="shared" si="5"/>
        <v>0</v>
      </c>
      <c r="AD26" s="349">
        <f t="shared" si="6"/>
        <v>0</v>
      </c>
      <c r="AE26" s="349">
        <f t="shared" si="6"/>
        <v>0</v>
      </c>
      <c r="AF26" s="349">
        <f t="shared" si="6"/>
        <v>0</v>
      </c>
      <c r="AG26" s="555"/>
      <c r="AH26" s="555"/>
      <c r="AI26" s="555"/>
      <c r="AJ26" s="349"/>
      <c r="AK26" s="349"/>
      <c r="AL26" s="555"/>
    </row>
    <row r="27" spans="1:38" s="343" customFormat="1" ht="180" x14ac:dyDescent="0.25">
      <c r="A27" s="552" t="s">
        <v>884</v>
      </c>
      <c r="B27" s="356" t="s">
        <v>54</v>
      </c>
      <c r="C27" s="356" t="s">
        <v>54</v>
      </c>
      <c r="D27" s="356" t="s">
        <v>54</v>
      </c>
      <c r="E27" s="552" t="s">
        <v>885</v>
      </c>
      <c r="F27" s="349"/>
      <c r="G27" s="349"/>
      <c r="H27" s="349"/>
      <c r="I27" s="349"/>
      <c r="J27" s="276"/>
      <c r="K27" s="336" t="s">
        <v>886</v>
      </c>
      <c r="L27" s="356" t="s">
        <v>259</v>
      </c>
      <c r="M27" s="491">
        <v>182</v>
      </c>
      <c r="N27" s="558" t="s">
        <v>887</v>
      </c>
      <c r="O27" s="557" t="s">
        <v>888</v>
      </c>
      <c r="P27" s="360"/>
      <c r="Q27" s="336" t="s">
        <v>863</v>
      </c>
      <c r="R27" s="349"/>
      <c r="S27" s="349"/>
      <c r="T27" s="349"/>
      <c r="U27" s="349"/>
      <c r="V27" s="349"/>
      <c r="W27" s="349"/>
      <c r="X27" s="349"/>
      <c r="Y27" s="349"/>
      <c r="Z27" s="349"/>
      <c r="AA27" s="349"/>
      <c r="AB27" s="349"/>
      <c r="AC27" s="349"/>
      <c r="AD27" s="349"/>
      <c r="AE27" s="349"/>
      <c r="AF27" s="349"/>
      <c r="AG27" s="555"/>
      <c r="AH27" s="555"/>
      <c r="AI27" s="555"/>
      <c r="AJ27" s="349"/>
      <c r="AK27" s="349"/>
      <c r="AL27" s="555"/>
    </row>
    <row r="28" spans="1:38" s="343" customFormat="1" ht="225" x14ac:dyDescent="0.25">
      <c r="A28" s="558" t="s">
        <v>889</v>
      </c>
      <c r="B28" s="349"/>
      <c r="C28" s="349"/>
      <c r="D28" s="349"/>
      <c r="E28" s="558" t="s">
        <v>890</v>
      </c>
      <c r="F28" s="349"/>
      <c r="G28" s="349"/>
      <c r="H28" s="349"/>
      <c r="I28" s="349"/>
      <c r="J28" s="276"/>
      <c r="K28" s="336" t="s">
        <v>891</v>
      </c>
      <c r="L28" s="356" t="s">
        <v>259</v>
      </c>
      <c r="M28" s="491">
        <v>194</v>
      </c>
      <c r="N28" s="558" t="s">
        <v>892</v>
      </c>
      <c r="O28" s="558" t="s">
        <v>893</v>
      </c>
      <c r="P28" s="360"/>
      <c r="Q28" s="336" t="s">
        <v>863</v>
      </c>
      <c r="R28" s="349"/>
      <c r="S28" s="349"/>
      <c r="T28" s="349"/>
      <c r="U28" s="349"/>
      <c r="V28" s="349"/>
      <c r="W28" s="349"/>
      <c r="X28" s="349"/>
      <c r="Y28" s="349"/>
      <c r="Z28" s="349"/>
      <c r="AA28" s="349"/>
      <c r="AB28" s="349"/>
      <c r="AC28" s="349"/>
      <c r="AD28" s="349"/>
      <c r="AE28" s="349"/>
      <c r="AF28" s="349"/>
      <c r="AG28" s="555"/>
      <c r="AH28" s="555"/>
      <c r="AI28" s="555"/>
      <c r="AJ28" s="349"/>
      <c r="AK28" s="349"/>
      <c r="AL28" s="555"/>
    </row>
    <row r="29" spans="1:38" s="343" customFormat="1" ht="105" x14ac:dyDescent="0.25">
      <c r="A29" s="552" t="s">
        <v>894</v>
      </c>
      <c r="B29" s="559"/>
      <c r="C29" s="559"/>
      <c r="D29" s="559"/>
      <c r="E29" s="552" t="s">
        <v>895</v>
      </c>
      <c r="F29" s="560"/>
      <c r="G29" s="560"/>
      <c r="H29" s="560"/>
      <c r="I29" s="560"/>
      <c r="J29" s="276"/>
      <c r="K29" s="336" t="s">
        <v>896</v>
      </c>
      <c r="L29" s="561"/>
      <c r="M29" s="491">
        <v>429</v>
      </c>
      <c r="N29" s="558" t="s">
        <v>897</v>
      </c>
      <c r="O29" s="558" t="s">
        <v>898</v>
      </c>
      <c r="P29" s="560"/>
      <c r="Q29" s="336" t="s">
        <v>863</v>
      </c>
      <c r="R29" s="560">
        <f>SUM(R22:R26)</f>
        <v>0</v>
      </c>
      <c r="S29" s="560">
        <f>SUM(S22:S26)</f>
        <v>0</v>
      </c>
      <c r="T29" s="560">
        <f t="shared" si="1"/>
        <v>0</v>
      </c>
      <c r="U29" s="560"/>
      <c r="V29" s="560">
        <f t="shared" si="10"/>
        <v>0</v>
      </c>
      <c r="W29" s="560">
        <f t="shared" si="2"/>
        <v>0</v>
      </c>
      <c r="X29" s="560"/>
      <c r="Y29" s="560">
        <f t="shared" si="3"/>
        <v>0</v>
      </c>
      <c r="Z29" s="560">
        <f t="shared" si="4"/>
        <v>0</v>
      </c>
      <c r="AA29" s="560"/>
      <c r="AB29" s="560"/>
      <c r="AC29" s="560">
        <f t="shared" si="5"/>
        <v>0</v>
      </c>
      <c r="AD29" s="560">
        <f t="shared" si="6"/>
        <v>0</v>
      </c>
      <c r="AE29" s="560">
        <f t="shared" si="6"/>
        <v>0</v>
      </c>
      <c r="AF29" s="560">
        <f t="shared" si="6"/>
        <v>0</v>
      </c>
      <c r="AG29" s="561"/>
      <c r="AH29" s="561"/>
      <c r="AI29" s="561"/>
      <c r="AJ29" s="560" t="e">
        <f>SUM(AJ22:AJ26)</f>
        <v>#REF!</v>
      </c>
      <c r="AK29" s="560"/>
      <c r="AL29" s="555"/>
    </row>
    <row r="30" spans="1:38" ht="15.75" thickBot="1" x14ac:dyDescent="0.3">
      <c r="A30" s="201"/>
      <c r="B30" s="209"/>
      <c r="C30" s="210"/>
      <c r="D30" s="230"/>
      <c r="E30" s="210"/>
      <c r="F30" s="196"/>
      <c r="G30" s="196"/>
      <c r="H30" s="196"/>
      <c r="I30" s="196"/>
      <c r="J30" s="221">
        <f t="shared" si="7"/>
        <v>0</v>
      </c>
      <c r="K30" s="192"/>
      <c r="L30" s="193"/>
      <c r="M30" s="197"/>
      <c r="N30" s="197"/>
      <c r="O30" s="239"/>
      <c r="P30" s="239"/>
      <c r="Q30" s="239"/>
      <c r="R30" s="212">
        <f>SUM(J30)</f>
        <v>0</v>
      </c>
      <c r="S30" s="196"/>
      <c r="T30" s="196">
        <f t="shared" si="1"/>
        <v>0</v>
      </c>
      <c r="U30" s="196"/>
      <c r="V30" s="209">
        <f t="shared" si="8"/>
        <v>0</v>
      </c>
      <c r="W30" s="210">
        <f t="shared" si="2"/>
        <v>0</v>
      </c>
      <c r="X30" s="210"/>
      <c r="Y30" s="210">
        <f t="shared" si="3"/>
        <v>0</v>
      </c>
      <c r="Z30" s="210">
        <f t="shared" si="4"/>
        <v>0</v>
      </c>
      <c r="AA30" s="210"/>
      <c r="AB30" s="210"/>
      <c r="AC30" s="210">
        <f t="shared" si="5"/>
        <v>0</v>
      </c>
      <c r="AD30" s="210">
        <f t="shared" si="6"/>
        <v>0</v>
      </c>
      <c r="AE30" s="210">
        <f t="shared" si="6"/>
        <v>0</v>
      </c>
      <c r="AF30" s="210">
        <f t="shared" si="6"/>
        <v>0</v>
      </c>
      <c r="AG30" s="191"/>
      <c r="AH30" s="213"/>
      <c r="AI30" s="213"/>
      <c r="AJ30" s="210"/>
      <c r="AK30" s="236"/>
      <c r="AL30" s="225"/>
    </row>
    <row r="31" spans="1:38" ht="15.75" thickBot="1" x14ac:dyDescent="0.3">
      <c r="A31" s="202" t="s">
        <v>44</v>
      </c>
      <c r="B31" s="216"/>
      <c r="C31" s="216"/>
      <c r="D31" s="216"/>
      <c r="E31" s="211"/>
      <c r="F31" s="200">
        <f>SUM(F14:F30)</f>
        <v>4</v>
      </c>
      <c r="G31" s="200">
        <f>SUM(G14:G30)</f>
        <v>1</v>
      </c>
      <c r="H31" s="200">
        <f>SUM(H14:H30)</f>
        <v>243</v>
      </c>
      <c r="I31" s="200">
        <f>SUM(I14:I30)</f>
        <v>0</v>
      </c>
      <c r="J31" s="229">
        <f t="shared" si="7"/>
        <v>248</v>
      </c>
      <c r="K31" s="204" t="s">
        <v>56</v>
      </c>
      <c r="L31" s="204" t="s">
        <v>56</v>
      </c>
      <c r="M31" s="205" t="s">
        <v>56</v>
      </c>
      <c r="N31" s="200">
        <v>20</v>
      </c>
      <c r="O31" s="240"/>
      <c r="P31" s="240"/>
      <c r="Q31" s="240"/>
      <c r="R31" s="199">
        <f>SUM(R14:R30)</f>
        <v>247</v>
      </c>
      <c r="S31" s="200">
        <f>SUM(S14:S30)</f>
        <v>0</v>
      </c>
      <c r="T31" s="200">
        <f t="shared" si="1"/>
        <v>0</v>
      </c>
      <c r="U31" s="200"/>
      <c r="V31" s="208">
        <f t="shared" si="8"/>
        <v>0</v>
      </c>
      <c r="W31" s="208">
        <f t="shared" si="2"/>
        <v>247</v>
      </c>
      <c r="X31" s="208"/>
      <c r="Y31" s="208">
        <f t="shared" si="3"/>
        <v>247</v>
      </c>
      <c r="Z31" s="208">
        <f t="shared" si="4"/>
        <v>247</v>
      </c>
      <c r="AA31" s="208"/>
      <c r="AB31" s="208"/>
      <c r="AC31" s="208">
        <f t="shared" si="5"/>
        <v>247</v>
      </c>
      <c r="AD31" s="208">
        <f t="shared" si="6"/>
        <v>247</v>
      </c>
      <c r="AE31" s="208">
        <f t="shared" si="6"/>
        <v>247</v>
      </c>
      <c r="AF31" s="208">
        <f t="shared" si="6"/>
        <v>247</v>
      </c>
      <c r="AG31" s="203"/>
      <c r="AH31" s="214"/>
      <c r="AI31" s="214"/>
      <c r="AJ31" s="208" t="e">
        <f>SUM(AJ14:AJ30)</f>
        <v>#REF!</v>
      </c>
      <c r="AK31" s="208"/>
      <c r="AL31" s="226"/>
    </row>
    <row r="32" spans="1:38" ht="15.75" thickBot="1" x14ac:dyDescent="0.3">
      <c r="A32" s="814" t="s">
        <v>75</v>
      </c>
      <c r="B32" s="815"/>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6"/>
    </row>
    <row r="36" spans="1:5" x14ac:dyDescent="0.25">
      <c r="A36" s="879" t="s">
        <v>1237</v>
      </c>
      <c r="B36" s="879"/>
      <c r="C36" s="879"/>
      <c r="D36" s="879"/>
      <c r="E36" s="879"/>
    </row>
    <row r="37" spans="1:5" x14ac:dyDescent="0.25">
      <c r="A37" s="188" t="s">
        <v>77</v>
      </c>
    </row>
    <row r="40" spans="1:5" x14ac:dyDescent="0.25">
      <c r="A40" s="879" t="s">
        <v>76</v>
      </c>
      <c r="B40" s="879"/>
      <c r="C40" s="879"/>
      <c r="D40" s="879"/>
      <c r="E40" s="879"/>
    </row>
    <row r="41" spans="1:5" x14ac:dyDescent="0.25">
      <c r="A41" s="188" t="s">
        <v>78</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40:E40"/>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32:AL32"/>
    <mergeCell ref="A36:E36"/>
    <mergeCell ref="AJ11:AJ13"/>
    <mergeCell ref="AK11:AK13"/>
    <mergeCell ref="S11:S13"/>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activeCell="A7" sqref="A7"/>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7.425781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757"/>
    </row>
    <row r="7" spans="1:38" x14ac:dyDescent="0.25">
      <c r="A7" s="198" t="s">
        <v>171</v>
      </c>
      <c r="B7" s="198"/>
      <c r="C7" s="198"/>
      <c r="D7" s="198" t="s">
        <v>1193</v>
      </c>
      <c r="E7" s="198"/>
      <c r="F7" s="198"/>
      <c r="G7" s="198"/>
      <c r="H7" s="198"/>
      <c r="I7" s="198"/>
      <c r="J7" s="198"/>
      <c r="K7" s="198"/>
    </row>
    <row r="8" spans="1:38" x14ac:dyDescent="0.25">
      <c r="A8" s="198" t="s">
        <v>1179</v>
      </c>
      <c r="B8" s="198"/>
      <c r="C8" s="198"/>
      <c r="D8" s="198">
        <v>3</v>
      </c>
      <c r="E8" s="198"/>
      <c r="F8" s="198"/>
      <c r="G8" s="198"/>
      <c r="H8" s="198"/>
      <c r="I8" s="198"/>
    </row>
    <row r="9" spans="1:38" x14ac:dyDescent="0.25">
      <c r="A9" s="189"/>
      <c r="B9" s="189"/>
      <c r="C9" s="189"/>
      <c r="D9" s="189"/>
      <c r="E9" s="189"/>
      <c r="F9" s="189"/>
      <c r="G9" s="189"/>
      <c r="H9" s="189"/>
      <c r="I9" s="189"/>
    </row>
    <row r="10" spans="1:38" ht="15.75" customHeight="1" x14ac:dyDescent="0.25">
      <c r="A10" s="960" t="s">
        <v>7</v>
      </c>
      <c r="B10" s="960"/>
      <c r="C10" s="960"/>
      <c r="D10" s="960"/>
      <c r="E10" s="960"/>
      <c r="F10" s="960"/>
      <c r="G10" s="960"/>
      <c r="H10" s="960"/>
      <c r="I10" s="960"/>
      <c r="J10" s="960"/>
      <c r="K10" s="960"/>
      <c r="L10" s="960"/>
      <c r="M10" s="960"/>
      <c r="N10" s="960"/>
      <c r="O10" s="789"/>
      <c r="P10" s="789"/>
      <c r="Q10" s="789"/>
      <c r="R10" s="961" t="s">
        <v>8</v>
      </c>
      <c r="S10" s="961"/>
      <c r="T10" s="961"/>
      <c r="U10" s="961"/>
      <c r="V10" s="961"/>
      <c r="W10" s="961"/>
      <c r="X10" s="961"/>
      <c r="Y10" s="961"/>
      <c r="Z10" s="961"/>
      <c r="AA10" s="961"/>
      <c r="AB10" s="961"/>
      <c r="AC10" s="961"/>
      <c r="AD10" s="961"/>
      <c r="AE10" s="961"/>
      <c r="AF10" s="961"/>
      <c r="AG10" s="961"/>
      <c r="AH10" s="961"/>
      <c r="AI10" s="961"/>
      <c r="AJ10" s="961"/>
      <c r="AK10" s="961"/>
      <c r="AL10" s="961"/>
    </row>
    <row r="11" spans="1:38" ht="15" customHeight="1" x14ac:dyDescent="0.25">
      <c r="A11" s="962" t="s">
        <v>9</v>
      </c>
      <c r="B11" s="823" t="s">
        <v>10</v>
      </c>
      <c r="C11" s="823"/>
      <c r="D11" s="823"/>
      <c r="E11" s="823" t="s">
        <v>11</v>
      </c>
      <c r="F11" s="823" t="s">
        <v>12</v>
      </c>
      <c r="G11" s="823"/>
      <c r="H11" s="823"/>
      <c r="I11" s="823"/>
      <c r="J11" s="823"/>
      <c r="K11" s="823" t="s">
        <v>13</v>
      </c>
      <c r="L11" s="823" t="s">
        <v>14</v>
      </c>
      <c r="M11" s="823" t="s">
        <v>15</v>
      </c>
      <c r="N11" s="823" t="s">
        <v>16</v>
      </c>
      <c r="O11" s="821" t="s">
        <v>17</v>
      </c>
      <c r="P11" s="822" t="s">
        <v>18</v>
      </c>
      <c r="Q11" s="823" t="s">
        <v>19</v>
      </c>
      <c r="R11" s="834" t="s">
        <v>20</v>
      </c>
      <c r="S11" s="834" t="s">
        <v>21</v>
      </c>
      <c r="T11" s="834" t="s">
        <v>22</v>
      </c>
      <c r="U11" s="834" t="s">
        <v>23</v>
      </c>
      <c r="V11" s="820" t="s">
        <v>24</v>
      </c>
      <c r="W11" s="820"/>
      <c r="X11" s="820"/>
      <c r="Y11" s="820"/>
      <c r="Z11" s="820"/>
      <c r="AA11" s="835" t="s">
        <v>25</v>
      </c>
      <c r="AB11" s="820" t="s">
        <v>26</v>
      </c>
      <c r="AC11" s="820" t="s">
        <v>27</v>
      </c>
      <c r="AD11" s="820"/>
      <c r="AE11" s="820" t="s">
        <v>28</v>
      </c>
      <c r="AF11" s="820"/>
      <c r="AG11" s="834" t="s">
        <v>29</v>
      </c>
      <c r="AH11" s="834" t="s">
        <v>30</v>
      </c>
      <c r="AI11" s="834" t="s">
        <v>31</v>
      </c>
      <c r="AJ11" s="834" t="s">
        <v>32</v>
      </c>
      <c r="AK11" s="834" t="s">
        <v>33</v>
      </c>
      <c r="AL11" s="834" t="s">
        <v>34</v>
      </c>
    </row>
    <row r="12" spans="1:38" x14ac:dyDescent="0.25">
      <c r="A12" s="962"/>
      <c r="B12" s="823"/>
      <c r="C12" s="823"/>
      <c r="D12" s="823"/>
      <c r="E12" s="823"/>
      <c r="F12" s="823"/>
      <c r="G12" s="823"/>
      <c r="H12" s="823"/>
      <c r="I12" s="823"/>
      <c r="J12" s="823"/>
      <c r="K12" s="823"/>
      <c r="L12" s="823"/>
      <c r="M12" s="823"/>
      <c r="N12" s="823"/>
      <c r="O12" s="821"/>
      <c r="P12" s="822"/>
      <c r="Q12" s="823"/>
      <c r="R12" s="834"/>
      <c r="S12" s="834"/>
      <c r="T12" s="834"/>
      <c r="U12" s="834"/>
      <c r="V12" s="820" t="s">
        <v>35</v>
      </c>
      <c r="W12" s="820"/>
      <c r="X12" s="820" t="s">
        <v>36</v>
      </c>
      <c r="Y12" s="820"/>
      <c r="Z12" s="820"/>
      <c r="AA12" s="835"/>
      <c r="AB12" s="820"/>
      <c r="AC12" s="820"/>
      <c r="AD12" s="820"/>
      <c r="AE12" s="820"/>
      <c r="AF12" s="820"/>
      <c r="AG12" s="834"/>
      <c r="AH12" s="834"/>
      <c r="AI12" s="834"/>
      <c r="AJ12" s="834"/>
      <c r="AK12" s="834"/>
      <c r="AL12" s="834"/>
    </row>
    <row r="13" spans="1:38" ht="67.5" x14ac:dyDescent="0.25">
      <c r="A13" s="962"/>
      <c r="B13" s="790" t="s">
        <v>37</v>
      </c>
      <c r="C13" s="790" t="s">
        <v>38</v>
      </c>
      <c r="D13" s="791" t="s">
        <v>39</v>
      </c>
      <c r="E13" s="823"/>
      <c r="F13" s="792" t="s">
        <v>40</v>
      </c>
      <c r="G13" s="792" t="s">
        <v>41</v>
      </c>
      <c r="H13" s="792" t="s">
        <v>42</v>
      </c>
      <c r="I13" s="792" t="s">
        <v>43</v>
      </c>
      <c r="J13" s="756" t="s">
        <v>44</v>
      </c>
      <c r="K13" s="823"/>
      <c r="L13" s="823"/>
      <c r="M13" s="823"/>
      <c r="N13" s="823"/>
      <c r="O13" s="821"/>
      <c r="P13" s="822"/>
      <c r="Q13" s="823"/>
      <c r="R13" s="834"/>
      <c r="S13" s="834"/>
      <c r="T13" s="834"/>
      <c r="U13" s="834"/>
      <c r="V13" s="755" t="s">
        <v>45</v>
      </c>
      <c r="W13" s="755" t="s">
        <v>46</v>
      </c>
      <c r="X13" s="755" t="s">
        <v>47</v>
      </c>
      <c r="Y13" s="755" t="s">
        <v>48</v>
      </c>
      <c r="Z13" s="755" t="s">
        <v>46</v>
      </c>
      <c r="AA13" s="835"/>
      <c r="AB13" s="820"/>
      <c r="AC13" s="755" t="s">
        <v>49</v>
      </c>
      <c r="AD13" s="755" t="s">
        <v>50</v>
      </c>
      <c r="AE13" s="755" t="s">
        <v>51</v>
      </c>
      <c r="AF13" s="755" t="s">
        <v>52</v>
      </c>
      <c r="AG13" s="834"/>
      <c r="AH13" s="834"/>
      <c r="AI13" s="834"/>
      <c r="AJ13" s="834"/>
      <c r="AK13" s="834"/>
      <c r="AL13" s="834"/>
    </row>
    <row r="14" spans="1:38" x14ac:dyDescent="0.25">
      <c r="A14" s="793"/>
      <c r="B14" s="793"/>
      <c r="C14" s="793"/>
      <c r="D14" s="793"/>
      <c r="E14" s="793"/>
      <c r="F14" s="794"/>
      <c r="G14" s="794"/>
      <c r="H14" s="794"/>
      <c r="I14" s="794"/>
      <c r="J14" s="795">
        <f>SUM(F14:I14)</f>
        <v>0</v>
      </c>
      <c r="K14" s="280"/>
      <c r="L14" s="280"/>
      <c r="M14" s="280"/>
      <c r="N14" s="280"/>
      <c r="O14" s="280"/>
      <c r="P14" s="280"/>
      <c r="Q14" s="280"/>
      <c r="R14" s="794"/>
      <c r="S14" s="794"/>
      <c r="T14" s="796"/>
      <c r="U14" s="280"/>
      <c r="V14" s="796"/>
      <c r="W14" s="796"/>
      <c r="X14" s="796"/>
      <c r="Y14" s="796"/>
      <c r="Z14" s="796"/>
      <c r="AA14" s="796"/>
      <c r="AB14" s="796"/>
      <c r="AC14" s="796"/>
      <c r="AD14" s="796"/>
      <c r="AE14" s="796"/>
      <c r="AF14" s="796"/>
      <c r="AG14" s="280"/>
      <c r="AH14" s="280"/>
      <c r="AI14" s="280"/>
      <c r="AJ14" s="796"/>
      <c r="AK14" s="796"/>
      <c r="AL14" s="797"/>
    </row>
    <row r="15" spans="1:38" ht="67.5" x14ac:dyDescent="0.25">
      <c r="A15" s="798" t="s">
        <v>769</v>
      </c>
      <c r="B15" s="798" t="s">
        <v>96</v>
      </c>
      <c r="C15" s="190"/>
      <c r="D15" s="190"/>
      <c r="E15" s="798" t="s">
        <v>1180</v>
      </c>
      <c r="F15" s="286"/>
      <c r="G15" s="286"/>
      <c r="H15" s="798">
        <v>1</v>
      </c>
      <c r="I15" s="798">
        <v>4</v>
      </c>
      <c r="J15" s="798">
        <f>SUM(H15:I15)</f>
        <v>5</v>
      </c>
      <c r="K15" s="798" t="s">
        <v>1181</v>
      </c>
      <c r="L15" s="798" t="s">
        <v>158</v>
      </c>
      <c r="M15" s="798">
        <v>543</v>
      </c>
      <c r="N15" s="798" t="s">
        <v>1182</v>
      </c>
      <c r="O15" s="798" t="s">
        <v>1183</v>
      </c>
      <c r="P15" s="798">
        <v>7</v>
      </c>
      <c r="Q15" s="798" t="s">
        <v>770</v>
      </c>
      <c r="R15" s="195"/>
      <c r="S15" s="195"/>
      <c r="T15" s="195"/>
      <c r="U15" s="195"/>
      <c r="V15" s="195"/>
      <c r="W15" s="195"/>
      <c r="X15" s="195"/>
      <c r="Y15" s="195"/>
      <c r="Z15" s="195"/>
      <c r="AA15" s="195"/>
      <c r="AB15" s="195"/>
      <c r="AC15" s="195"/>
      <c r="AD15" s="195"/>
      <c r="AE15" s="195"/>
      <c r="AF15" s="195"/>
      <c r="AG15" s="195"/>
      <c r="AH15" s="195"/>
      <c r="AI15" s="289"/>
      <c r="AJ15" s="195"/>
      <c r="AK15" s="195"/>
      <c r="AL15" s="330"/>
    </row>
    <row r="16" spans="1:38" ht="67.5" x14ac:dyDescent="0.25">
      <c r="A16" s="798" t="s">
        <v>769</v>
      </c>
      <c r="B16" s="190"/>
      <c r="C16" s="798" t="s">
        <v>96</v>
      </c>
      <c r="D16" s="190"/>
      <c r="E16" s="798" t="s">
        <v>1184</v>
      </c>
      <c r="F16" s="286"/>
      <c r="G16" s="286"/>
      <c r="H16" s="798">
        <v>2</v>
      </c>
      <c r="I16" s="798">
        <v>9</v>
      </c>
      <c r="J16" s="798">
        <f>SUM(H16:I16)</f>
        <v>11</v>
      </c>
      <c r="K16" s="798" t="s">
        <v>1185</v>
      </c>
      <c r="L16" s="798" t="s">
        <v>158</v>
      </c>
      <c r="M16" s="798">
        <v>543</v>
      </c>
      <c r="N16" s="798" t="s">
        <v>1186</v>
      </c>
      <c r="O16" s="798" t="s">
        <v>1183</v>
      </c>
      <c r="P16" s="798">
        <v>7</v>
      </c>
      <c r="Q16" s="798" t="s">
        <v>1187</v>
      </c>
      <c r="R16" s="195"/>
      <c r="S16" s="195"/>
      <c r="T16" s="195"/>
      <c r="U16" s="195"/>
      <c r="V16" s="195"/>
      <c r="W16" s="195"/>
      <c r="X16" s="195"/>
      <c r="Y16" s="195"/>
      <c r="Z16" s="195"/>
      <c r="AA16" s="195"/>
      <c r="AB16" s="195"/>
      <c r="AC16" s="195"/>
      <c r="AD16" s="195"/>
      <c r="AE16" s="195"/>
      <c r="AF16" s="195"/>
      <c r="AG16" s="195"/>
      <c r="AH16" s="195"/>
      <c r="AI16" s="289"/>
      <c r="AJ16" s="195"/>
      <c r="AK16" s="195"/>
      <c r="AL16" s="330"/>
    </row>
    <row r="17" spans="1:38" ht="67.5" x14ac:dyDescent="0.25">
      <c r="A17" s="798" t="s">
        <v>769</v>
      </c>
      <c r="B17" s="190"/>
      <c r="C17" s="190"/>
      <c r="D17" s="798" t="s">
        <v>96</v>
      </c>
      <c r="E17" s="798" t="s">
        <v>1188</v>
      </c>
      <c r="F17" s="286"/>
      <c r="G17" s="286"/>
      <c r="H17" s="798">
        <v>0</v>
      </c>
      <c r="I17" s="798">
        <v>3</v>
      </c>
      <c r="J17" s="798">
        <f>SUM(H17:I17)</f>
        <v>3</v>
      </c>
      <c r="K17" s="798" t="s">
        <v>1189</v>
      </c>
      <c r="L17" s="798" t="s">
        <v>158</v>
      </c>
      <c r="M17" s="798">
        <v>543</v>
      </c>
      <c r="N17" s="798" t="s">
        <v>1182</v>
      </c>
      <c r="O17" s="798" t="s">
        <v>1183</v>
      </c>
      <c r="P17" s="798">
        <v>7</v>
      </c>
      <c r="Q17" s="798" t="s">
        <v>1187</v>
      </c>
      <c r="R17" s="195"/>
      <c r="S17" s="195"/>
      <c r="T17" s="195"/>
      <c r="U17" s="195"/>
      <c r="V17" s="195"/>
      <c r="W17" s="195"/>
      <c r="X17" s="195"/>
      <c r="Y17" s="195"/>
      <c r="Z17" s="195"/>
      <c r="AA17" s="195"/>
      <c r="AB17" s="195"/>
      <c r="AC17" s="195"/>
      <c r="AD17" s="195"/>
      <c r="AE17" s="195"/>
      <c r="AF17" s="195"/>
      <c r="AG17" s="195"/>
      <c r="AH17" s="195"/>
      <c r="AI17" s="289"/>
      <c r="AJ17" s="195"/>
      <c r="AK17" s="195"/>
      <c r="AL17" s="330"/>
    </row>
    <row r="18" spans="1:38" ht="90" x14ac:dyDescent="0.25">
      <c r="A18" s="798" t="s">
        <v>771</v>
      </c>
      <c r="B18" s="190"/>
      <c r="C18" s="190"/>
      <c r="D18" s="190" t="s">
        <v>96</v>
      </c>
      <c r="E18" s="798" t="s">
        <v>772</v>
      </c>
      <c r="F18" s="195"/>
      <c r="G18" s="195"/>
      <c r="H18" s="798">
        <v>20</v>
      </c>
      <c r="I18" s="798">
        <v>10</v>
      </c>
      <c r="J18" s="798">
        <f>SUM(H18:I18)</f>
        <v>30</v>
      </c>
      <c r="K18" s="798" t="s">
        <v>1190</v>
      </c>
      <c r="L18" s="798" t="s">
        <v>158</v>
      </c>
      <c r="M18" s="798">
        <v>544</v>
      </c>
      <c r="N18" s="798" t="s">
        <v>773</v>
      </c>
      <c r="O18" s="798" t="s">
        <v>1191</v>
      </c>
      <c r="P18" s="798">
        <v>1</v>
      </c>
      <c r="Q18" s="798" t="s">
        <v>1192</v>
      </c>
      <c r="R18" s="195"/>
      <c r="S18" s="195"/>
      <c r="T18" s="195"/>
      <c r="U18" s="195"/>
      <c r="V18" s="195"/>
      <c r="W18" s="195"/>
      <c r="X18" s="195"/>
      <c r="Y18" s="195"/>
      <c r="Z18" s="195"/>
      <c r="AA18" s="195"/>
      <c r="AB18" s="195"/>
      <c r="AC18" s="195"/>
      <c r="AD18" s="195"/>
      <c r="AE18" s="195"/>
      <c r="AF18" s="195"/>
      <c r="AG18" s="195"/>
      <c r="AH18" s="195"/>
      <c r="AI18" s="195"/>
      <c r="AJ18" s="195"/>
      <c r="AK18" s="195"/>
      <c r="AL18" s="330"/>
    </row>
    <row r="19" spans="1:38" x14ac:dyDescent="0.25">
      <c r="A19" s="195"/>
      <c r="B19" s="195"/>
      <c r="C19" s="195"/>
      <c r="D19" s="195"/>
      <c r="E19" s="195"/>
      <c r="F19" s="195"/>
      <c r="G19" s="195"/>
      <c r="H19" s="195"/>
      <c r="I19" s="195"/>
      <c r="J19" s="276">
        <f t="shared" ref="J19:J20" si="0">SUM(F19:I19)</f>
        <v>0</v>
      </c>
      <c r="K19" s="277"/>
      <c r="L19" s="799"/>
      <c r="M19" s="190"/>
      <c r="N19" s="190"/>
      <c r="O19" s="190"/>
      <c r="P19" s="190"/>
      <c r="Q19" s="190"/>
      <c r="R19" s="195"/>
      <c r="S19" s="195"/>
      <c r="T19" s="195"/>
      <c r="U19" s="195"/>
      <c r="V19" s="195"/>
      <c r="W19" s="195"/>
      <c r="X19" s="195"/>
      <c r="Y19" s="195"/>
      <c r="Z19" s="195"/>
      <c r="AA19" s="195"/>
      <c r="AB19" s="195"/>
      <c r="AC19" s="195"/>
      <c r="AD19" s="195"/>
      <c r="AE19" s="195"/>
      <c r="AF19" s="195"/>
      <c r="AG19" s="330"/>
      <c r="AH19" s="330"/>
      <c r="AI19" s="330"/>
      <c r="AJ19" s="195"/>
      <c r="AK19" s="195"/>
      <c r="AL19" s="330"/>
    </row>
    <row r="20" spans="1:38" ht="15.75" customHeight="1" x14ac:dyDescent="0.25">
      <c r="A20" s="800" t="s">
        <v>44</v>
      </c>
      <c r="B20" s="800"/>
      <c r="C20" s="800"/>
      <c r="D20" s="800"/>
      <c r="E20" s="800"/>
      <c r="F20" s="300">
        <f>SUM(F14:F19)</f>
        <v>0</v>
      </c>
      <c r="G20" s="300">
        <f>SUM(G14:G19)</f>
        <v>0</v>
      </c>
      <c r="H20" s="300">
        <f>SUM(H14:H19)</f>
        <v>23</v>
      </c>
      <c r="I20" s="300">
        <f>SUM(I14:I19)</f>
        <v>26</v>
      </c>
      <c r="J20" s="795">
        <f t="shared" si="0"/>
        <v>49</v>
      </c>
      <c r="K20" s="301" t="s">
        <v>56</v>
      </c>
      <c r="L20" s="301" t="s">
        <v>56</v>
      </c>
      <c r="M20" s="301" t="s">
        <v>56</v>
      </c>
      <c r="N20" s="300"/>
      <c r="O20" s="300"/>
      <c r="P20" s="300"/>
      <c r="Q20" s="300"/>
      <c r="R20" s="300">
        <f>SUM(R14:R19)</f>
        <v>0</v>
      </c>
      <c r="S20" s="300">
        <f>SUM(S14:S19)</f>
        <v>0</v>
      </c>
      <c r="T20" s="300">
        <f>SUM(T14:T19)</f>
        <v>0</v>
      </c>
      <c r="U20" s="300"/>
      <c r="V20" s="300">
        <f t="shared" ref="V20:AJ20" si="1">SUM(V14:V19)</f>
        <v>0</v>
      </c>
      <c r="W20" s="300">
        <f t="shared" si="1"/>
        <v>0</v>
      </c>
      <c r="X20" s="300"/>
      <c r="Y20" s="300">
        <f t="shared" si="1"/>
        <v>0</v>
      </c>
      <c r="Z20" s="300">
        <f t="shared" si="1"/>
        <v>0</v>
      </c>
      <c r="AA20" s="300"/>
      <c r="AB20" s="300"/>
      <c r="AC20" s="300">
        <f t="shared" si="1"/>
        <v>0</v>
      </c>
      <c r="AD20" s="300">
        <f t="shared" si="1"/>
        <v>0</v>
      </c>
      <c r="AE20" s="300">
        <f t="shared" si="1"/>
        <v>0</v>
      </c>
      <c r="AF20" s="300">
        <f t="shared" si="1"/>
        <v>0</v>
      </c>
      <c r="AG20" s="300"/>
      <c r="AH20" s="300"/>
      <c r="AI20" s="300"/>
      <c r="AJ20" s="300">
        <f t="shared" si="1"/>
        <v>0</v>
      </c>
      <c r="AK20" s="300"/>
      <c r="AL20" s="797"/>
    </row>
    <row r="21" spans="1:38" x14ac:dyDescent="0.25">
      <c r="A21" s="959" t="s">
        <v>75</v>
      </c>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row>
    <row r="25" spans="1:38" x14ac:dyDescent="0.25">
      <c r="A25" s="879" t="s">
        <v>1238</v>
      </c>
      <c r="B25" s="879"/>
      <c r="C25" s="879"/>
      <c r="D25" s="879"/>
      <c r="E25" s="879"/>
    </row>
    <row r="26" spans="1:38" x14ac:dyDescent="0.25">
      <c r="A26" s="188" t="s">
        <v>77</v>
      </c>
    </row>
    <row r="29" spans="1:38" x14ac:dyDescent="0.25">
      <c r="A29" s="879" t="s">
        <v>76</v>
      </c>
      <c r="B29" s="879"/>
      <c r="C29" s="879"/>
      <c r="D29" s="879"/>
      <c r="E29" s="879"/>
    </row>
  </sheetData>
  <mergeCells count="40">
    <mergeCell ref="O11:O13"/>
    <mergeCell ref="P11:P13"/>
    <mergeCell ref="A1:E4"/>
    <mergeCell ref="F1:O2"/>
    <mergeCell ref="P1:Q1"/>
    <mergeCell ref="P2:Q2"/>
    <mergeCell ref="F3:O4"/>
    <mergeCell ref="P3:Q4"/>
    <mergeCell ref="A25:E25"/>
    <mergeCell ref="A29:E29"/>
    <mergeCell ref="AJ11:AJ13"/>
    <mergeCell ref="A6:AJ6"/>
    <mergeCell ref="A10:N10"/>
    <mergeCell ref="R10:AL10"/>
    <mergeCell ref="A11:A13"/>
    <mergeCell ref="B11:D12"/>
    <mergeCell ref="E11:E13"/>
    <mergeCell ref="F11:J12"/>
    <mergeCell ref="K11:K13"/>
    <mergeCell ref="L11:L13"/>
    <mergeCell ref="M11:M13"/>
    <mergeCell ref="AL11:AL13"/>
    <mergeCell ref="V12:W12"/>
    <mergeCell ref="X12:Z12"/>
    <mergeCell ref="AK11:AK13"/>
    <mergeCell ref="S11:S13"/>
    <mergeCell ref="A21:AL21"/>
    <mergeCell ref="AE11:AF12"/>
    <mergeCell ref="AG11:AG13"/>
    <mergeCell ref="AH11:AH13"/>
    <mergeCell ref="AI11:AI13"/>
    <mergeCell ref="T11:T13"/>
    <mergeCell ref="U11:U13"/>
    <mergeCell ref="V11:Z11"/>
    <mergeCell ref="AA11:AA13"/>
    <mergeCell ref="AB11:AB13"/>
    <mergeCell ref="AC11:AD12"/>
    <mergeCell ref="Q11:Q13"/>
    <mergeCell ref="R11:R13"/>
    <mergeCell ref="N11:N13"/>
  </mergeCell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selection activeCell="A10" sqref="A10:N10"/>
    </sheetView>
  </sheetViews>
  <sheetFormatPr baseColWidth="10" defaultRowHeight="15" x14ac:dyDescent="0.25"/>
  <cols>
    <col min="1" max="1" width="29.2851562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23.42578125" style="188" customWidth="1"/>
    <col min="42" max="16384" width="11.42578125" style="188"/>
  </cols>
  <sheetData>
    <row r="1" spans="1:41" ht="15" customHeight="1" x14ac:dyDescent="0.25">
      <c r="A1" s="842"/>
      <c r="B1" s="843"/>
      <c r="C1" s="843"/>
      <c r="D1" s="843"/>
      <c r="E1" s="844"/>
      <c r="F1" s="851" t="s">
        <v>0</v>
      </c>
      <c r="G1" s="852"/>
      <c r="H1" s="852"/>
      <c r="I1" s="852"/>
      <c r="J1" s="852"/>
      <c r="K1" s="852"/>
      <c r="L1" s="852"/>
      <c r="M1" s="852"/>
      <c r="N1" s="852"/>
      <c r="O1" s="853"/>
      <c r="P1" s="857" t="s">
        <v>1</v>
      </c>
      <c r="Q1" s="857"/>
    </row>
    <row r="2" spans="1:41" x14ac:dyDescent="0.25">
      <c r="A2" s="845"/>
      <c r="B2" s="846"/>
      <c r="C2" s="846"/>
      <c r="D2" s="846"/>
      <c r="E2" s="847"/>
      <c r="F2" s="854"/>
      <c r="G2" s="855"/>
      <c r="H2" s="855"/>
      <c r="I2" s="855"/>
      <c r="J2" s="855"/>
      <c r="K2" s="855"/>
      <c r="L2" s="855"/>
      <c r="M2" s="855"/>
      <c r="N2" s="855"/>
      <c r="O2" s="856"/>
      <c r="P2" s="857" t="s">
        <v>2</v>
      </c>
      <c r="Q2" s="857"/>
    </row>
    <row r="3" spans="1:41" ht="15" customHeight="1" x14ac:dyDescent="0.25">
      <c r="A3" s="845"/>
      <c r="B3" s="846"/>
      <c r="C3" s="846"/>
      <c r="D3" s="846"/>
      <c r="E3" s="847"/>
      <c r="F3" s="851" t="s">
        <v>3</v>
      </c>
      <c r="G3" s="852"/>
      <c r="H3" s="852"/>
      <c r="I3" s="852"/>
      <c r="J3" s="852"/>
      <c r="K3" s="852"/>
      <c r="L3" s="852"/>
      <c r="M3" s="852"/>
      <c r="N3" s="852"/>
      <c r="O3" s="853"/>
      <c r="P3" s="858" t="s">
        <v>4</v>
      </c>
      <c r="Q3" s="859"/>
    </row>
    <row r="4" spans="1:41" x14ac:dyDescent="0.25">
      <c r="A4" s="848"/>
      <c r="B4" s="849"/>
      <c r="C4" s="849"/>
      <c r="D4" s="849"/>
      <c r="E4" s="850"/>
      <c r="F4" s="854"/>
      <c r="G4" s="855"/>
      <c r="H4" s="855"/>
      <c r="I4" s="855"/>
      <c r="J4" s="855"/>
      <c r="K4" s="855"/>
      <c r="L4" s="855"/>
      <c r="M4" s="855"/>
      <c r="N4" s="855"/>
      <c r="O4" s="856"/>
      <c r="P4" s="860"/>
      <c r="Q4" s="861"/>
    </row>
    <row r="6" spans="1:41"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757"/>
    </row>
    <row r="7" spans="1:41" x14ac:dyDescent="0.25">
      <c r="A7" s="198" t="s">
        <v>171</v>
      </c>
      <c r="B7" s="198"/>
      <c r="C7" s="198"/>
      <c r="D7" s="198" t="s">
        <v>1225</v>
      </c>
      <c r="E7" s="198"/>
      <c r="F7" s="198"/>
      <c r="G7" s="198"/>
      <c r="H7" s="198"/>
      <c r="I7" s="198"/>
      <c r="J7" s="198"/>
      <c r="K7" s="198"/>
    </row>
    <row r="8" spans="1:41" x14ac:dyDescent="0.25">
      <c r="A8" s="198" t="s">
        <v>1224</v>
      </c>
      <c r="B8" s="198"/>
      <c r="C8" s="198"/>
      <c r="D8" s="198"/>
      <c r="E8" s="198"/>
      <c r="F8" s="198"/>
      <c r="G8" s="198"/>
      <c r="H8" s="198"/>
      <c r="I8" s="198"/>
    </row>
    <row r="9" spans="1:41" x14ac:dyDescent="0.25">
      <c r="A9" s="189"/>
      <c r="B9" s="189"/>
      <c r="C9" s="189"/>
      <c r="D9" s="189"/>
      <c r="E9" s="189"/>
      <c r="F9" s="189"/>
      <c r="G9" s="189"/>
      <c r="H9" s="189"/>
      <c r="I9" s="189"/>
    </row>
    <row r="10" spans="1:41" ht="15" customHeight="1" x14ac:dyDescent="0.25">
      <c r="A10" s="960" t="s">
        <v>7</v>
      </c>
      <c r="B10" s="960"/>
      <c r="C10" s="960"/>
      <c r="D10" s="960"/>
      <c r="E10" s="960"/>
      <c r="F10" s="960"/>
      <c r="G10" s="960"/>
      <c r="H10" s="960"/>
      <c r="I10" s="960"/>
      <c r="J10" s="960"/>
      <c r="K10" s="960"/>
      <c r="L10" s="960"/>
      <c r="M10" s="960"/>
      <c r="N10" s="960"/>
      <c r="O10" s="789"/>
      <c r="P10" s="789"/>
      <c r="Q10" s="789"/>
      <c r="R10" s="961" t="s">
        <v>8</v>
      </c>
      <c r="S10" s="961"/>
      <c r="T10" s="961"/>
      <c r="U10" s="961"/>
      <c r="V10" s="961"/>
      <c r="W10" s="961"/>
      <c r="X10" s="961"/>
      <c r="Y10" s="961"/>
      <c r="Z10" s="961"/>
      <c r="AA10" s="961"/>
      <c r="AB10" s="961"/>
      <c r="AC10" s="961"/>
      <c r="AD10" s="961"/>
      <c r="AE10" s="961"/>
      <c r="AF10" s="961"/>
      <c r="AG10" s="961"/>
      <c r="AH10" s="961"/>
      <c r="AI10" s="961"/>
      <c r="AJ10" s="961"/>
      <c r="AK10" s="961"/>
      <c r="AL10" s="961"/>
    </row>
    <row r="11" spans="1:41" x14ac:dyDescent="0.25">
      <c r="A11" s="962" t="s">
        <v>9</v>
      </c>
      <c r="B11" s="823" t="s">
        <v>10</v>
      </c>
      <c r="C11" s="823"/>
      <c r="D11" s="823"/>
      <c r="E11" s="823" t="s">
        <v>11</v>
      </c>
      <c r="F11" s="823" t="s">
        <v>12</v>
      </c>
      <c r="G11" s="823"/>
      <c r="H11" s="823"/>
      <c r="I11" s="823"/>
      <c r="J11" s="823"/>
      <c r="K11" s="823" t="s">
        <v>13</v>
      </c>
      <c r="L11" s="823" t="s">
        <v>14</v>
      </c>
      <c r="M11" s="823" t="s">
        <v>15</v>
      </c>
      <c r="N11" s="823" t="s">
        <v>16</v>
      </c>
      <c r="O11" s="821" t="s">
        <v>17</v>
      </c>
      <c r="P11" s="822" t="s">
        <v>18</v>
      </c>
      <c r="Q11" s="823" t="s">
        <v>19</v>
      </c>
      <c r="R11" s="834" t="s">
        <v>20</v>
      </c>
      <c r="S11" s="834" t="s">
        <v>21</v>
      </c>
      <c r="T11" s="834" t="s">
        <v>22</v>
      </c>
      <c r="U11" s="834" t="s">
        <v>23</v>
      </c>
      <c r="V11" s="820" t="s">
        <v>24</v>
      </c>
      <c r="W11" s="820"/>
      <c r="X11" s="820"/>
      <c r="Y11" s="820"/>
      <c r="Z11" s="820"/>
      <c r="AA11" s="835" t="s">
        <v>25</v>
      </c>
      <c r="AB11" s="820" t="s">
        <v>26</v>
      </c>
      <c r="AC11" s="820" t="s">
        <v>27</v>
      </c>
      <c r="AD11" s="820"/>
      <c r="AE11" s="820" t="s">
        <v>28</v>
      </c>
      <c r="AF11" s="820"/>
      <c r="AG11" s="834" t="s">
        <v>29</v>
      </c>
      <c r="AH11" s="834" t="s">
        <v>30</v>
      </c>
      <c r="AI11" s="834" t="s">
        <v>31</v>
      </c>
      <c r="AJ11" s="834" t="s">
        <v>32</v>
      </c>
      <c r="AK11" s="834" t="s">
        <v>33</v>
      </c>
      <c r="AL11" s="834" t="s">
        <v>34</v>
      </c>
    </row>
    <row r="12" spans="1:41" x14ac:dyDescent="0.25">
      <c r="A12" s="962"/>
      <c r="B12" s="823"/>
      <c r="C12" s="823"/>
      <c r="D12" s="823"/>
      <c r="E12" s="823"/>
      <c r="F12" s="823"/>
      <c r="G12" s="823"/>
      <c r="H12" s="823"/>
      <c r="I12" s="823"/>
      <c r="J12" s="823"/>
      <c r="K12" s="823"/>
      <c r="L12" s="823"/>
      <c r="M12" s="823"/>
      <c r="N12" s="823"/>
      <c r="O12" s="821"/>
      <c r="P12" s="822"/>
      <c r="Q12" s="823"/>
      <c r="R12" s="834"/>
      <c r="S12" s="834"/>
      <c r="T12" s="834"/>
      <c r="U12" s="834"/>
      <c r="V12" s="820" t="s">
        <v>35</v>
      </c>
      <c r="W12" s="820"/>
      <c r="X12" s="820" t="s">
        <v>36</v>
      </c>
      <c r="Y12" s="820"/>
      <c r="Z12" s="820"/>
      <c r="AA12" s="835"/>
      <c r="AB12" s="820"/>
      <c r="AC12" s="820"/>
      <c r="AD12" s="820"/>
      <c r="AE12" s="820"/>
      <c r="AF12" s="820"/>
      <c r="AG12" s="834"/>
      <c r="AH12" s="834"/>
      <c r="AI12" s="834"/>
      <c r="AJ12" s="834"/>
      <c r="AK12" s="834"/>
      <c r="AL12" s="834"/>
    </row>
    <row r="13" spans="1:41" ht="67.5" x14ac:dyDescent="0.25">
      <c r="A13" s="962"/>
      <c r="B13" s="790" t="s">
        <v>37</v>
      </c>
      <c r="C13" s="790" t="s">
        <v>38</v>
      </c>
      <c r="D13" s="791" t="s">
        <v>39</v>
      </c>
      <c r="E13" s="823"/>
      <c r="F13" s="792" t="s">
        <v>40</v>
      </c>
      <c r="G13" s="792" t="s">
        <v>41</v>
      </c>
      <c r="H13" s="792" t="s">
        <v>42</v>
      </c>
      <c r="I13" s="792" t="s">
        <v>43</v>
      </c>
      <c r="J13" s="756" t="s">
        <v>44</v>
      </c>
      <c r="K13" s="823"/>
      <c r="L13" s="823"/>
      <c r="M13" s="823"/>
      <c r="N13" s="823"/>
      <c r="O13" s="821"/>
      <c r="P13" s="822"/>
      <c r="Q13" s="823"/>
      <c r="R13" s="834"/>
      <c r="S13" s="834"/>
      <c r="T13" s="834"/>
      <c r="U13" s="834"/>
      <c r="V13" s="755" t="s">
        <v>45</v>
      </c>
      <c r="W13" s="755" t="s">
        <v>46</v>
      </c>
      <c r="X13" s="755" t="s">
        <v>47</v>
      </c>
      <c r="Y13" s="755" t="s">
        <v>48</v>
      </c>
      <c r="Z13" s="755" t="s">
        <v>46</v>
      </c>
      <c r="AA13" s="835"/>
      <c r="AB13" s="820"/>
      <c r="AC13" s="755" t="s">
        <v>49</v>
      </c>
      <c r="AD13" s="755" t="s">
        <v>50</v>
      </c>
      <c r="AE13" s="755" t="s">
        <v>51</v>
      </c>
      <c r="AF13" s="755" t="s">
        <v>52</v>
      </c>
      <c r="AG13" s="834"/>
      <c r="AH13" s="834"/>
      <c r="AI13" s="834"/>
      <c r="AJ13" s="834"/>
      <c r="AK13" s="834"/>
      <c r="AL13" s="834"/>
    </row>
    <row r="14" spans="1:41" s="343" customFormat="1" ht="56.25" x14ac:dyDescent="0.25">
      <c r="A14" s="336" t="s">
        <v>1205</v>
      </c>
      <c r="B14" s="356" t="s">
        <v>54</v>
      </c>
      <c r="C14" s="356"/>
      <c r="D14" s="356"/>
      <c r="E14" s="336" t="s">
        <v>1206</v>
      </c>
      <c r="F14" s="357"/>
      <c r="G14" s="357"/>
      <c r="H14" s="357">
        <v>1</v>
      </c>
      <c r="I14" s="357"/>
      <c r="J14" s="276">
        <f>SUM(F14:I14)</f>
        <v>1</v>
      </c>
      <c r="K14" s="336" t="s">
        <v>1207</v>
      </c>
      <c r="L14" s="336" t="s">
        <v>347</v>
      </c>
      <c r="M14" s="336" t="s">
        <v>1208</v>
      </c>
      <c r="N14" s="336" t="s">
        <v>1209</v>
      </c>
      <c r="O14" s="336" t="s">
        <v>1210</v>
      </c>
      <c r="P14" s="336">
        <v>116</v>
      </c>
      <c r="Q14" s="336" t="s">
        <v>1211</v>
      </c>
      <c r="R14" s="357"/>
      <c r="S14" s="357"/>
      <c r="T14" s="554"/>
      <c r="U14" s="336"/>
      <c r="V14" s="554"/>
      <c r="W14" s="554"/>
      <c r="X14" s="554"/>
      <c r="Y14" s="554"/>
      <c r="Z14" s="554"/>
      <c r="AA14" s="554"/>
      <c r="AB14" s="554"/>
      <c r="AC14" s="554"/>
      <c r="AD14" s="554"/>
      <c r="AE14" s="554"/>
      <c r="AF14" s="554"/>
      <c r="AG14" s="336"/>
      <c r="AH14" s="336"/>
      <c r="AI14" s="336"/>
      <c r="AJ14" s="554"/>
      <c r="AK14" s="554"/>
      <c r="AL14" s="555"/>
    </row>
    <row r="15" spans="1:41" s="343" customFormat="1" ht="147" x14ac:dyDescent="0.25">
      <c r="A15" s="370" t="s">
        <v>1212</v>
      </c>
      <c r="B15" s="360"/>
      <c r="C15" s="356"/>
      <c r="D15" s="356" t="s">
        <v>96</v>
      </c>
      <c r="E15" s="336" t="s">
        <v>774</v>
      </c>
      <c r="F15" s="276"/>
      <c r="G15" s="276"/>
      <c r="H15" s="276"/>
      <c r="I15" s="336">
        <v>30</v>
      </c>
      <c r="J15" s="336">
        <f>SUM(F15:I15)</f>
        <v>30</v>
      </c>
      <c r="K15" s="495" t="s">
        <v>1213</v>
      </c>
      <c r="L15" s="336" t="s">
        <v>347</v>
      </c>
      <c r="M15" s="495" t="s">
        <v>775</v>
      </c>
      <c r="N15" s="495" t="s">
        <v>56</v>
      </c>
      <c r="O15" s="495" t="s">
        <v>1214</v>
      </c>
      <c r="P15" s="495">
        <v>55</v>
      </c>
      <c r="Q15" s="495" t="s">
        <v>1215</v>
      </c>
      <c r="R15" s="349"/>
      <c r="S15" s="349"/>
      <c r="T15" s="349"/>
      <c r="U15" s="349"/>
      <c r="V15" s="349"/>
      <c r="W15" s="349"/>
      <c r="X15" s="349"/>
      <c r="Y15" s="349"/>
      <c r="Z15" s="349"/>
      <c r="AA15" s="349"/>
      <c r="AB15" s="349"/>
      <c r="AC15" s="349"/>
      <c r="AD15" s="349"/>
      <c r="AE15" s="349"/>
      <c r="AF15" s="349"/>
      <c r="AG15" s="349"/>
      <c r="AH15" s="349"/>
      <c r="AI15" s="556"/>
      <c r="AJ15" s="349"/>
      <c r="AK15" s="349"/>
      <c r="AL15" s="555"/>
      <c r="AO15" s="343" t="str">
        <f>LOWER(Q15)</f>
        <v xml:space="preserve">dirección de vca </v>
      </c>
    </row>
    <row r="16" spans="1:41" s="343" customFormat="1" ht="147" x14ac:dyDescent="0.25">
      <c r="A16" s="370" t="s">
        <v>1212</v>
      </c>
      <c r="B16" s="360"/>
      <c r="C16" s="356" t="s">
        <v>96</v>
      </c>
      <c r="D16" s="356"/>
      <c r="E16" s="336" t="s">
        <v>774</v>
      </c>
      <c r="F16" s="276"/>
      <c r="G16" s="276"/>
      <c r="H16" s="276"/>
      <c r="I16" s="309">
        <v>25</v>
      </c>
      <c r="J16" s="309">
        <f>SUM(F16:I16)</f>
        <v>25</v>
      </c>
      <c r="K16" s="361" t="s">
        <v>1216</v>
      </c>
      <c r="L16" s="336" t="s">
        <v>347</v>
      </c>
      <c r="M16" s="309" t="s">
        <v>775</v>
      </c>
      <c r="N16" s="309" t="s">
        <v>56</v>
      </c>
      <c r="O16" s="336" t="s">
        <v>1214</v>
      </c>
      <c r="P16" s="309">
        <v>50</v>
      </c>
      <c r="Q16" s="309" t="s">
        <v>1215</v>
      </c>
      <c r="R16" s="349"/>
      <c r="S16" s="349"/>
      <c r="T16" s="349"/>
      <c r="U16" s="349"/>
      <c r="V16" s="349"/>
      <c r="W16" s="349"/>
      <c r="X16" s="349"/>
      <c r="Y16" s="349"/>
      <c r="Z16" s="349"/>
      <c r="AA16" s="349"/>
      <c r="AB16" s="349"/>
      <c r="AC16" s="349"/>
      <c r="AD16" s="349"/>
      <c r="AE16" s="349"/>
      <c r="AF16" s="349"/>
      <c r="AG16" s="349"/>
      <c r="AH16" s="349"/>
      <c r="AI16" s="556"/>
      <c r="AJ16" s="349"/>
      <c r="AK16" s="349"/>
      <c r="AL16" s="555"/>
    </row>
    <row r="17" spans="1:41" s="343" customFormat="1" ht="112.5" x14ac:dyDescent="0.25">
      <c r="A17" s="336" t="s">
        <v>1217</v>
      </c>
      <c r="B17" s="360"/>
      <c r="C17" s="356"/>
      <c r="D17" s="356" t="s">
        <v>776</v>
      </c>
      <c r="E17" s="336" t="s">
        <v>1218</v>
      </c>
      <c r="F17" s="309"/>
      <c r="G17" s="309"/>
      <c r="H17" s="309">
        <v>339</v>
      </c>
      <c r="I17" s="309">
        <v>340</v>
      </c>
      <c r="J17" s="309">
        <f t="shared" ref="J17:J18" si="0">SUM(F17:I17)</f>
        <v>679</v>
      </c>
      <c r="K17" s="336" t="s">
        <v>1219</v>
      </c>
      <c r="L17" s="336" t="s">
        <v>347</v>
      </c>
      <c r="M17" s="356">
        <v>494</v>
      </c>
      <c r="N17" s="336" t="s">
        <v>1220</v>
      </c>
      <c r="O17" s="336" t="s">
        <v>1221</v>
      </c>
      <c r="P17" s="336" t="s">
        <v>1222</v>
      </c>
      <c r="Q17" s="336" t="s">
        <v>1223</v>
      </c>
      <c r="R17" s="356"/>
      <c r="S17" s="336"/>
      <c r="T17" s="356"/>
      <c r="U17" s="336"/>
      <c r="V17" s="356"/>
      <c r="W17" s="356"/>
      <c r="X17" s="349"/>
      <c r="Y17" s="349"/>
      <c r="Z17" s="349"/>
      <c r="AA17" s="336"/>
      <c r="AB17" s="336"/>
      <c r="AC17" s="356"/>
      <c r="AD17" s="349"/>
      <c r="AE17" s="356"/>
      <c r="AF17" s="349"/>
      <c r="AG17" s="336"/>
      <c r="AH17" s="336"/>
      <c r="AI17" s="505"/>
      <c r="AJ17" s="356"/>
      <c r="AK17" s="349"/>
      <c r="AL17" s="336"/>
      <c r="AO17" s="343" t="str">
        <f>LOWER(Q17)</f>
        <v>dirección  de formalización de predios</v>
      </c>
    </row>
    <row r="18" spans="1:41" x14ac:dyDescent="0.25">
      <c r="A18" s="195"/>
      <c r="B18" s="195"/>
      <c r="C18" s="195"/>
      <c r="D18" s="195"/>
      <c r="E18" s="195"/>
      <c r="F18" s="195"/>
      <c r="G18" s="195"/>
      <c r="H18" s="195"/>
      <c r="I18" s="195"/>
      <c r="J18" s="276">
        <f t="shared" si="0"/>
        <v>0</v>
      </c>
      <c r="K18" s="277"/>
      <c r="L18" s="799"/>
      <c r="M18" s="190"/>
      <c r="N18" s="190"/>
      <c r="O18" s="190"/>
      <c r="P18" s="190"/>
      <c r="Q18" s="190"/>
      <c r="R18" s="195"/>
      <c r="S18" s="195"/>
      <c r="T18" s="195"/>
      <c r="U18" s="195"/>
      <c r="V18" s="195"/>
      <c r="W18" s="195"/>
      <c r="X18" s="195"/>
      <c r="Y18" s="195"/>
      <c r="Z18" s="195"/>
      <c r="AA18" s="195"/>
      <c r="AB18" s="195"/>
      <c r="AC18" s="195"/>
      <c r="AD18" s="195"/>
      <c r="AE18" s="195"/>
      <c r="AF18" s="195"/>
      <c r="AG18" s="330"/>
      <c r="AH18" s="330"/>
      <c r="AI18" s="330"/>
      <c r="AJ18" s="195"/>
      <c r="AK18" s="195"/>
      <c r="AL18" s="330"/>
    </row>
    <row r="19" spans="1:41" x14ac:dyDescent="0.25">
      <c r="A19" s="800" t="s">
        <v>44</v>
      </c>
      <c r="B19" s="800"/>
      <c r="C19" s="800"/>
      <c r="D19" s="800"/>
      <c r="E19" s="800"/>
      <c r="F19" s="300"/>
      <c r="G19" s="300"/>
      <c r="H19" s="300">
        <f>SUM(H14:H18)</f>
        <v>340</v>
      </c>
      <c r="I19" s="300">
        <f>SUM(I14:I18)</f>
        <v>395</v>
      </c>
      <c r="J19" s="300">
        <f>SUM(J14:J18)</f>
        <v>735</v>
      </c>
      <c r="K19" s="301" t="s">
        <v>56</v>
      </c>
      <c r="L19" s="301" t="s">
        <v>56</v>
      </c>
      <c r="M19" s="301" t="s">
        <v>56</v>
      </c>
      <c r="N19" s="300">
        <v>20</v>
      </c>
      <c r="O19" s="300"/>
      <c r="P19" s="300"/>
      <c r="Q19" s="300"/>
      <c r="R19" s="300">
        <f t="shared" ref="R19:AJ19" si="1">SUM(R14:R18)</f>
        <v>0</v>
      </c>
      <c r="S19" s="300">
        <f t="shared" si="1"/>
        <v>0</v>
      </c>
      <c r="T19" s="300">
        <f t="shared" si="1"/>
        <v>0</v>
      </c>
      <c r="U19" s="300"/>
      <c r="V19" s="300">
        <f t="shared" si="1"/>
        <v>0</v>
      </c>
      <c r="W19" s="300">
        <f t="shared" si="1"/>
        <v>0</v>
      </c>
      <c r="X19" s="300"/>
      <c r="Y19" s="300">
        <f t="shared" si="1"/>
        <v>0</v>
      </c>
      <c r="Z19" s="300">
        <f t="shared" si="1"/>
        <v>0</v>
      </c>
      <c r="AA19" s="300"/>
      <c r="AB19" s="300"/>
      <c r="AC19" s="300">
        <f t="shared" si="1"/>
        <v>0</v>
      </c>
      <c r="AD19" s="300">
        <f t="shared" si="1"/>
        <v>0</v>
      </c>
      <c r="AE19" s="300">
        <f t="shared" si="1"/>
        <v>0</v>
      </c>
      <c r="AF19" s="300">
        <f t="shared" si="1"/>
        <v>0</v>
      </c>
      <c r="AG19" s="300"/>
      <c r="AH19" s="300"/>
      <c r="AI19" s="300"/>
      <c r="AJ19" s="300">
        <f t="shared" si="1"/>
        <v>0</v>
      </c>
      <c r="AK19" s="300"/>
      <c r="AL19" s="300"/>
    </row>
    <row r="20" spans="1:41" x14ac:dyDescent="0.25">
      <c r="A20" s="959" t="s">
        <v>75</v>
      </c>
      <c r="B20" s="959"/>
      <c r="C20" s="959"/>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59"/>
      <c r="AK20" s="959"/>
      <c r="AL20" s="959"/>
    </row>
    <row r="24" spans="1:41" x14ac:dyDescent="0.25">
      <c r="A24" s="879" t="s">
        <v>1239</v>
      </c>
      <c r="B24" s="879"/>
      <c r="C24" s="879"/>
      <c r="D24" s="879"/>
      <c r="E24" s="879"/>
    </row>
    <row r="25" spans="1:41" x14ac:dyDescent="0.25">
      <c r="A25" s="188" t="s">
        <v>77</v>
      </c>
    </row>
    <row r="28" spans="1:41" x14ac:dyDescent="0.25">
      <c r="A28" s="879" t="s">
        <v>76</v>
      </c>
      <c r="B28" s="879"/>
      <c r="C28" s="879"/>
      <c r="D28" s="879"/>
      <c r="E28" s="879"/>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workbookViewId="0">
      <selection activeCell="F1" sqref="F1:O2"/>
    </sheetView>
  </sheetViews>
  <sheetFormatPr baseColWidth="10" defaultRowHeight="15" x14ac:dyDescent="0.25"/>
  <cols>
    <col min="1" max="1" width="15.28515625" style="188" customWidth="1"/>
    <col min="2" max="3" width="5.140625" style="188" customWidth="1"/>
    <col min="4" max="4" width="5.42578125" style="188" customWidth="1"/>
    <col min="5" max="5" width="13.7109375" style="188" customWidth="1"/>
    <col min="6" max="6" width="4" style="188" customWidth="1"/>
    <col min="7" max="7" width="4.140625" style="188" customWidth="1"/>
    <col min="8" max="10" width="5.85546875" style="188" bestFit="1" customWidth="1"/>
    <col min="11" max="11" width="21.42578125" style="188" customWidth="1"/>
    <col min="12" max="12" width="16" style="188" customWidth="1"/>
    <col min="13" max="16" width="13.140625" style="188" customWidth="1"/>
    <col min="17" max="17" width="14.28515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6.85546875" style="188" customWidth="1"/>
    <col min="28" max="28" width="6.5703125" style="188" customWidth="1"/>
    <col min="29" max="29" width="6.7109375" style="188" customWidth="1"/>
    <col min="30" max="30" width="6.85546875" style="188" customWidth="1"/>
    <col min="31" max="32" width="13.140625" style="188" customWidth="1"/>
    <col min="33" max="33" width="12.5703125" style="188" customWidth="1"/>
    <col min="34" max="35" width="11.85546875" style="188" customWidth="1"/>
    <col min="36" max="38" width="11.42578125" style="188"/>
    <col min="39" max="39" width="11.85546875" style="188" bestFit="1" customWidth="1"/>
    <col min="40" max="16384" width="11.42578125" style="188"/>
  </cols>
  <sheetData>
    <row r="1" spans="1:37" ht="15" customHeight="1" x14ac:dyDescent="0.25">
      <c r="A1" s="842"/>
      <c r="B1" s="843"/>
      <c r="C1" s="843"/>
      <c r="D1" s="843"/>
      <c r="E1" s="844"/>
      <c r="F1" s="851" t="s">
        <v>0</v>
      </c>
      <c r="G1" s="852"/>
      <c r="H1" s="852"/>
      <c r="I1" s="852"/>
      <c r="J1" s="852"/>
      <c r="K1" s="852"/>
      <c r="L1" s="852"/>
      <c r="M1" s="852"/>
      <c r="N1" s="852"/>
      <c r="O1" s="853"/>
      <c r="P1" s="857" t="s">
        <v>1</v>
      </c>
      <c r="Q1" s="857"/>
    </row>
    <row r="2" spans="1:37" x14ac:dyDescent="0.25">
      <c r="A2" s="845"/>
      <c r="B2" s="846"/>
      <c r="C2" s="846"/>
      <c r="D2" s="846"/>
      <c r="E2" s="847"/>
      <c r="F2" s="854"/>
      <c r="G2" s="855"/>
      <c r="H2" s="855"/>
      <c r="I2" s="855"/>
      <c r="J2" s="855"/>
      <c r="K2" s="855"/>
      <c r="L2" s="855"/>
      <c r="M2" s="855"/>
      <c r="N2" s="855"/>
      <c r="O2" s="856"/>
      <c r="P2" s="857" t="s">
        <v>2</v>
      </c>
      <c r="Q2" s="857"/>
    </row>
    <row r="3" spans="1:37" ht="15" customHeight="1" x14ac:dyDescent="0.25">
      <c r="A3" s="845"/>
      <c r="B3" s="846"/>
      <c r="C3" s="846"/>
      <c r="D3" s="846"/>
      <c r="E3" s="847"/>
      <c r="F3" s="851" t="s">
        <v>3</v>
      </c>
      <c r="G3" s="852"/>
      <c r="H3" s="852"/>
      <c r="I3" s="852"/>
      <c r="J3" s="852"/>
      <c r="K3" s="852"/>
      <c r="L3" s="852"/>
      <c r="M3" s="852"/>
      <c r="N3" s="852"/>
      <c r="O3" s="853"/>
      <c r="P3" s="858" t="s">
        <v>4</v>
      </c>
      <c r="Q3" s="859"/>
    </row>
    <row r="4" spans="1:37" x14ac:dyDescent="0.25">
      <c r="A4" s="848"/>
      <c r="B4" s="849"/>
      <c r="C4" s="849"/>
      <c r="D4" s="849"/>
      <c r="E4" s="850"/>
      <c r="F4" s="854"/>
      <c r="G4" s="855"/>
      <c r="H4" s="855"/>
      <c r="I4" s="855"/>
      <c r="J4" s="855"/>
      <c r="K4" s="855"/>
      <c r="L4" s="855"/>
      <c r="M4" s="855"/>
      <c r="N4" s="855"/>
      <c r="O4" s="856"/>
      <c r="P4" s="860"/>
      <c r="Q4" s="861"/>
    </row>
    <row r="6" spans="1:37"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7" x14ac:dyDescent="0.25">
      <c r="A7" s="198" t="s">
        <v>171</v>
      </c>
      <c r="B7" s="198"/>
      <c r="C7" s="198"/>
      <c r="D7" s="198" t="s">
        <v>1019</v>
      </c>
      <c r="E7" s="198"/>
      <c r="F7" s="198"/>
      <c r="G7" s="198"/>
      <c r="H7" s="198"/>
      <c r="I7" s="198"/>
      <c r="J7" s="198"/>
      <c r="K7" s="198"/>
    </row>
    <row r="8" spans="1:37" x14ac:dyDescent="0.25">
      <c r="A8" s="198" t="s">
        <v>94</v>
      </c>
      <c r="B8" s="198"/>
      <c r="C8" s="198"/>
      <c r="D8" s="198"/>
      <c r="E8" s="198"/>
      <c r="F8" s="198"/>
      <c r="G8" s="198"/>
      <c r="H8" s="198"/>
      <c r="I8" s="198"/>
    </row>
    <row r="9" spans="1:37" x14ac:dyDescent="0.25">
      <c r="A9" s="198"/>
      <c r="B9" s="198"/>
      <c r="C9" s="198"/>
      <c r="D9" s="198"/>
      <c r="E9" s="198"/>
      <c r="F9" s="198"/>
      <c r="G9" s="198"/>
      <c r="H9" s="198"/>
      <c r="I9" s="198"/>
    </row>
    <row r="10" spans="1:37" ht="15.75" thickBot="1" x14ac:dyDescent="0.3">
      <c r="A10" s="189"/>
      <c r="B10" s="189"/>
      <c r="C10" s="189"/>
      <c r="D10" s="189"/>
      <c r="E10" s="189"/>
      <c r="F10" s="189"/>
      <c r="G10" s="189"/>
      <c r="H10" s="189"/>
      <c r="I10" s="189"/>
    </row>
    <row r="11" spans="1:37" ht="15.75" thickBot="1" x14ac:dyDescent="0.3">
      <c r="A11" s="863" t="s">
        <v>7</v>
      </c>
      <c r="B11" s="864"/>
      <c r="C11" s="864"/>
      <c r="D11" s="864"/>
      <c r="E11" s="864"/>
      <c r="F11" s="864"/>
      <c r="G11" s="864"/>
      <c r="H11" s="864"/>
      <c r="I11" s="864"/>
      <c r="J11" s="864"/>
      <c r="K11" s="864"/>
      <c r="L11" s="864"/>
      <c r="M11" s="864"/>
      <c r="N11" s="865"/>
      <c r="O11" s="242"/>
      <c r="P11" s="242"/>
      <c r="Q11" s="630"/>
      <c r="R11" s="867" t="s">
        <v>8</v>
      </c>
      <c r="S11" s="867"/>
      <c r="T11" s="867"/>
      <c r="U11" s="867"/>
      <c r="V11" s="867"/>
      <c r="W11" s="867"/>
      <c r="X11" s="867"/>
      <c r="Y11" s="867"/>
      <c r="Z11" s="867"/>
      <c r="AA11" s="867"/>
      <c r="AB11" s="867"/>
      <c r="AC11" s="867"/>
      <c r="AD11" s="867"/>
      <c r="AE11" s="867"/>
      <c r="AF11" s="867"/>
      <c r="AG11" s="868"/>
      <c r="AH11" s="867"/>
      <c r="AI11" s="867"/>
      <c r="AJ11" s="869"/>
    </row>
    <row r="12" spans="1:37" x14ac:dyDescent="0.25">
      <c r="A12" s="870" t="s">
        <v>9</v>
      </c>
      <c r="B12" s="836" t="s">
        <v>10</v>
      </c>
      <c r="C12" s="837"/>
      <c r="D12" s="838"/>
      <c r="E12" s="817" t="s">
        <v>11</v>
      </c>
      <c r="F12" s="836" t="s">
        <v>12</v>
      </c>
      <c r="G12" s="837"/>
      <c r="H12" s="837"/>
      <c r="I12" s="837"/>
      <c r="J12" s="838"/>
      <c r="K12" s="817" t="s">
        <v>13</v>
      </c>
      <c r="L12" s="817" t="s">
        <v>14</v>
      </c>
      <c r="M12" s="836" t="s">
        <v>15</v>
      </c>
      <c r="N12" s="964" t="s">
        <v>16</v>
      </c>
      <c r="O12" s="884" t="s">
        <v>17</v>
      </c>
      <c r="P12" s="886" t="s">
        <v>18</v>
      </c>
      <c r="Q12" s="888" t="s">
        <v>19</v>
      </c>
      <c r="R12" s="824" t="s">
        <v>20</v>
      </c>
      <c r="S12" s="829" t="s">
        <v>923</v>
      </c>
      <c r="T12" s="829" t="s">
        <v>924</v>
      </c>
      <c r="U12" s="829" t="s">
        <v>652</v>
      </c>
      <c r="V12" s="918" t="s">
        <v>24</v>
      </c>
      <c r="W12" s="963"/>
      <c r="X12" s="963"/>
      <c r="Y12" s="963"/>
      <c r="Z12" s="963"/>
      <c r="AA12" s="831" t="s">
        <v>27</v>
      </c>
      <c r="AB12" s="831"/>
      <c r="AC12" s="831" t="s">
        <v>28</v>
      </c>
      <c r="AD12" s="831"/>
      <c r="AE12" s="829" t="s">
        <v>29</v>
      </c>
      <c r="AF12" s="832" t="s">
        <v>30</v>
      </c>
      <c r="AG12" s="834" t="s">
        <v>31</v>
      </c>
      <c r="AH12" s="825" t="s">
        <v>32</v>
      </c>
      <c r="AI12" s="828" t="s">
        <v>33</v>
      </c>
      <c r="AJ12" s="876" t="s">
        <v>34</v>
      </c>
    </row>
    <row r="13" spans="1:37" x14ac:dyDescent="0.25">
      <c r="A13" s="871"/>
      <c r="B13" s="839"/>
      <c r="C13" s="840"/>
      <c r="D13" s="841"/>
      <c r="E13" s="818"/>
      <c r="F13" s="839"/>
      <c r="G13" s="840"/>
      <c r="H13" s="840"/>
      <c r="I13" s="840"/>
      <c r="J13" s="841"/>
      <c r="K13" s="818"/>
      <c r="L13" s="818"/>
      <c r="M13" s="874"/>
      <c r="N13" s="965"/>
      <c r="O13" s="821"/>
      <c r="P13" s="822"/>
      <c r="Q13" s="889"/>
      <c r="R13" s="825"/>
      <c r="S13" s="829"/>
      <c r="T13" s="829"/>
      <c r="U13" s="829"/>
      <c r="V13" s="920" t="s">
        <v>35</v>
      </c>
      <c r="W13" s="922"/>
      <c r="X13" s="820" t="s">
        <v>36</v>
      </c>
      <c r="Y13" s="820"/>
      <c r="Z13" s="820"/>
      <c r="AA13" s="820"/>
      <c r="AB13" s="820"/>
      <c r="AC13" s="820"/>
      <c r="AD13" s="820"/>
      <c r="AE13" s="829"/>
      <c r="AF13" s="832"/>
      <c r="AG13" s="834"/>
      <c r="AH13" s="825"/>
      <c r="AI13" s="829"/>
      <c r="AJ13" s="877"/>
    </row>
    <row r="14" spans="1:37" ht="68.25" thickBot="1" x14ac:dyDescent="0.3">
      <c r="A14" s="872"/>
      <c r="B14" s="231" t="s">
        <v>37</v>
      </c>
      <c r="C14" s="231" t="s">
        <v>38</v>
      </c>
      <c r="D14" s="232" t="s">
        <v>39</v>
      </c>
      <c r="E14" s="819"/>
      <c r="F14" s="215" t="s">
        <v>40</v>
      </c>
      <c r="G14" s="215" t="s">
        <v>41</v>
      </c>
      <c r="H14" s="215" t="s">
        <v>42</v>
      </c>
      <c r="I14" s="215" t="s">
        <v>43</v>
      </c>
      <c r="J14" s="222" t="s">
        <v>44</v>
      </c>
      <c r="K14" s="819"/>
      <c r="L14" s="819"/>
      <c r="M14" s="875"/>
      <c r="N14" s="966"/>
      <c r="O14" s="885"/>
      <c r="P14" s="887"/>
      <c r="Q14" s="890"/>
      <c r="R14" s="826"/>
      <c r="S14" s="830"/>
      <c r="T14" s="830"/>
      <c r="U14" s="830"/>
      <c r="V14" s="124" t="s">
        <v>45</v>
      </c>
      <c r="W14" s="124" t="s">
        <v>46</v>
      </c>
      <c r="X14" s="124" t="s">
        <v>47</v>
      </c>
      <c r="Y14" s="124" t="s">
        <v>48</v>
      </c>
      <c r="Z14" s="124" t="s">
        <v>46</v>
      </c>
      <c r="AA14" s="304" t="s">
        <v>49</v>
      </c>
      <c r="AB14" s="304" t="s">
        <v>50</v>
      </c>
      <c r="AC14" s="304" t="s">
        <v>51</v>
      </c>
      <c r="AD14" s="304" t="s">
        <v>52</v>
      </c>
      <c r="AE14" s="830"/>
      <c r="AF14" s="833"/>
      <c r="AG14" s="834"/>
      <c r="AH14" s="825"/>
      <c r="AI14" s="829"/>
      <c r="AJ14" s="877"/>
    </row>
    <row r="15" spans="1:37" ht="15.75" thickBot="1" x14ac:dyDescent="0.3">
      <c r="A15" s="249"/>
      <c r="B15" s="250"/>
      <c r="C15" s="250"/>
      <c r="D15" s="251"/>
      <c r="E15" s="250"/>
      <c r="F15" s="252"/>
      <c r="G15" s="252"/>
      <c r="H15" s="252"/>
      <c r="I15" s="252"/>
      <c r="J15" s="253"/>
      <c r="K15" s="254"/>
      <c r="L15" s="254"/>
      <c r="M15" s="255"/>
      <c r="N15" s="256"/>
      <c r="O15" s="257"/>
      <c r="P15" s="257"/>
      <c r="Q15" s="631"/>
      <c r="R15" s="307">
        <f>SUM(J15)</f>
        <v>0</v>
      </c>
      <c r="S15" s="217">
        <v>0</v>
      </c>
      <c r="T15" s="220">
        <f t="shared" ref="T15" si="0">SUM(S15)</f>
        <v>0</v>
      </c>
      <c r="U15" s="218"/>
      <c r="V15" s="220">
        <f t="shared" ref="V15" si="1">SUM(T15)</f>
        <v>0</v>
      </c>
      <c r="W15" s="220">
        <f t="shared" ref="W15" si="2">SUM(V15,R15)</f>
        <v>0</v>
      </c>
      <c r="X15" s="220"/>
      <c r="Y15" s="220">
        <f t="shared" ref="Y15" si="3">SUM(W15)</f>
        <v>0</v>
      </c>
      <c r="Z15" s="220">
        <f t="shared" ref="Z15:AD15" si="4">SUM(Y15)</f>
        <v>0</v>
      </c>
      <c r="AA15" s="220">
        <f t="shared" si="4"/>
        <v>0</v>
      </c>
      <c r="AB15" s="220">
        <f t="shared" si="4"/>
        <v>0</v>
      </c>
      <c r="AC15" s="220">
        <f t="shared" si="4"/>
        <v>0</v>
      </c>
      <c r="AD15" s="220">
        <f t="shared" si="4"/>
        <v>0</v>
      </c>
      <c r="AE15" s="218"/>
      <c r="AF15" s="219"/>
      <c r="AG15" s="237"/>
      <c r="AH15" s="220"/>
      <c r="AI15" s="234"/>
      <c r="AJ15" s="226"/>
    </row>
    <row r="16" spans="1:37" s="633" customFormat="1" ht="202.5" x14ac:dyDescent="0.25">
      <c r="A16" s="706" t="s">
        <v>925</v>
      </c>
      <c r="B16" s="707" t="s">
        <v>54</v>
      </c>
      <c r="C16" s="190"/>
      <c r="D16" s="707"/>
      <c r="E16" s="708" t="s">
        <v>926</v>
      </c>
      <c r="F16" s="195"/>
      <c r="G16" s="195"/>
      <c r="H16" s="291">
        <v>200</v>
      </c>
      <c r="I16" s="291">
        <v>200</v>
      </c>
      <c r="J16" s="309">
        <f t="shared" ref="J16" si="5">SUM(F16:I16)</f>
        <v>400</v>
      </c>
      <c r="K16" s="206" t="s">
        <v>927</v>
      </c>
      <c r="L16" s="147" t="s">
        <v>259</v>
      </c>
      <c r="M16" s="190">
        <v>392</v>
      </c>
      <c r="N16" s="707" t="s">
        <v>928</v>
      </c>
      <c r="O16" s="708" t="s">
        <v>929</v>
      </c>
      <c r="P16" s="190">
        <v>3</v>
      </c>
      <c r="Q16" s="709" t="s">
        <v>1021</v>
      </c>
      <c r="R16" s="248"/>
      <c r="S16" s="195"/>
      <c r="T16" s="195"/>
      <c r="U16" s="195"/>
      <c r="V16" s="195"/>
      <c r="W16" s="195"/>
      <c r="X16" s="195"/>
      <c r="Y16" s="195"/>
      <c r="Z16" s="195"/>
      <c r="AA16" s="195"/>
      <c r="AB16" s="195"/>
      <c r="AC16" s="195"/>
      <c r="AD16" s="195"/>
      <c r="AE16" s="195"/>
      <c r="AF16" s="207"/>
      <c r="AG16" s="207"/>
      <c r="AH16" s="195"/>
      <c r="AI16" s="207"/>
      <c r="AJ16" s="224"/>
    </row>
    <row r="17" spans="1:36" s="633" customFormat="1" ht="202.5" x14ac:dyDescent="0.25">
      <c r="A17" s="706" t="s">
        <v>931</v>
      </c>
      <c r="B17" s="707" t="s">
        <v>54</v>
      </c>
      <c r="C17" s="190"/>
      <c r="D17" s="707"/>
      <c r="E17" s="708" t="s">
        <v>926</v>
      </c>
      <c r="F17" s="195"/>
      <c r="G17" s="195"/>
      <c r="H17" s="291">
        <v>170</v>
      </c>
      <c r="I17" s="291">
        <v>170</v>
      </c>
      <c r="J17" s="309">
        <f t="shared" ref="J17:J36" si="6">SUM(F17:I17)</f>
        <v>340</v>
      </c>
      <c r="K17" s="206" t="s">
        <v>927</v>
      </c>
      <c r="L17" s="147" t="s">
        <v>259</v>
      </c>
      <c r="M17" s="190">
        <v>392</v>
      </c>
      <c r="N17" s="707" t="s">
        <v>932</v>
      </c>
      <c r="O17" s="708" t="s">
        <v>929</v>
      </c>
      <c r="P17" s="190">
        <v>3</v>
      </c>
      <c r="Q17" s="709" t="s">
        <v>1021</v>
      </c>
      <c r="R17" s="248"/>
      <c r="S17" s="195"/>
      <c r="T17" s="195"/>
      <c r="U17" s="195"/>
      <c r="V17" s="195"/>
      <c r="W17" s="195"/>
      <c r="X17" s="195"/>
      <c r="Y17" s="195"/>
      <c r="Z17" s="195"/>
      <c r="AA17" s="195"/>
      <c r="AB17" s="195"/>
      <c r="AC17" s="195"/>
      <c r="AD17" s="195"/>
      <c r="AE17" s="195"/>
      <c r="AF17" s="207"/>
      <c r="AG17" s="207"/>
      <c r="AH17" s="195"/>
      <c r="AI17" s="207"/>
      <c r="AJ17" s="224"/>
    </row>
    <row r="18" spans="1:36" s="633" customFormat="1" ht="202.5" x14ac:dyDescent="0.25">
      <c r="A18" s="706" t="s">
        <v>933</v>
      </c>
      <c r="B18" s="707" t="s">
        <v>54</v>
      </c>
      <c r="C18" s="190"/>
      <c r="D18" s="707"/>
      <c r="E18" s="708" t="s">
        <v>926</v>
      </c>
      <c r="F18" s="195"/>
      <c r="G18" s="195"/>
      <c r="H18" s="291">
        <v>250</v>
      </c>
      <c r="I18" s="291">
        <v>250</v>
      </c>
      <c r="J18" s="309">
        <f t="shared" si="6"/>
        <v>500</v>
      </c>
      <c r="K18" s="206" t="s">
        <v>927</v>
      </c>
      <c r="L18" s="147" t="s">
        <v>259</v>
      </c>
      <c r="M18" s="190">
        <v>392</v>
      </c>
      <c r="N18" s="707" t="s">
        <v>928</v>
      </c>
      <c r="O18" s="708" t="s">
        <v>929</v>
      </c>
      <c r="P18" s="190">
        <v>6</v>
      </c>
      <c r="Q18" s="709" t="s">
        <v>1021</v>
      </c>
      <c r="R18" s="248"/>
      <c r="S18" s="195"/>
      <c r="T18" s="195"/>
      <c r="U18" s="195"/>
      <c r="V18" s="195"/>
      <c r="W18" s="195"/>
      <c r="X18" s="195"/>
      <c r="Y18" s="195"/>
      <c r="Z18" s="195"/>
      <c r="AA18" s="195"/>
      <c r="AB18" s="195"/>
      <c r="AC18" s="195"/>
      <c r="AD18" s="195"/>
      <c r="AE18" s="195"/>
      <c r="AF18" s="207"/>
      <c r="AG18" s="207"/>
      <c r="AH18" s="195"/>
      <c r="AI18" s="207"/>
      <c r="AJ18" s="224"/>
    </row>
    <row r="19" spans="1:36" s="633" customFormat="1" ht="202.5" x14ac:dyDescent="0.25">
      <c r="A19" s="706" t="s">
        <v>934</v>
      </c>
      <c r="B19" s="707" t="s">
        <v>54</v>
      </c>
      <c r="C19" s="190"/>
      <c r="D19" s="707"/>
      <c r="E19" s="708" t="s">
        <v>926</v>
      </c>
      <c r="F19" s="195"/>
      <c r="G19" s="195"/>
      <c r="H19" s="291">
        <v>250</v>
      </c>
      <c r="I19" s="291">
        <v>250</v>
      </c>
      <c r="J19" s="309">
        <f t="shared" si="6"/>
        <v>500</v>
      </c>
      <c r="K19" s="206" t="s">
        <v>927</v>
      </c>
      <c r="L19" s="147" t="s">
        <v>259</v>
      </c>
      <c r="M19" s="190">
        <v>392</v>
      </c>
      <c r="N19" s="707" t="s">
        <v>928</v>
      </c>
      <c r="O19" s="708" t="s">
        <v>929</v>
      </c>
      <c r="P19" s="190">
        <v>10</v>
      </c>
      <c r="Q19" s="709" t="s">
        <v>1021</v>
      </c>
      <c r="R19" s="248"/>
      <c r="S19" s="195"/>
      <c r="T19" s="195"/>
      <c r="U19" s="195"/>
      <c r="V19" s="195"/>
      <c r="W19" s="195"/>
      <c r="X19" s="195"/>
      <c r="Y19" s="195"/>
      <c r="Z19" s="195"/>
      <c r="AA19" s="195"/>
      <c r="AB19" s="195"/>
      <c r="AC19" s="195"/>
      <c r="AD19" s="195"/>
      <c r="AE19" s="195"/>
      <c r="AF19" s="207"/>
      <c r="AG19" s="207"/>
      <c r="AH19" s="195"/>
      <c r="AI19" s="207"/>
      <c r="AJ19" s="224"/>
    </row>
    <row r="20" spans="1:36" s="633" customFormat="1" ht="202.5" x14ac:dyDescent="0.25">
      <c r="A20" s="706" t="s">
        <v>935</v>
      </c>
      <c r="B20" s="707" t="s">
        <v>54</v>
      </c>
      <c r="C20" s="190"/>
      <c r="D20" s="707"/>
      <c r="E20" s="708" t="s">
        <v>926</v>
      </c>
      <c r="F20" s="195"/>
      <c r="G20" s="195"/>
      <c r="H20" s="291">
        <v>200</v>
      </c>
      <c r="I20" s="291">
        <v>200</v>
      </c>
      <c r="J20" s="309">
        <f t="shared" si="6"/>
        <v>400</v>
      </c>
      <c r="K20" s="206" t="s">
        <v>927</v>
      </c>
      <c r="L20" s="147" t="s">
        <v>259</v>
      </c>
      <c r="M20" s="190">
        <v>392</v>
      </c>
      <c r="N20" s="707" t="s">
        <v>928</v>
      </c>
      <c r="O20" s="708" t="s">
        <v>929</v>
      </c>
      <c r="P20" s="190">
        <v>4</v>
      </c>
      <c r="Q20" s="709" t="s">
        <v>1021</v>
      </c>
      <c r="R20" s="248"/>
      <c r="S20" s="195"/>
      <c r="T20" s="195"/>
      <c r="U20" s="195"/>
      <c r="V20" s="195"/>
      <c r="W20" s="195"/>
      <c r="X20" s="195"/>
      <c r="Y20" s="195"/>
      <c r="Z20" s="195"/>
      <c r="AA20" s="195"/>
      <c r="AB20" s="195"/>
      <c r="AC20" s="195"/>
      <c r="AD20" s="195"/>
      <c r="AE20" s="195"/>
      <c r="AF20" s="207"/>
      <c r="AG20" s="207"/>
      <c r="AH20" s="195"/>
      <c r="AI20" s="207"/>
      <c r="AJ20" s="224"/>
    </row>
    <row r="21" spans="1:36" s="633" customFormat="1" ht="202.5" x14ac:dyDescent="0.25">
      <c r="A21" s="706" t="s">
        <v>936</v>
      </c>
      <c r="B21" s="707" t="s">
        <v>54</v>
      </c>
      <c r="C21" s="190"/>
      <c r="D21" s="707"/>
      <c r="E21" s="708" t="s">
        <v>926</v>
      </c>
      <c r="F21" s="195"/>
      <c r="G21" s="195"/>
      <c r="H21" s="291">
        <v>200</v>
      </c>
      <c r="I21" s="291">
        <v>200</v>
      </c>
      <c r="J21" s="309">
        <f t="shared" si="6"/>
        <v>400</v>
      </c>
      <c r="K21" s="206" t="s">
        <v>927</v>
      </c>
      <c r="L21" s="147" t="s">
        <v>259</v>
      </c>
      <c r="M21" s="190">
        <v>392</v>
      </c>
      <c r="N21" s="707" t="s">
        <v>932</v>
      </c>
      <c r="O21" s="708" t="s">
        <v>929</v>
      </c>
      <c r="P21" s="190">
        <v>4</v>
      </c>
      <c r="Q21" s="709" t="s">
        <v>1021</v>
      </c>
      <c r="R21" s="248"/>
      <c r="S21" s="195"/>
      <c r="T21" s="195"/>
      <c r="U21" s="195"/>
      <c r="V21" s="195"/>
      <c r="W21" s="195"/>
      <c r="X21" s="195"/>
      <c r="Y21" s="195"/>
      <c r="Z21" s="195"/>
      <c r="AA21" s="195"/>
      <c r="AB21" s="195"/>
      <c r="AC21" s="195"/>
      <c r="AD21" s="195"/>
      <c r="AE21" s="195"/>
      <c r="AF21" s="207"/>
      <c r="AG21" s="207"/>
      <c r="AH21" s="195"/>
      <c r="AI21" s="207"/>
      <c r="AJ21" s="224"/>
    </row>
    <row r="22" spans="1:36" ht="202.5" x14ac:dyDescent="0.25">
      <c r="A22" s="706" t="s">
        <v>937</v>
      </c>
      <c r="B22" s="707" t="s">
        <v>54</v>
      </c>
      <c r="C22" s="190"/>
      <c r="D22" s="707"/>
      <c r="E22" s="708" t="s">
        <v>938</v>
      </c>
      <c r="F22" s="195"/>
      <c r="G22" s="195"/>
      <c r="H22" s="291">
        <v>400</v>
      </c>
      <c r="I22" s="291">
        <v>400</v>
      </c>
      <c r="J22" s="309">
        <f t="shared" si="6"/>
        <v>800</v>
      </c>
      <c r="K22" s="206" t="s">
        <v>927</v>
      </c>
      <c r="L22" s="147" t="s">
        <v>259</v>
      </c>
      <c r="M22" s="190">
        <v>392</v>
      </c>
      <c r="N22" s="707" t="s">
        <v>928</v>
      </c>
      <c r="O22" s="708" t="s">
        <v>929</v>
      </c>
      <c r="P22" s="190">
        <v>10</v>
      </c>
      <c r="Q22" s="709" t="s">
        <v>1021</v>
      </c>
      <c r="R22" s="248"/>
      <c r="S22" s="195"/>
      <c r="T22" s="195"/>
      <c r="U22" s="195"/>
      <c r="V22" s="195"/>
      <c r="W22" s="195"/>
      <c r="X22" s="195"/>
      <c r="Y22" s="195"/>
      <c r="Z22" s="195"/>
      <c r="AA22" s="195"/>
      <c r="AB22" s="195"/>
      <c r="AC22" s="195"/>
      <c r="AD22" s="195"/>
      <c r="AE22" s="195"/>
      <c r="AF22" s="207"/>
      <c r="AG22" s="207"/>
      <c r="AH22" s="195"/>
      <c r="AI22" s="207"/>
      <c r="AJ22" s="224"/>
    </row>
    <row r="23" spans="1:36" ht="202.5" x14ac:dyDescent="0.25">
      <c r="A23" s="706" t="s">
        <v>939</v>
      </c>
      <c r="B23" s="707" t="s">
        <v>54</v>
      </c>
      <c r="C23" s="190"/>
      <c r="D23" s="707"/>
      <c r="E23" s="708" t="s">
        <v>938</v>
      </c>
      <c r="F23" s="195"/>
      <c r="G23" s="195"/>
      <c r="H23" s="291">
        <v>200</v>
      </c>
      <c r="I23" s="291">
        <v>200</v>
      </c>
      <c r="J23" s="309">
        <f t="shared" si="6"/>
        <v>400</v>
      </c>
      <c r="K23" s="206" t="s">
        <v>927</v>
      </c>
      <c r="L23" s="147" t="s">
        <v>259</v>
      </c>
      <c r="M23" s="190">
        <v>392</v>
      </c>
      <c r="N23" s="707" t="s">
        <v>928</v>
      </c>
      <c r="O23" s="708" t="s">
        <v>929</v>
      </c>
      <c r="P23" s="190">
        <v>4</v>
      </c>
      <c r="Q23" s="709" t="s">
        <v>1021</v>
      </c>
      <c r="R23" s="248"/>
      <c r="S23" s="195"/>
      <c r="T23" s="195"/>
      <c r="U23" s="195"/>
      <c r="V23" s="195"/>
      <c r="W23" s="195"/>
      <c r="X23" s="195"/>
      <c r="Y23" s="195"/>
      <c r="Z23" s="195"/>
      <c r="AA23" s="195"/>
      <c r="AB23" s="195"/>
      <c r="AC23" s="195"/>
      <c r="AD23" s="195"/>
      <c r="AE23" s="195"/>
      <c r="AF23" s="207"/>
      <c r="AG23" s="207"/>
      <c r="AH23" s="195"/>
      <c r="AI23" s="207"/>
      <c r="AJ23" s="224"/>
    </row>
    <row r="24" spans="1:36" ht="202.5" x14ac:dyDescent="0.25">
      <c r="A24" s="706" t="s">
        <v>940</v>
      </c>
      <c r="B24" s="707" t="s">
        <v>54</v>
      </c>
      <c r="C24" s="190"/>
      <c r="D24" s="707"/>
      <c r="E24" s="708" t="s">
        <v>938</v>
      </c>
      <c r="F24" s="195"/>
      <c r="G24" s="195"/>
      <c r="H24" s="291">
        <v>170</v>
      </c>
      <c r="I24" s="291">
        <v>170</v>
      </c>
      <c r="J24" s="309">
        <f t="shared" si="6"/>
        <v>340</v>
      </c>
      <c r="K24" s="206" t="s">
        <v>927</v>
      </c>
      <c r="L24" s="147" t="s">
        <v>259</v>
      </c>
      <c r="M24" s="190">
        <v>392</v>
      </c>
      <c r="N24" s="707" t="s">
        <v>928</v>
      </c>
      <c r="O24" s="708" t="s">
        <v>929</v>
      </c>
      <c r="P24" s="190">
        <v>8</v>
      </c>
      <c r="Q24" s="709" t="s">
        <v>1021</v>
      </c>
      <c r="R24" s="248"/>
      <c r="S24" s="195"/>
      <c r="T24" s="195"/>
      <c r="U24" s="195"/>
      <c r="V24" s="195"/>
      <c r="W24" s="195"/>
      <c r="X24" s="195"/>
      <c r="Y24" s="195"/>
      <c r="Z24" s="195"/>
      <c r="AA24" s="195"/>
      <c r="AB24" s="195"/>
      <c r="AC24" s="195"/>
      <c r="AD24" s="195"/>
      <c r="AE24" s="195"/>
      <c r="AF24" s="207"/>
      <c r="AG24" s="207"/>
      <c r="AH24" s="195"/>
      <c r="AI24" s="207"/>
      <c r="AJ24" s="224"/>
    </row>
    <row r="25" spans="1:36" ht="202.5" x14ac:dyDescent="0.25">
      <c r="A25" s="706" t="s">
        <v>941</v>
      </c>
      <c r="B25" s="707" t="s">
        <v>54</v>
      </c>
      <c r="C25" s="190"/>
      <c r="D25" s="707"/>
      <c r="E25" s="708" t="s">
        <v>938</v>
      </c>
      <c r="F25" s="195"/>
      <c r="G25" s="195"/>
      <c r="H25" s="291">
        <v>150</v>
      </c>
      <c r="I25" s="291">
        <v>150</v>
      </c>
      <c r="J25" s="309">
        <f t="shared" si="6"/>
        <v>300</v>
      </c>
      <c r="K25" s="206" t="s">
        <v>927</v>
      </c>
      <c r="L25" s="147" t="s">
        <v>259</v>
      </c>
      <c r="M25" s="190">
        <v>392</v>
      </c>
      <c r="N25" s="707" t="s">
        <v>928</v>
      </c>
      <c r="O25" s="708" t="s">
        <v>929</v>
      </c>
      <c r="P25" s="190">
        <v>3</v>
      </c>
      <c r="Q25" s="709" t="s">
        <v>1021</v>
      </c>
      <c r="R25" s="248"/>
      <c r="S25" s="195"/>
      <c r="T25" s="195"/>
      <c r="U25" s="195"/>
      <c r="V25" s="195"/>
      <c r="W25" s="195"/>
      <c r="X25" s="195"/>
      <c r="Y25" s="195"/>
      <c r="Z25" s="195"/>
      <c r="AA25" s="195"/>
      <c r="AB25" s="195"/>
      <c r="AC25" s="195"/>
      <c r="AD25" s="195"/>
      <c r="AE25" s="195"/>
      <c r="AF25" s="207"/>
      <c r="AG25" s="207"/>
      <c r="AH25" s="195"/>
      <c r="AI25" s="207"/>
      <c r="AJ25" s="224"/>
    </row>
    <row r="26" spans="1:36" ht="101.25" x14ac:dyDescent="0.25">
      <c r="A26" s="706" t="s">
        <v>942</v>
      </c>
      <c r="B26" s="707" t="s">
        <v>54</v>
      </c>
      <c r="C26" s="190"/>
      <c r="D26" s="707"/>
      <c r="E26" s="708" t="s">
        <v>943</v>
      </c>
      <c r="F26" s="195"/>
      <c r="G26" s="195"/>
      <c r="H26" s="291">
        <v>50</v>
      </c>
      <c r="I26" s="291">
        <v>50</v>
      </c>
      <c r="J26" s="309">
        <f t="shared" si="6"/>
        <v>100</v>
      </c>
      <c r="K26" s="206" t="s">
        <v>1022</v>
      </c>
      <c r="L26" s="147" t="s">
        <v>259</v>
      </c>
      <c r="M26" s="190">
        <v>392</v>
      </c>
      <c r="N26" s="707" t="s">
        <v>928</v>
      </c>
      <c r="O26" s="708" t="s">
        <v>945</v>
      </c>
      <c r="P26" s="190">
        <v>2</v>
      </c>
      <c r="Q26" s="709" t="s">
        <v>1021</v>
      </c>
      <c r="R26" s="248"/>
      <c r="S26" s="195"/>
      <c r="T26" s="195"/>
      <c r="U26" s="195"/>
      <c r="V26" s="195"/>
      <c r="W26" s="195"/>
      <c r="X26" s="195"/>
      <c r="Y26" s="195"/>
      <c r="Z26" s="195"/>
      <c r="AA26" s="195"/>
      <c r="AB26" s="195"/>
      <c r="AC26" s="195"/>
      <c r="AD26" s="195"/>
      <c r="AE26" s="195"/>
      <c r="AF26" s="207"/>
      <c r="AG26" s="207"/>
      <c r="AH26" s="195"/>
      <c r="AI26" s="207"/>
      <c r="AJ26" s="224"/>
    </row>
    <row r="27" spans="1:36" ht="78.75" x14ac:dyDescent="0.25">
      <c r="A27" s="706" t="s">
        <v>1023</v>
      </c>
      <c r="B27" s="707" t="s">
        <v>54</v>
      </c>
      <c r="C27" s="190"/>
      <c r="D27" s="707"/>
      <c r="E27" s="708" t="s">
        <v>1024</v>
      </c>
      <c r="F27" s="195"/>
      <c r="G27" s="195"/>
      <c r="H27" s="291">
        <v>22</v>
      </c>
      <c r="I27" s="291"/>
      <c r="J27" s="309">
        <f t="shared" si="6"/>
        <v>22</v>
      </c>
      <c r="K27" s="206" t="s">
        <v>947</v>
      </c>
      <c r="L27" s="147" t="s">
        <v>259</v>
      </c>
      <c r="M27" s="190">
        <v>380</v>
      </c>
      <c r="N27" s="707" t="s">
        <v>948</v>
      </c>
      <c r="O27" s="708" t="s">
        <v>949</v>
      </c>
      <c r="P27" s="190" t="s">
        <v>950</v>
      </c>
      <c r="Q27" s="710" t="s">
        <v>1025</v>
      </c>
      <c r="R27" s="248"/>
      <c r="S27" s="195"/>
      <c r="T27" s="195"/>
      <c r="U27" s="195"/>
      <c r="V27" s="195"/>
      <c r="W27" s="195"/>
      <c r="X27" s="195"/>
      <c r="Y27" s="195"/>
      <c r="Z27" s="195"/>
      <c r="AA27" s="195"/>
      <c r="AB27" s="195"/>
      <c r="AC27" s="195"/>
      <c r="AD27" s="195"/>
      <c r="AE27" s="195"/>
      <c r="AF27" s="207"/>
      <c r="AG27" s="207"/>
      <c r="AH27" s="195"/>
      <c r="AI27" s="207"/>
      <c r="AJ27" s="224"/>
    </row>
    <row r="28" spans="1:36" ht="90" x14ac:dyDescent="0.25">
      <c r="A28" s="706" t="s">
        <v>955</v>
      </c>
      <c r="B28" s="707"/>
      <c r="C28" s="190"/>
      <c r="D28" s="707" t="s">
        <v>54</v>
      </c>
      <c r="E28" s="708" t="s">
        <v>956</v>
      </c>
      <c r="F28" s="195"/>
      <c r="G28" s="195"/>
      <c r="H28" s="291">
        <v>10</v>
      </c>
      <c r="I28" s="291"/>
      <c r="J28" s="309">
        <f t="shared" si="6"/>
        <v>10</v>
      </c>
      <c r="K28" s="206" t="s">
        <v>957</v>
      </c>
      <c r="L28" s="147" t="s">
        <v>259</v>
      </c>
      <c r="M28" s="190">
        <v>380</v>
      </c>
      <c r="N28" s="707" t="s">
        <v>958</v>
      </c>
      <c r="O28" s="708" t="s">
        <v>959</v>
      </c>
      <c r="P28" s="190" t="s">
        <v>950</v>
      </c>
      <c r="Q28" s="710" t="s">
        <v>1025</v>
      </c>
      <c r="R28" s="248"/>
      <c r="S28" s="195"/>
      <c r="T28" s="195"/>
      <c r="U28" s="195"/>
      <c r="V28" s="195"/>
      <c r="W28" s="195"/>
      <c r="X28" s="195"/>
      <c r="Y28" s="195"/>
      <c r="Z28" s="195"/>
      <c r="AA28" s="195"/>
      <c r="AB28" s="195"/>
      <c r="AC28" s="195"/>
      <c r="AD28" s="195"/>
      <c r="AE28" s="195"/>
      <c r="AF28" s="207"/>
      <c r="AG28" s="207"/>
      <c r="AH28" s="195"/>
      <c r="AI28" s="207"/>
      <c r="AJ28" s="224"/>
    </row>
    <row r="29" spans="1:36" ht="112.5" x14ac:dyDescent="0.25">
      <c r="A29" s="706" t="s">
        <v>962</v>
      </c>
      <c r="B29" s="707"/>
      <c r="C29" s="190"/>
      <c r="D29" s="707" t="s">
        <v>54</v>
      </c>
      <c r="E29" s="708" t="s">
        <v>963</v>
      </c>
      <c r="F29" s="195"/>
      <c r="G29" s="195"/>
      <c r="H29" s="291">
        <v>1</v>
      </c>
      <c r="I29" s="291"/>
      <c r="J29" s="309">
        <f t="shared" si="6"/>
        <v>1</v>
      </c>
      <c r="K29" s="206" t="s">
        <v>964</v>
      </c>
      <c r="L29" s="147" t="s">
        <v>259</v>
      </c>
      <c r="M29" s="190">
        <v>380</v>
      </c>
      <c r="N29" s="707" t="s">
        <v>965</v>
      </c>
      <c r="O29" s="708" t="s">
        <v>966</v>
      </c>
      <c r="P29" s="190" t="s">
        <v>967</v>
      </c>
      <c r="Q29" s="710" t="s">
        <v>1025</v>
      </c>
      <c r="R29" s="248"/>
      <c r="S29" s="195"/>
      <c r="T29" s="195"/>
      <c r="U29" s="195"/>
      <c r="V29" s="195"/>
      <c r="W29" s="195"/>
      <c r="X29" s="195"/>
      <c r="Y29" s="195"/>
      <c r="Z29" s="195"/>
      <c r="AA29" s="195"/>
      <c r="AB29" s="195"/>
      <c r="AC29" s="195"/>
      <c r="AD29" s="195"/>
      <c r="AE29" s="195"/>
      <c r="AF29" s="207"/>
      <c r="AG29" s="207"/>
      <c r="AH29" s="195"/>
      <c r="AI29" s="207"/>
      <c r="AJ29" s="224"/>
    </row>
    <row r="30" spans="1:36" ht="146.25" x14ac:dyDescent="0.25">
      <c r="A30" s="706" t="s">
        <v>969</v>
      </c>
      <c r="B30" s="707" t="s">
        <v>54</v>
      </c>
      <c r="C30" s="190"/>
      <c r="D30" s="707"/>
      <c r="E30" s="708" t="s">
        <v>970</v>
      </c>
      <c r="F30" s="195"/>
      <c r="G30" s="195"/>
      <c r="H30" s="291">
        <v>8</v>
      </c>
      <c r="I30" s="291">
        <v>4</v>
      </c>
      <c r="J30" s="309">
        <f t="shared" si="6"/>
        <v>12</v>
      </c>
      <c r="K30" s="206" t="s">
        <v>1026</v>
      </c>
      <c r="L30" s="147" t="s">
        <v>259</v>
      </c>
      <c r="M30" s="190">
        <v>380</v>
      </c>
      <c r="N30" s="707" t="s">
        <v>973</v>
      </c>
      <c r="O30" s="708" t="s">
        <v>974</v>
      </c>
      <c r="P30" s="190">
        <v>280</v>
      </c>
      <c r="Q30" s="711" t="s">
        <v>1027</v>
      </c>
      <c r="R30" s="248"/>
      <c r="S30" s="195"/>
      <c r="T30" s="195"/>
      <c r="U30" s="195"/>
      <c r="V30" s="195"/>
      <c r="W30" s="195"/>
      <c r="X30" s="195"/>
      <c r="Y30" s="195"/>
      <c r="Z30" s="195"/>
      <c r="AA30" s="195"/>
      <c r="AB30" s="195"/>
      <c r="AC30" s="195"/>
      <c r="AD30" s="195"/>
      <c r="AE30" s="195"/>
      <c r="AF30" s="207"/>
      <c r="AG30" s="207"/>
      <c r="AH30" s="195"/>
      <c r="AI30" s="207"/>
      <c r="AJ30" s="224"/>
    </row>
    <row r="31" spans="1:36" ht="168.75" x14ac:dyDescent="0.25">
      <c r="A31" s="706" t="s">
        <v>975</v>
      </c>
      <c r="B31" s="707" t="s">
        <v>54</v>
      </c>
      <c r="C31" s="190"/>
      <c r="D31" s="707"/>
      <c r="E31" s="708" t="s">
        <v>976</v>
      </c>
      <c r="F31" s="195"/>
      <c r="G31" s="195"/>
      <c r="H31" s="291">
        <v>8</v>
      </c>
      <c r="I31" s="291">
        <v>4</v>
      </c>
      <c r="J31" s="309">
        <f t="shared" si="6"/>
        <v>12</v>
      </c>
      <c r="K31" s="206" t="s">
        <v>1026</v>
      </c>
      <c r="L31" s="147" t="s">
        <v>259</v>
      </c>
      <c r="M31" s="190">
        <v>380</v>
      </c>
      <c r="N31" s="707" t="s">
        <v>973</v>
      </c>
      <c r="O31" s="708" t="s">
        <v>974</v>
      </c>
      <c r="P31" s="190">
        <v>280</v>
      </c>
      <c r="Q31" s="711" t="s">
        <v>1027</v>
      </c>
      <c r="R31" s="248"/>
      <c r="S31" s="195"/>
      <c r="T31" s="195"/>
      <c r="U31" s="195"/>
      <c r="V31" s="195"/>
      <c r="W31" s="195"/>
      <c r="X31" s="195"/>
      <c r="Y31" s="195"/>
      <c r="Z31" s="195"/>
      <c r="AA31" s="195"/>
      <c r="AB31" s="195"/>
      <c r="AC31" s="195"/>
      <c r="AD31" s="195"/>
      <c r="AE31" s="195"/>
      <c r="AF31" s="207"/>
      <c r="AG31" s="207"/>
      <c r="AH31" s="195"/>
      <c r="AI31" s="207"/>
      <c r="AJ31" s="224"/>
    </row>
    <row r="32" spans="1:36" ht="236.25" x14ac:dyDescent="0.25">
      <c r="A32" s="706" t="s">
        <v>979</v>
      </c>
      <c r="B32" s="707" t="s">
        <v>54</v>
      </c>
      <c r="C32" s="190"/>
      <c r="D32" s="707"/>
      <c r="E32" s="708" t="s">
        <v>980</v>
      </c>
      <c r="F32" s="195"/>
      <c r="G32" s="195"/>
      <c r="H32" s="291">
        <v>8</v>
      </c>
      <c r="I32" s="291">
        <v>4</v>
      </c>
      <c r="J32" s="309">
        <f t="shared" si="6"/>
        <v>12</v>
      </c>
      <c r="K32" s="206" t="s">
        <v>1026</v>
      </c>
      <c r="L32" s="147" t="s">
        <v>259</v>
      </c>
      <c r="M32" s="190">
        <v>380</v>
      </c>
      <c r="N32" s="707" t="s">
        <v>983</v>
      </c>
      <c r="O32" s="708" t="s">
        <v>974</v>
      </c>
      <c r="P32" s="190">
        <v>280</v>
      </c>
      <c r="Q32" s="711" t="s">
        <v>1027</v>
      </c>
      <c r="R32" s="248"/>
      <c r="S32" s="195"/>
      <c r="T32" s="195"/>
      <c r="U32" s="195"/>
      <c r="V32" s="195"/>
      <c r="W32" s="195"/>
      <c r="X32" s="195"/>
      <c r="Y32" s="195"/>
      <c r="Z32" s="195"/>
      <c r="AA32" s="195"/>
      <c r="AB32" s="195"/>
      <c r="AC32" s="195"/>
      <c r="AD32" s="195"/>
      <c r="AE32" s="195"/>
      <c r="AF32" s="207"/>
      <c r="AG32" s="207"/>
      <c r="AH32" s="195"/>
      <c r="AI32" s="207"/>
      <c r="AJ32" s="224"/>
    </row>
    <row r="33" spans="1:36" ht="112.5" x14ac:dyDescent="0.25">
      <c r="A33" s="706" t="s">
        <v>984</v>
      </c>
      <c r="B33" s="707" t="s">
        <v>54</v>
      </c>
      <c r="C33" s="190"/>
      <c r="D33" s="707"/>
      <c r="E33" s="708" t="s">
        <v>985</v>
      </c>
      <c r="F33" s="195"/>
      <c r="G33" s="195"/>
      <c r="H33" s="291">
        <v>3</v>
      </c>
      <c r="I33" s="291">
        <v>3</v>
      </c>
      <c r="J33" s="309">
        <f t="shared" si="6"/>
        <v>6</v>
      </c>
      <c r="K33" s="206" t="s">
        <v>1026</v>
      </c>
      <c r="L33" s="147" t="s">
        <v>259</v>
      </c>
      <c r="M33" s="190">
        <v>380</v>
      </c>
      <c r="N33" s="707" t="s">
        <v>986</v>
      </c>
      <c r="O33" s="708" t="s">
        <v>987</v>
      </c>
      <c r="P33" s="190">
        <v>360</v>
      </c>
      <c r="Q33" s="711" t="s">
        <v>1027</v>
      </c>
      <c r="R33" s="248"/>
      <c r="S33" s="195"/>
      <c r="T33" s="195"/>
      <c r="U33" s="195"/>
      <c r="V33" s="195"/>
      <c r="W33" s="195"/>
      <c r="X33" s="195"/>
      <c r="Y33" s="195"/>
      <c r="Z33" s="195"/>
      <c r="AA33" s="195"/>
      <c r="AB33" s="195"/>
      <c r="AC33" s="195"/>
      <c r="AD33" s="195"/>
      <c r="AE33" s="195"/>
      <c r="AF33" s="207"/>
      <c r="AG33" s="207"/>
      <c r="AH33" s="195"/>
      <c r="AI33" s="207"/>
      <c r="AJ33" s="224"/>
    </row>
    <row r="34" spans="1:36" ht="15.75" customHeight="1" x14ac:dyDescent="0.25">
      <c r="A34" s="706" t="s">
        <v>1028</v>
      </c>
      <c r="B34" s="712" t="s">
        <v>1029</v>
      </c>
      <c r="C34" s="190"/>
      <c r="D34" s="707"/>
      <c r="E34" s="708" t="s">
        <v>1028</v>
      </c>
      <c r="F34" s="195"/>
      <c r="G34" s="195"/>
      <c r="H34" s="291">
        <v>2</v>
      </c>
      <c r="I34" s="291">
        <v>3</v>
      </c>
      <c r="J34" s="309">
        <f t="shared" si="6"/>
        <v>5</v>
      </c>
      <c r="K34" s="713" t="s">
        <v>947</v>
      </c>
      <c r="L34" s="361" t="s">
        <v>259</v>
      </c>
      <c r="M34" s="190">
        <v>380</v>
      </c>
      <c r="N34" s="707" t="s">
        <v>1030</v>
      </c>
      <c r="O34" s="708" t="s">
        <v>1031</v>
      </c>
      <c r="P34" s="190"/>
      <c r="Q34" s="711" t="s">
        <v>1027</v>
      </c>
      <c r="R34" s="248"/>
      <c r="S34" s="195"/>
      <c r="T34" s="195"/>
      <c r="U34" s="195"/>
      <c r="V34" s="195"/>
      <c r="W34" s="195"/>
      <c r="X34" s="195"/>
      <c r="Y34" s="195"/>
      <c r="Z34" s="195"/>
      <c r="AA34" s="195"/>
      <c r="AB34" s="195"/>
      <c r="AC34" s="195"/>
      <c r="AD34" s="195"/>
      <c r="AE34" s="195"/>
      <c r="AF34" s="207"/>
      <c r="AG34" s="207"/>
      <c r="AH34" s="195"/>
      <c r="AI34" s="207"/>
      <c r="AJ34" s="224"/>
    </row>
    <row r="35" spans="1:36" ht="67.5" x14ac:dyDescent="0.25">
      <c r="A35" s="706" t="s">
        <v>1032</v>
      </c>
      <c r="B35" s="712" t="s">
        <v>1029</v>
      </c>
      <c r="C35" s="190"/>
      <c r="D35" s="707"/>
      <c r="E35" s="708" t="s">
        <v>1032</v>
      </c>
      <c r="F35" s="195"/>
      <c r="G35" s="195"/>
      <c r="H35" s="291">
        <v>1</v>
      </c>
      <c r="I35" s="291">
        <v>1</v>
      </c>
      <c r="J35" s="309">
        <f t="shared" si="6"/>
        <v>2</v>
      </c>
      <c r="K35" s="713" t="s">
        <v>947</v>
      </c>
      <c r="L35" s="361" t="s">
        <v>259</v>
      </c>
      <c r="M35" s="190">
        <v>380</v>
      </c>
      <c r="N35" s="707" t="s">
        <v>1033</v>
      </c>
      <c r="O35" s="708" t="s">
        <v>1031</v>
      </c>
      <c r="P35" s="190"/>
      <c r="Q35" s="711" t="s">
        <v>1027</v>
      </c>
      <c r="R35" s="248"/>
      <c r="S35" s="195"/>
      <c r="T35" s="195"/>
      <c r="U35" s="195"/>
      <c r="V35" s="195"/>
      <c r="W35" s="195"/>
      <c r="X35" s="195"/>
      <c r="Y35" s="195"/>
      <c r="Z35" s="195"/>
      <c r="AA35" s="195"/>
      <c r="AB35" s="195"/>
      <c r="AC35" s="195"/>
      <c r="AD35" s="195"/>
      <c r="AE35" s="195"/>
      <c r="AF35" s="207"/>
      <c r="AG35" s="207"/>
      <c r="AH35" s="195"/>
      <c r="AI35" s="207"/>
      <c r="AJ35" s="224"/>
    </row>
    <row r="36" spans="1:36" ht="68.25" thickBot="1" x14ac:dyDescent="0.3">
      <c r="A36" s="714" t="s">
        <v>1034</v>
      </c>
      <c r="B36" s="715" t="s">
        <v>1029</v>
      </c>
      <c r="C36" s="716"/>
      <c r="D36" s="717"/>
      <c r="E36" s="718" t="s">
        <v>1034</v>
      </c>
      <c r="F36" s="210"/>
      <c r="G36" s="210"/>
      <c r="H36" s="719">
        <v>1</v>
      </c>
      <c r="I36" s="719">
        <v>1</v>
      </c>
      <c r="J36" s="720">
        <f t="shared" si="6"/>
        <v>2</v>
      </c>
      <c r="K36" s="713" t="s">
        <v>947</v>
      </c>
      <c r="L36" s="721" t="s">
        <v>259</v>
      </c>
      <c r="M36" s="716">
        <v>380</v>
      </c>
      <c r="N36" s="717" t="s">
        <v>1033</v>
      </c>
      <c r="O36" s="718" t="s">
        <v>1031</v>
      </c>
      <c r="P36" s="716"/>
      <c r="Q36" s="722" t="s">
        <v>1027</v>
      </c>
      <c r="R36" s="248"/>
      <c r="S36" s="195"/>
      <c r="T36" s="195"/>
      <c r="U36" s="195"/>
      <c r="V36" s="195"/>
      <c r="W36" s="195"/>
      <c r="X36" s="195"/>
      <c r="Y36" s="195"/>
      <c r="Z36" s="195"/>
      <c r="AA36" s="195"/>
      <c r="AB36" s="195"/>
      <c r="AC36" s="195"/>
      <c r="AD36" s="195"/>
      <c r="AE36" s="195"/>
      <c r="AF36" s="207"/>
      <c r="AG36" s="207"/>
      <c r="AH36" s="195"/>
      <c r="AI36" s="207"/>
      <c r="AJ36" s="224"/>
    </row>
    <row r="38" spans="1:36" x14ac:dyDescent="0.25">
      <c r="A38" s="879" t="s">
        <v>1240</v>
      </c>
      <c r="B38" s="879"/>
      <c r="C38" s="879"/>
      <c r="D38" s="879"/>
      <c r="E38" s="879"/>
    </row>
    <row r="39" spans="1:36" x14ac:dyDescent="0.25">
      <c r="A39" s="188" t="s">
        <v>77</v>
      </c>
    </row>
    <row r="42" spans="1:36" x14ac:dyDescent="0.25">
      <c r="A42" s="879" t="s">
        <v>76</v>
      </c>
      <c r="B42" s="879"/>
      <c r="C42" s="879"/>
      <c r="D42" s="879"/>
      <c r="E42" s="879"/>
    </row>
    <row r="43" spans="1:36" x14ac:dyDescent="0.25">
      <c r="A43" s="188" t="s">
        <v>78</v>
      </c>
    </row>
  </sheetData>
  <mergeCells count="37">
    <mergeCell ref="A1:E4"/>
    <mergeCell ref="F1:O2"/>
    <mergeCell ref="P1:Q1"/>
    <mergeCell ref="P2:Q2"/>
    <mergeCell ref="F3:O4"/>
    <mergeCell ref="P3:Q4"/>
    <mergeCell ref="A6:AJ6"/>
    <mergeCell ref="X13:Z13"/>
    <mergeCell ref="M12:M14"/>
    <mergeCell ref="N12:N14"/>
    <mergeCell ref="O12:O14"/>
    <mergeCell ref="P12:P14"/>
    <mergeCell ref="Q12:Q14"/>
    <mergeCell ref="R12:R14"/>
    <mergeCell ref="A11:N11"/>
    <mergeCell ref="R11:AJ11"/>
    <mergeCell ref="A12:A14"/>
    <mergeCell ref="B12:D13"/>
    <mergeCell ref="E12:E14"/>
    <mergeCell ref="F12:J13"/>
    <mergeCell ref="K12:K14"/>
    <mergeCell ref="L12:L14"/>
    <mergeCell ref="AH12:AH14"/>
    <mergeCell ref="AI12:AI14"/>
    <mergeCell ref="AJ12:AJ14"/>
    <mergeCell ref="S12:S14"/>
    <mergeCell ref="T12:T14"/>
    <mergeCell ref="U12:U14"/>
    <mergeCell ref="V12:Z12"/>
    <mergeCell ref="AA12:AB13"/>
    <mergeCell ref="AC12:AD13"/>
    <mergeCell ref="V13:W13"/>
    <mergeCell ref="A38:E38"/>
    <mergeCell ref="A42:E42"/>
    <mergeCell ref="AE12:AE14"/>
    <mergeCell ref="AF12:AF14"/>
    <mergeCell ref="AG12:AG1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8"/>
  <sheetViews>
    <sheetView workbookViewId="0">
      <selection activeCell="G1" sqref="G1:P2"/>
    </sheetView>
  </sheetViews>
  <sheetFormatPr baseColWidth="10" defaultRowHeight="15" x14ac:dyDescent="0.25"/>
  <cols>
    <col min="1" max="16384" width="11.42578125" style="188"/>
  </cols>
  <sheetData>
    <row r="1" spans="1:39" x14ac:dyDescent="0.25">
      <c r="B1" s="842"/>
      <c r="C1" s="843"/>
      <c r="D1" s="843"/>
      <c r="E1" s="843"/>
      <c r="F1" s="844"/>
      <c r="G1" s="851" t="s">
        <v>0</v>
      </c>
      <c r="H1" s="852"/>
      <c r="I1" s="852"/>
      <c r="J1" s="852"/>
      <c r="K1" s="852"/>
      <c r="L1" s="852"/>
      <c r="M1" s="852"/>
      <c r="N1" s="852"/>
      <c r="O1" s="852"/>
      <c r="P1" s="853"/>
      <c r="Q1" s="857" t="s">
        <v>1</v>
      </c>
      <c r="R1" s="857"/>
    </row>
    <row r="2" spans="1:39" x14ac:dyDescent="0.25">
      <c r="B2" s="845"/>
      <c r="C2" s="846"/>
      <c r="D2" s="846"/>
      <c r="E2" s="846"/>
      <c r="F2" s="847"/>
      <c r="G2" s="854"/>
      <c r="H2" s="855"/>
      <c r="I2" s="855"/>
      <c r="J2" s="855"/>
      <c r="K2" s="855"/>
      <c r="L2" s="855"/>
      <c r="M2" s="855"/>
      <c r="N2" s="855"/>
      <c r="O2" s="855"/>
      <c r="P2" s="856"/>
      <c r="Q2" s="857" t="s">
        <v>2</v>
      </c>
      <c r="R2" s="857"/>
    </row>
    <row r="3" spans="1:39" x14ac:dyDescent="0.25">
      <c r="B3" s="845"/>
      <c r="C3" s="846"/>
      <c r="D3" s="846"/>
      <c r="E3" s="846"/>
      <c r="F3" s="847"/>
      <c r="G3" s="851" t="s">
        <v>3</v>
      </c>
      <c r="H3" s="852"/>
      <c r="I3" s="852"/>
      <c r="J3" s="852"/>
      <c r="K3" s="852"/>
      <c r="L3" s="852"/>
      <c r="M3" s="852"/>
      <c r="N3" s="852"/>
      <c r="O3" s="852"/>
      <c r="P3" s="853"/>
      <c r="Q3" s="858" t="s">
        <v>4</v>
      </c>
      <c r="R3" s="859"/>
    </row>
    <row r="4" spans="1:39" x14ac:dyDescent="0.25">
      <c r="B4" s="848"/>
      <c r="C4" s="849"/>
      <c r="D4" s="849"/>
      <c r="E4" s="849"/>
      <c r="F4" s="850"/>
      <c r="G4" s="854"/>
      <c r="H4" s="855"/>
      <c r="I4" s="855"/>
      <c r="J4" s="855"/>
      <c r="K4" s="855"/>
      <c r="L4" s="855"/>
      <c r="M4" s="855"/>
      <c r="N4" s="855"/>
      <c r="O4" s="855"/>
      <c r="P4" s="856"/>
      <c r="Q4" s="860"/>
      <c r="R4" s="861"/>
    </row>
    <row r="6" spans="1:39" ht="15.75" x14ac:dyDescent="0.25">
      <c r="B6" s="862" t="s">
        <v>5</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305"/>
    </row>
    <row r="7" spans="1:39" x14ac:dyDescent="0.25">
      <c r="B7" s="198" t="s">
        <v>899</v>
      </c>
      <c r="C7" s="198"/>
      <c r="D7" s="198" t="s">
        <v>1020</v>
      </c>
      <c r="E7" s="198"/>
      <c r="F7" s="198"/>
      <c r="G7" s="198"/>
      <c r="H7" s="198"/>
      <c r="I7" s="198"/>
      <c r="J7" s="198"/>
      <c r="K7" s="198"/>
      <c r="L7" s="198"/>
    </row>
    <row r="8" spans="1:39" x14ac:dyDescent="0.25">
      <c r="B8" s="198" t="s">
        <v>6</v>
      </c>
      <c r="C8" s="198"/>
      <c r="D8" s="198"/>
      <c r="E8" s="198" t="s">
        <v>1008</v>
      </c>
      <c r="F8" s="198"/>
      <c r="G8" s="198"/>
      <c r="H8" s="198"/>
      <c r="I8" s="198"/>
      <c r="J8" s="198"/>
    </row>
    <row r="9" spans="1:39" ht="15.75" thickBot="1" x14ac:dyDescent="0.3">
      <c r="B9" s="189"/>
      <c r="C9" s="189"/>
      <c r="D9" s="189"/>
      <c r="E9" s="189"/>
      <c r="F9" s="189"/>
      <c r="G9" s="189"/>
      <c r="H9" s="189"/>
      <c r="I9" s="189"/>
      <c r="J9" s="189"/>
    </row>
    <row r="10" spans="1:39" ht="15.75" thickBot="1" x14ac:dyDescent="0.3">
      <c r="B10" s="863" t="s">
        <v>79</v>
      </c>
      <c r="C10" s="864"/>
      <c r="D10" s="864"/>
      <c r="E10" s="864"/>
      <c r="F10" s="864"/>
      <c r="G10" s="864"/>
      <c r="H10" s="864"/>
      <c r="I10" s="864"/>
      <c r="J10" s="864"/>
      <c r="K10" s="864"/>
      <c r="L10" s="864"/>
      <c r="M10" s="864"/>
      <c r="N10" s="864"/>
      <c r="O10" s="865"/>
      <c r="P10" s="242"/>
      <c r="Q10" s="242"/>
      <c r="R10" s="242"/>
      <c r="S10" s="866" t="s">
        <v>8</v>
      </c>
      <c r="T10" s="867"/>
      <c r="U10" s="867"/>
      <c r="V10" s="867"/>
      <c r="W10" s="868"/>
      <c r="X10" s="868"/>
      <c r="Y10" s="868"/>
      <c r="Z10" s="868"/>
      <c r="AA10" s="868"/>
      <c r="AB10" s="868"/>
      <c r="AC10" s="868"/>
      <c r="AD10" s="868"/>
      <c r="AE10" s="868"/>
      <c r="AF10" s="867"/>
      <c r="AG10" s="867"/>
      <c r="AH10" s="867"/>
      <c r="AI10" s="867"/>
      <c r="AJ10" s="868"/>
      <c r="AK10" s="867"/>
      <c r="AL10" s="867"/>
      <c r="AM10" s="869"/>
    </row>
    <row r="11" spans="1:39" x14ac:dyDescent="0.25">
      <c r="B11" s="870" t="s">
        <v>9</v>
      </c>
      <c r="C11" s="836" t="s">
        <v>10</v>
      </c>
      <c r="D11" s="837"/>
      <c r="E11" s="838"/>
      <c r="F11" s="817" t="s">
        <v>11</v>
      </c>
      <c r="G11" s="836" t="s">
        <v>12</v>
      </c>
      <c r="H11" s="837"/>
      <c r="I11" s="837"/>
      <c r="J11" s="837"/>
      <c r="K11" s="838"/>
      <c r="L11" s="817" t="s">
        <v>13</v>
      </c>
      <c r="M11" s="817" t="s">
        <v>14</v>
      </c>
      <c r="N11" s="817" t="s">
        <v>15</v>
      </c>
      <c r="O11" s="873" t="s">
        <v>16</v>
      </c>
      <c r="P11" s="821" t="s">
        <v>17</v>
      </c>
      <c r="Q11" s="822" t="s">
        <v>18</v>
      </c>
      <c r="R11" s="823" t="s">
        <v>19</v>
      </c>
      <c r="S11" s="824" t="s">
        <v>20</v>
      </c>
      <c r="T11" s="829" t="s">
        <v>21</v>
      </c>
      <c r="U11" s="829" t="s">
        <v>22</v>
      </c>
      <c r="V11" s="829" t="s">
        <v>23</v>
      </c>
      <c r="W11" s="820" t="s">
        <v>24</v>
      </c>
      <c r="X11" s="820"/>
      <c r="Y11" s="820"/>
      <c r="Z11" s="820"/>
      <c r="AA11" s="820"/>
      <c r="AB11" s="835" t="s">
        <v>25</v>
      </c>
      <c r="AC11" s="820" t="s">
        <v>26</v>
      </c>
      <c r="AD11" s="820" t="s">
        <v>27</v>
      </c>
      <c r="AE11" s="820"/>
      <c r="AF11" s="831" t="s">
        <v>28</v>
      </c>
      <c r="AG11" s="831"/>
      <c r="AH11" s="829" t="s">
        <v>29</v>
      </c>
      <c r="AI11" s="832" t="s">
        <v>30</v>
      </c>
      <c r="AJ11" s="834" t="s">
        <v>31</v>
      </c>
      <c r="AK11" s="825" t="s">
        <v>32</v>
      </c>
      <c r="AL11" s="828" t="s">
        <v>33</v>
      </c>
      <c r="AM11" s="876" t="s">
        <v>34</v>
      </c>
    </row>
    <row r="12" spans="1:39" x14ac:dyDescent="0.25">
      <c r="B12" s="871"/>
      <c r="C12" s="839"/>
      <c r="D12" s="840"/>
      <c r="E12" s="841"/>
      <c r="F12" s="818"/>
      <c r="G12" s="839"/>
      <c r="H12" s="840"/>
      <c r="I12" s="840"/>
      <c r="J12" s="840"/>
      <c r="K12" s="841"/>
      <c r="L12" s="818"/>
      <c r="M12" s="818"/>
      <c r="N12" s="818"/>
      <c r="O12" s="874"/>
      <c r="P12" s="821"/>
      <c r="Q12" s="822"/>
      <c r="R12" s="823"/>
      <c r="S12" s="825"/>
      <c r="T12" s="829"/>
      <c r="U12" s="829"/>
      <c r="V12" s="829"/>
      <c r="W12" s="820" t="s">
        <v>35</v>
      </c>
      <c r="X12" s="820"/>
      <c r="Y12" s="820" t="s">
        <v>36</v>
      </c>
      <c r="Z12" s="820"/>
      <c r="AA12" s="820"/>
      <c r="AB12" s="835"/>
      <c r="AC12" s="820"/>
      <c r="AD12" s="820"/>
      <c r="AE12" s="820"/>
      <c r="AF12" s="820"/>
      <c r="AG12" s="820"/>
      <c r="AH12" s="829"/>
      <c r="AI12" s="832"/>
      <c r="AJ12" s="834"/>
      <c r="AK12" s="825"/>
      <c r="AL12" s="829"/>
      <c r="AM12" s="877"/>
    </row>
    <row r="13" spans="1:39" ht="57" thickBot="1" x14ac:dyDescent="0.3">
      <c r="B13" s="872"/>
      <c r="C13" s="231" t="s">
        <v>37</v>
      </c>
      <c r="D13" s="231" t="s">
        <v>38</v>
      </c>
      <c r="E13" s="232" t="s">
        <v>39</v>
      </c>
      <c r="F13" s="819"/>
      <c r="G13" s="215" t="s">
        <v>40</v>
      </c>
      <c r="H13" s="215" t="s">
        <v>41</v>
      </c>
      <c r="I13" s="215" t="s">
        <v>42</v>
      </c>
      <c r="J13" s="215" t="s">
        <v>43</v>
      </c>
      <c r="K13" s="222" t="s">
        <v>44</v>
      </c>
      <c r="L13" s="819"/>
      <c r="M13" s="819"/>
      <c r="N13" s="819"/>
      <c r="O13" s="875"/>
      <c r="P13" s="821"/>
      <c r="Q13" s="822"/>
      <c r="R13" s="823"/>
      <c r="S13" s="826"/>
      <c r="T13" s="830"/>
      <c r="U13" s="830"/>
      <c r="V13" s="830"/>
      <c r="W13" s="303" t="s">
        <v>45</v>
      </c>
      <c r="X13" s="303" t="s">
        <v>46</v>
      </c>
      <c r="Y13" s="303" t="s">
        <v>47</v>
      </c>
      <c r="Z13" s="303" t="s">
        <v>48</v>
      </c>
      <c r="AA13" s="303" t="s">
        <v>46</v>
      </c>
      <c r="AB13" s="835"/>
      <c r="AC13" s="820"/>
      <c r="AD13" s="303" t="s">
        <v>49</v>
      </c>
      <c r="AE13" s="303" t="s">
        <v>50</v>
      </c>
      <c r="AF13" s="304" t="s">
        <v>51</v>
      </c>
      <c r="AG13" s="304" t="s">
        <v>52</v>
      </c>
      <c r="AH13" s="830"/>
      <c r="AI13" s="833"/>
      <c r="AJ13" s="834"/>
      <c r="AK13" s="825"/>
      <c r="AL13" s="829"/>
      <c r="AM13" s="877"/>
    </row>
    <row r="14" spans="1:39" ht="15.75" thickBot="1" x14ac:dyDescent="0.3">
      <c r="A14" s="578" t="s">
        <v>900</v>
      </c>
      <c r="B14" s="249"/>
      <c r="C14" s="250"/>
      <c r="D14" s="250"/>
      <c r="E14" s="251"/>
      <c r="F14" s="250"/>
      <c r="G14" s="252"/>
      <c r="H14" s="252"/>
      <c r="I14" s="252"/>
      <c r="J14" s="252"/>
      <c r="K14" s="253">
        <f>SUM(G14:J14)</f>
        <v>0</v>
      </c>
      <c r="L14" s="254"/>
      <c r="M14" s="254"/>
      <c r="N14" s="255"/>
      <c r="O14" s="256"/>
      <c r="P14" s="257"/>
      <c r="Q14" s="257"/>
      <c r="R14" s="257"/>
      <c r="S14" s="233">
        <f>SUM(K14)</f>
        <v>0</v>
      </c>
      <c r="T14" s="217">
        <v>0</v>
      </c>
      <c r="U14" s="220">
        <f t="shared" ref="U14" si="0">SUM(T14)</f>
        <v>0</v>
      </c>
      <c r="V14" s="218"/>
      <c r="W14" s="241">
        <f t="shared" ref="W14" si="1">SUM(U14)</f>
        <v>0</v>
      </c>
      <c r="X14" s="241">
        <f t="shared" ref="X14:X36" si="2">SUM(W14,S14)</f>
        <v>0</v>
      </c>
      <c r="Y14" s="241"/>
      <c r="Z14" s="241">
        <f t="shared" ref="Z14" si="3">SUM(X14)</f>
        <v>0</v>
      </c>
      <c r="AA14" s="241">
        <f t="shared" ref="AA14" si="4">SUM(Z14)</f>
        <v>0</v>
      </c>
      <c r="AB14" s="241"/>
      <c r="AC14" s="241"/>
      <c r="AD14" s="241">
        <f t="shared" ref="AD14" si="5">SUM(AA14)</f>
        <v>0</v>
      </c>
      <c r="AE14" s="241">
        <f t="shared" ref="AE14:AG14" si="6">SUM(AD14)</f>
        <v>0</v>
      </c>
      <c r="AF14" s="220">
        <f t="shared" si="6"/>
        <v>0</v>
      </c>
      <c r="AG14" s="220">
        <f t="shared" si="6"/>
        <v>0</v>
      </c>
      <c r="AH14" s="218"/>
      <c r="AI14" s="219"/>
      <c r="AJ14" s="237"/>
      <c r="AK14" s="220"/>
      <c r="AL14" s="234"/>
      <c r="AM14" s="226"/>
    </row>
    <row r="15" spans="1:39" ht="270.75" thickBot="1" x14ac:dyDescent="0.3">
      <c r="A15" s="579" t="s">
        <v>1204</v>
      </c>
      <c r="B15" s="580" t="s">
        <v>53</v>
      </c>
      <c r="C15" s="581" t="s">
        <v>54</v>
      </c>
      <c r="D15" s="581"/>
      <c r="E15" s="581"/>
      <c r="F15" s="580" t="s">
        <v>55</v>
      </c>
      <c r="G15" s="31" t="s">
        <v>56</v>
      </c>
      <c r="H15" s="31" t="s">
        <v>56</v>
      </c>
      <c r="I15" s="31">
        <v>9</v>
      </c>
      <c r="J15" s="31">
        <v>9</v>
      </c>
      <c r="K15" s="31">
        <f t="shared" ref="K15:K18" si="7">SUM(G15:J15)</f>
        <v>18</v>
      </c>
      <c r="L15" s="580" t="s">
        <v>57</v>
      </c>
      <c r="M15" s="580" t="s">
        <v>155</v>
      </c>
      <c r="N15" s="581">
        <v>316</v>
      </c>
      <c r="O15" s="580" t="s">
        <v>58</v>
      </c>
      <c r="P15" s="580" t="s">
        <v>59</v>
      </c>
      <c r="Q15" s="580">
        <v>16</v>
      </c>
      <c r="R15" s="582" t="s">
        <v>60</v>
      </c>
      <c r="S15" s="247"/>
      <c r="T15" s="194"/>
      <c r="U15" s="194"/>
      <c r="V15" s="194"/>
      <c r="W15" s="194"/>
      <c r="X15" s="194"/>
      <c r="Y15" s="194"/>
      <c r="Z15" s="194"/>
      <c r="AA15" s="194"/>
      <c r="AB15" s="194"/>
      <c r="AC15" s="194"/>
      <c r="AD15" s="194"/>
      <c r="AE15" s="194"/>
      <c r="AF15" s="194"/>
      <c r="AG15" s="194"/>
      <c r="AH15" s="227"/>
      <c r="AI15" s="228"/>
      <c r="AJ15" s="238"/>
      <c r="AK15" s="194"/>
      <c r="AL15" s="235"/>
      <c r="AM15" s="223"/>
    </row>
    <row r="16" spans="1:39" ht="237" thickBot="1" x14ac:dyDescent="0.3">
      <c r="A16" s="579" t="s">
        <v>1204</v>
      </c>
      <c r="B16" s="495" t="s">
        <v>61</v>
      </c>
      <c r="C16" s="584" t="s">
        <v>54</v>
      </c>
      <c r="D16" s="584" t="s">
        <v>54</v>
      </c>
      <c r="E16" s="584" t="s">
        <v>54</v>
      </c>
      <c r="F16" s="495" t="s">
        <v>62</v>
      </c>
      <c r="G16" s="46" t="s">
        <v>56</v>
      </c>
      <c r="H16" s="46" t="s">
        <v>56</v>
      </c>
      <c r="I16" s="584">
        <f>65*3</f>
        <v>195</v>
      </c>
      <c r="J16" s="584">
        <f>65*3</f>
        <v>195</v>
      </c>
      <c r="K16" s="46">
        <f t="shared" si="7"/>
        <v>390</v>
      </c>
      <c r="L16" s="495" t="s">
        <v>156</v>
      </c>
      <c r="M16" s="495" t="s">
        <v>155</v>
      </c>
      <c r="N16" s="584">
        <v>375</v>
      </c>
      <c r="O16" s="495" t="s">
        <v>63</v>
      </c>
      <c r="P16" s="495" t="s">
        <v>64</v>
      </c>
      <c r="Q16" s="495">
        <v>600</v>
      </c>
      <c r="R16" s="585" t="s">
        <v>60</v>
      </c>
      <c r="S16" s="247"/>
      <c r="T16" s="194"/>
      <c r="U16" s="194"/>
      <c r="V16" s="194"/>
      <c r="W16" s="194"/>
      <c r="X16" s="194"/>
      <c r="Y16" s="194"/>
      <c r="Z16" s="194"/>
      <c r="AA16" s="194"/>
      <c r="AB16" s="194"/>
      <c r="AC16" s="194"/>
      <c r="AD16" s="194"/>
      <c r="AE16" s="194"/>
      <c r="AF16" s="194"/>
      <c r="AG16" s="194"/>
      <c r="AH16" s="195"/>
      <c r="AI16" s="207"/>
      <c r="AJ16" s="207"/>
      <c r="AK16" s="194"/>
      <c r="AL16" s="235"/>
      <c r="AM16" s="224"/>
    </row>
    <row r="17" spans="1:39" ht="124.5" thickBot="1" x14ac:dyDescent="0.3">
      <c r="A17" s="579" t="s">
        <v>1204</v>
      </c>
      <c r="B17" s="495" t="s">
        <v>65</v>
      </c>
      <c r="C17" s="584"/>
      <c r="D17" s="584"/>
      <c r="E17" s="584" t="s">
        <v>54</v>
      </c>
      <c r="F17" s="495" t="s">
        <v>66</v>
      </c>
      <c r="G17" s="46" t="s">
        <v>56</v>
      </c>
      <c r="H17" s="46" t="s">
        <v>56</v>
      </c>
      <c r="I17" s="584">
        <v>3</v>
      </c>
      <c r="J17" s="584">
        <v>3</v>
      </c>
      <c r="K17" s="46">
        <f t="shared" si="7"/>
        <v>6</v>
      </c>
      <c r="L17" s="495" t="s">
        <v>157</v>
      </c>
      <c r="M17" s="495" t="s">
        <v>155</v>
      </c>
      <c r="N17" s="584">
        <v>415</v>
      </c>
      <c r="O17" s="495" t="s">
        <v>67</v>
      </c>
      <c r="P17" s="495" t="s">
        <v>68</v>
      </c>
      <c r="Q17" s="495">
        <v>2</v>
      </c>
      <c r="R17" s="585" t="s">
        <v>69</v>
      </c>
      <c r="S17" s="248"/>
      <c r="T17" s="195"/>
      <c r="U17" s="195"/>
      <c r="V17" s="195"/>
      <c r="W17" s="195"/>
      <c r="X17" s="195"/>
      <c r="Y17" s="195"/>
      <c r="Z17" s="195"/>
      <c r="AA17" s="195"/>
      <c r="AB17" s="195"/>
      <c r="AC17" s="195"/>
      <c r="AD17" s="195"/>
      <c r="AE17" s="195"/>
      <c r="AF17" s="195"/>
      <c r="AG17" s="195"/>
      <c r="AH17" s="195"/>
      <c r="AI17" s="207"/>
      <c r="AJ17" s="207"/>
      <c r="AK17" s="195"/>
      <c r="AL17" s="207"/>
      <c r="AM17" s="224"/>
    </row>
    <row r="18" spans="1:39" ht="203.25" thickBot="1" x14ac:dyDescent="0.3">
      <c r="A18" s="579" t="s">
        <v>1204</v>
      </c>
      <c r="B18" s="495" t="s">
        <v>70</v>
      </c>
      <c r="C18" s="584" t="s">
        <v>54</v>
      </c>
      <c r="D18" s="584" t="s">
        <v>54</v>
      </c>
      <c r="E18" s="584"/>
      <c r="F18" s="495" t="s">
        <v>71</v>
      </c>
      <c r="G18" s="46" t="s">
        <v>56</v>
      </c>
      <c r="H18" s="46" t="s">
        <v>56</v>
      </c>
      <c r="I18" s="584">
        <v>21</v>
      </c>
      <c r="J18" s="584">
        <f>7*2+5</f>
        <v>19</v>
      </c>
      <c r="K18" s="46">
        <f t="shared" si="7"/>
        <v>40</v>
      </c>
      <c r="L18" s="495" t="s">
        <v>72</v>
      </c>
      <c r="M18" s="495" t="s">
        <v>155</v>
      </c>
      <c r="N18" s="584">
        <v>372</v>
      </c>
      <c r="O18" s="495" t="s">
        <v>73</v>
      </c>
      <c r="P18" s="495" t="s">
        <v>74</v>
      </c>
      <c r="Q18" s="495">
        <v>196</v>
      </c>
      <c r="R18" s="585" t="s">
        <v>60</v>
      </c>
      <c r="S18" s="230"/>
      <c r="T18" s="196"/>
      <c r="U18" s="196"/>
      <c r="V18" s="196"/>
      <c r="W18" s="209"/>
      <c r="X18" s="210"/>
      <c r="Y18" s="210"/>
      <c r="Z18" s="210"/>
      <c r="AA18" s="210"/>
      <c r="AB18" s="210"/>
      <c r="AC18" s="210"/>
      <c r="AD18" s="210"/>
      <c r="AE18" s="210"/>
      <c r="AF18" s="210"/>
      <c r="AG18" s="210"/>
      <c r="AH18" s="191"/>
      <c r="AI18" s="213"/>
      <c r="AJ18" s="213"/>
      <c r="AK18" s="210"/>
      <c r="AL18" s="236"/>
      <c r="AM18" s="225"/>
    </row>
    <row r="19" spans="1:39" ht="124.5" thickBot="1" x14ac:dyDescent="0.3">
      <c r="A19" s="586" t="s">
        <v>901</v>
      </c>
      <c r="B19" s="356" t="s">
        <v>95</v>
      </c>
      <c r="C19" s="356" t="s">
        <v>96</v>
      </c>
      <c r="D19" s="356" t="s">
        <v>54</v>
      </c>
      <c r="E19" s="356" t="s">
        <v>54</v>
      </c>
      <c r="F19" s="336" t="s">
        <v>97</v>
      </c>
      <c r="G19" s="356"/>
      <c r="H19" s="356"/>
      <c r="I19" s="356">
        <v>3</v>
      </c>
      <c r="J19" s="356">
        <v>3</v>
      </c>
      <c r="K19" s="554">
        <f>SUM(G19:J19)</f>
        <v>6</v>
      </c>
      <c r="L19" s="587" t="s">
        <v>98</v>
      </c>
      <c r="M19" s="361" t="s">
        <v>158</v>
      </c>
      <c r="N19" s="356">
        <v>408</v>
      </c>
      <c r="O19" s="336" t="s">
        <v>99</v>
      </c>
      <c r="P19" s="336" t="s">
        <v>100</v>
      </c>
      <c r="Q19" s="356">
        <v>30</v>
      </c>
      <c r="R19" s="588" t="s">
        <v>101</v>
      </c>
      <c r="S19" s="185">
        <f>SUM(K19)</f>
        <v>6</v>
      </c>
      <c r="T19" s="179">
        <v>0</v>
      </c>
      <c r="U19" s="186">
        <f t="shared" ref="U19:U22" si="8">SUM(T19)</f>
        <v>0</v>
      </c>
      <c r="V19" s="183"/>
      <c r="W19" s="340">
        <f t="shared" ref="W19:W22" si="9">SUM(U19)</f>
        <v>0</v>
      </c>
      <c r="X19" s="340">
        <f t="shared" si="2"/>
        <v>6</v>
      </c>
      <c r="Y19" s="340"/>
      <c r="Z19" s="340">
        <f t="shared" ref="Z19:Z22" si="10">SUM(X19)</f>
        <v>6</v>
      </c>
      <c r="AA19" s="340">
        <f t="shared" ref="AA19:AA22" si="11">SUM(Z19)</f>
        <v>6</v>
      </c>
      <c r="AB19" s="340"/>
      <c r="AC19" s="340"/>
      <c r="AD19" s="340">
        <f t="shared" ref="AD19:AD22" si="12">SUM(AA19)</f>
        <v>6</v>
      </c>
      <c r="AE19" s="340">
        <f t="shared" ref="AE19:AG22" si="13">SUM(AD19)</f>
        <v>6</v>
      </c>
      <c r="AF19" s="186">
        <f t="shared" si="13"/>
        <v>6</v>
      </c>
      <c r="AG19" s="186">
        <f t="shared" si="13"/>
        <v>6</v>
      </c>
      <c r="AH19" s="183"/>
      <c r="AI19" s="335"/>
      <c r="AJ19" s="341"/>
      <c r="AK19" s="186"/>
      <c r="AL19" s="342"/>
      <c r="AM19" s="187"/>
    </row>
    <row r="20" spans="1:39" ht="101.25" x14ac:dyDescent="0.25">
      <c r="A20" s="586" t="s">
        <v>901</v>
      </c>
      <c r="B20" s="336" t="s">
        <v>102</v>
      </c>
      <c r="C20" s="356"/>
      <c r="D20" s="356" t="s">
        <v>54</v>
      </c>
      <c r="E20" s="356" t="s">
        <v>54</v>
      </c>
      <c r="F20" s="336" t="s">
        <v>103</v>
      </c>
      <c r="G20" s="356"/>
      <c r="H20" s="356"/>
      <c r="I20" s="356">
        <v>3</v>
      </c>
      <c r="J20" s="356">
        <v>3</v>
      </c>
      <c r="K20" s="554">
        <f t="shared" ref="K20:K31" si="14">SUM(G20:J20)</f>
        <v>6</v>
      </c>
      <c r="L20" s="361" t="s">
        <v>98</v>
      </c>
      <c r="M20" s="361" t="s">
        <v>158</v>
      </c>
      <c r="N20" s="356">
        <v>389</v>
      </c>
      <c r="O20" s="336" t="s">
        <v>104</v>
      </c>
      <c r="P20" s="336" t="s">
        <v>105</v>
      </c>
      <c r="Q20" s="356">
        <v>40</v>
      </c>
      <c r="R20" s="588" t="s">
        <v>101</v>
      </c>
      <c r="S20" s="247">
        <f>SUM(K20)</f>
        <v>6</v>
      </c>
      <c r="T20" s="194"/>
      <c r="U20" s="194">
        <f t="shared" si="8"/>
        <v>0</v>
      </c>
      <c r="V20" s="194"/>
      <c r="W20" s="194">
        <f t="shared" si="9"/>
        <v>0</v>
      </c>
      <c r="X20" s="194">
        <f t="shared" si="2"/>
        <v>6</v>
      </c>
      <c r="Y20" s="194"/>
      <c r="Z20" s="194">
        <f t="shared" si="10"/>
        <v>6</v>
      </c>
      <c r="AA20" s="194">
        <f t="shared" si="11"/>
        <v>6</v>
      </c>
      <c r="AB20" s="194"/>
      <c r="AC20" s="194"/>
      <c r="AD20" s="194">
        <f t="shared" si="12"/>
        <v>6</v>
      </c>
      <c r="AE20" s="194">
        <f t="shared" si="13"/>
        <v>6</v>
      </c>
      <c r="AF20" s="194">
        <f t="shared" si="13"/>
        <v>6</v>
      </c>
      <c r="AG20" s="194">
        <f t="shared" si="13"/>
        <v>6</v>
      </c>
      <c r="AH20" s="227"/>
      <c r="AI20" s="228"/>
      <c r="AJ20" s="238" t="s">
        <v>90</v>
      </c>
      <c r="AK20" s="194"/>
      <c r="AL20" s="235"/>
      <c r="AM20" s="223"/>
    </row>
    <row r="21" spans="1:39" ht="45" x14ac:dyDescent="0.25">
      <c r="A21" s="586" t="s">
        <v>901</v>
      </c>
      <c r="B21" s="336" t="s">
        <v>106</v>
      </c>
      <c r="C21" s="356"/>
      <c r="D21" s="356" t="s">
        <v>54</v>
      </c>
      <c r="E21" s="356" t="s">
        <v>54</v>
      </c>
      <c r="F21" s="336" t="s">
        <v>107</v>
      </c>
      <c r="G21" s="356"/>
      <c r="H21" s="356"/>
      <c r="I21" s="356">
        <v>3</v>
      </c>
      <c r="J21" s="356">
        <v>3</v>
      </c>
      <c r="K21" s="554">
        <f t="shared" si="14"/>
        <v>6</v>
      </c>
      <c r="L21" s="361" t="s">
        <v>108</v>
      </c>
      <c r="M21" s="361" t="s">
        <v>158</v>
      </c>
      <c r="N21" s="356">
        <v>394</v>
      </c>
      <c r="O21" s="336" t="s">
        <v>109</v>
      </c>
      <c r="P21" s="336" t="s">
        <v>110</v>
      </c>
      <c r="Q21" s="356">
        <v>116</v>
      </c>
      <c r="R21" s="588" t="s">
        <v>111</v>
      </c>
      <c r="S21" s="247">
        <f>SUM(K21)</f>
        <v>6</v>
      </c>
      <c r="T21" s="194"/>
      <c r="U21" s="194">
        <f t="shared" si="8"/>
        <v>0</v>
      </c>
      <c r="V21" s="194"/>
      <c r="W21" s="194">
        <f t="shared" si="9"/>
        <v>0</v>
      </c>
      <c r="X21" s="194">
        <f t="shared" si="2"/>
        <v>6</v>
      </c>
      <c r="Y21" s="194"/>
      <c r="Z21" s="194">
        <f t="shared" si="10"/>
        <v>6</v>
      </c>
      <c r="AA21" s="194">
        <f t="shared" si="11"/>
        <v>6</v>
      </c>
      <c r="AB21" s="194"/>
      <c r="AC21" s="194"/>
      <c r="AD21" s="194">
        <f t="shared" si="12"/>
        <v>6</v>
      </c>
      <c r="AE21" s="194">
        <f t="shared" si="13"/>
        <v>6</v>
      </c>
      <c r="AF21" s="194">
        <f t="shared" si="13"/>
        <v>6</v>
      </c>
      <c r="AG21" s="194">
        <f t="shared" si="13"/>
        <v>6</v>
      </c>
      <c r="AH21" s="227"/>
      <c r="AI21" s="228"/>
      <c r="AJ21" s="238"/>
      <c r="AK21" s="194"/>
      <c r="AL21" s="235"/>
      <c r="AM21" s="223"/>
    </row>
    <row r="22" spans="1:39" ht="168.75" x14ac:dyDescent="0.25">
      <c r="A22" s="586" t="s">
        <v>901</v>
      </c>
      <c r="B22" s="336" t="s">
        <v>112</v>
      </c>
      <c r="C22" s="356"/>
      <c r="D22" s="356" t="s">
        <v>54</v>
      </c>
      <c r="E22" s="356" t="s">
        <v>54</v>
      </c>
      <c r="F22" s="336" t="s">
        <v>113</v>
      </c>
      <c r="G22" s="356"/>
      <c r="H22" s="356"/>
      <c r="I22" s="356">
        <v>116</v>
      </c>
      <c r="J22" s="356">
        <v>232</v>
      </c>
      <c r="K22" s="554">
        <f t="shared" si="14"/>
        <v>348</v>
      </c>
      <c r="L22" s="361" t="s">
        <v>98</v>
      </c>
      <c r="M22" s="361" t="s">
        <v>158</v>
      </c>
      <c r="N22" s="356">
        <v>404</v>
      </c>
      <c r="O22" s="336" t="s">
        <v>114</v>
      </c>
      <c r="P22" s="336" t="s">
        <v>115</v>
      </c>
      <c r="Q22" s="356">
        <v>20</v>
      </c>
      <c r="R22" s="588" t="s">
        <v>116</v>
      </c>
      <c r="S22" s="247">
        <f>SUM(K22)</f>
        <v>348</v>
      </c>
      <c r="T22" s="194"/>
      <c r="U22" s="194">
        <f t="shared" si="8"/>
        <v>0</v>
      </c>
      <c r="V22" s="194"/>
      <c r="W22" s="194">
        <f t="shared" si="9"/>
        <v>0</v>
      </c>
      <c r="X22" s="194">
        <f t="shared" si="2"/>
        <v>348</v>
      </c>
      <c r="Y22" s="194"/>
      <c r="Z22" s="194">
        <f t="shared" si="10"/>
        <v>348</v>
      </c>
      <c r="AA22" s="194">
        <f t="shared" si="11"/>
        <v>348</v>
      </c>
      <c r="AB22" s="194"/>
      <c r="AC22" s="194"/>
      <c r="AD22" s="194">
        <f t="shared" si="12"/>
        <v>348</v>
      </c>
      <c r="AE22" s="194">
        <f t="shared" si="13"/>
        <v>348</v>
      </c>
      <c r="AF22" s="194">
        <f t="shared" si="13"/>
        <v>348</v>
      </c>
      <c r="AG22" s="194">
        <f t="shared" si="13"/>
        <v>348</v>
      </c>
      <c r="AH22" s="227"/>
      <c r="AI22" s="228"/>
      <c r="AJ22" s="238"/>
      <c r="AK22" s="194"/>
      <c r="AL22" s="235"/>
      <c r="AM22" s="223"/>
    </row>
    <row r="23" spans="1:39" ht="101.25" x14ac:dyDescent="0.25">
      <c r="A23" s="586" t="s">
        <v>901</v>
      </c>
      <c r="B23" s="336" t="s">
        <v>117</v>
      </c>
      <c r="C23" s="356" t="s">
        <v>54</v>
      </c>
      <c r="D23" s="356" t="s">
        <v>54</v>
      </c>
      <c r="E23" s="356" t="s">
        <v>54</v>
      </c>
      <c r="F23" s="336" t="s">
        <v>118</v>
      </c>
      <c r="G23" s="356"/>
      <c r="H23" s="356"/>
      <c r="I23" s="356">
        <v>1</v>
      </c>
      <c r="J23" s="356">
        <v>2</v>
      </c>
      <c r="K23" s="554">
        <f t="shared" si="14"/>
        <v>3</v>
      </c>
      <c r="L23" s="361" t="s">
        <v>98</v>
      </c>
      <c r="M23" s="361" t="s">
        <v>158</v>
      </c>
      <c r="N23" s="356">
        <v>404</v>
      </c>
      <c r="O23" s="336" t="s">
        <v>114</v>
      </c>
      <c r="P23" s="336" t="s">
        <v>115</v>
      </c>
      <c r="Q23" s="356">
        <v>20</v>
      </c>
      <c r="R23" s="588" t="s">
        <v>116</v>
      </c>
      <c r="S23" s="247"/>
      <c r="T23" s="194"/>
      <c r="U23" s="194"/>
      <c r="V23" s="194"/>
      <c r="W23" s="194"/>
      <c r="X23" s="194"/>
      <c r="Y23" s="194"/>
      <c r="Z23" s="194"/>
      <c r="AA23" s="194"/>
      <c r="AB23" s="194"/>
      <c r="AC23" s="194"/>
      <c r="AD23" s="194"/>
      <c r="AE23" s="194"/>
      <c r="AF23" s="194"/>
      <c r="AG23" s="194"/>
      <c r="AH23" s="227"/>
      <c r="AI23" s="228"/>
      <c r="AJ23" s="238"/>
      <c r="AK23" s="194"/>
      <c r="AL23" s="235"/>
      <c r="AM23" s="223"/>
    </row>
    <row r="24" spans="1:39" ht="90" x14ac:dyDescent="0.25">
      <c r="A24" s="586" t="s">
        <v>901</v>
      </c>
      <c r="B24" s="336" t="s">
        <v>117</v>
      </c>
      <c r="C24" s="356" t="s">
        <v>54</v>
      </c>
      <c r="D24" s="356" t="s">
        <v>54</v>
      </c>
      <c r="E24" s="356" t="s">
        <v>54</v>
      </c>
      <c r="F24" s="336" t="s">
        <v>119</v>
      </c>
      <c r="G24" s="356"/>
      <c r="H24" s="356"/>
      <c r="I24" s="356">
        <v>1</v>
      </c>
      <c r="J24" s="356">
        <v>4</v>
      </c>
      <c r="K24" s="554">
        <f t="shared" si="14"/>
        <v>5</v>
      </c>
      <c r="L24" s="361" t="s">
        <v>120</v>
      </c>
      <c r="M24" s="361" t="s">
        <v>158</v>
      </c>
      <c r="N24" s="356">
        <v>404</v>
      </c>
      <c r="O24" s="336" t="s">
        <v>121</v>
      </c>
      <c r="P24" s="336" t="s">
        <v>122</v>
      </c>
      <c r="Q24" s="356">
        <v>15</v>
      </c>
      <c r="R24" s="588" t="s">
        <v>116</v>
      </c>
      <c r="S24" s="247"/>
      <c r="T24" s="194"/>
      <c r="U24" s="194"/>
      <c r="V24" s="194"/>
      <c r="W24" s="194"/>
      <c r="X24" s="194"/>
      <c r="Y24" s="194"/>
      <c r="Z24" s="194"/>
      <c r="AA24" s="194"/>
      <c r="AB24" s="194"/>
      <c r="AC24" s="194"/>
      <c r="AD24" s="194"/>
      <c r="AE24" s="194"/>
      <c r="AF24" s="194"/>
      <c r="AG24" s="194"/>
      <c r="AH24" s="227"/>
      <c r="AI24" s="228"/>
      <c r="AJ24" s="238"/>
      <c r="AK24" s="194"/>
      <c r="AL24" s="235"/>
      <c r="AM24" s="223"/>
    </row>
    <row r="25" spans="1:39" ht="67.5" x14ac:dyDescent="0.25">
      <c r="A25" s="586" t="s">
        <v>901</v>
      </c>
      <c r="B25" s="336" t="s">
        <v>123</v>
      </c>
      <c r="C25" s="356"/>
      <c r="D25" s="356"/>
      <c r="E25" s="356" t="s">
        <v>54</v>
      </c>
      <c r="F25" s="336" t="s">
        <v>124</v>
      </c>
      <c r="G25" s="356"/>
      <c r="H25" s="356"/>
      <c r="I25" s="356">
        <v>3</v>
      </c>
      <c r="J25" s="356">
        <v>3</v>
      </c>
      <c r="K25" s="554">
        <f t="shared" si="14"/>
        <v>6</v>
      </c>
      <c r="L25" s="361" t="s">
        <v>125</v>
      </c>
      <c r="M25" s="361" t="s">
        <v>158</v>
      </c>
      <c r="N25" s="356">
        <v>407</v>
      </c>
      <c r="O25" s="336" t="s">
        <v>126</v>
      </c>
      <c r="P25" s="336" t="s">
        <v>127</v>
      </c>
      <c r="Q25" s="336" t="s">
        <v>128</v>
      </c>
      <c r="R25" s="588" t="s">
        <v>116</v>
      </c>
      <c r="S25" s="247"/>
      <c r="T25" s="194"/>
      <c r="U25" s="194"/>
      <c r="V25" s="194"/>
      <c r="W25" s="194"/>
      <c r="X25" s="194"/>
      <c r="Y25" s="194"/>
      <c r="Z25" s="194"/>
      <c r="AA25" s="194"/>
      <c r="AB25" s="194"/>
      <c r="AC25" s="194"/>
      <c r="AD25" s="194"/>
      <c r="AE25" s="194"/>
      <c r="AF25" s="194"/>
      <c r="AG25" s="194"/>
      <c r="AH25" s="227"/>
      <c r="AI25" s="228"/>
      <c r="AJ25" s="238"/>
      <c r="AK25" s="194"/>
      <c r="AL25" s="235"/>
      <c r="AM25" s="223"/>
    </row>
    <row r="26" spans="1:39" ht="157.5" x14ac:dyDescent="0.25">
      <c r="A26" s="586" t="s">
        <v>901</v>
      </c>
      <c r="B26" s="336" t="s">
        <v>129</v>
      </c>
      <c r="C26" s="356"/>
      <c r="D26" s="356" t="s">
        <v>54</v>
      </c>
      <c r="E26" s="356" t="s">
        <v>54</v>
      </c>
      <c r="F26" s="336" t="s">
        <v>130</v>
      </c>
      <c r="G26" s="356"/>
      <c r="H26" s="356"/>
      <c r="I26" s="356">
        <v>20</v>
      </c>
      <c r="J26" s="356">
        <v>15</v>
      </c>
      <c r="K26" s="554">
        <f t="shared" si="14"/>
        <v>35</v>
      </c>
      <c r="L26" s="361" t="s">
        <v>131</v>
      </c>
      <c r="M26" s="361" t="s">
        <v>158</v>
      </c>
      <c r="N26" s="336" t="s">
        <v>132</v>
      </c>
      <c r="O26" s="336" t="s">
        <v>133</v>
      </c>
      <c r="P26" s="336" t="s">
        <v>134</v>
      </c>
      <c r="Q26" s="356">
        <v>525</v>
      </c>
      <c r="R26" s="588" t="s">
        <v>116</v>
      </c>
      <c r="S26" s="247"/>
      <c r="T26" s="194"/>
      <c r="U26" s="194"/>
      <c r="V26" s="194"/>
      <c r="W26" s="194"/>
      <c r="X26" s="194"/>
      <c r="Y26" s="194"/>
      <c r="Z26" s="194"/>
      <c r="AA26" s="194"/>
      <c r="AB26" s="194"/>
      <c r="AC26" s="194"/>
      <c r="AD26" s="194"/>
      <c r="AE26" s="194"/>
      <c r="AF26" s="194"/>
      <c r="AG26" s="194"/>
      <c r="AH26" s="227"/>
      <c r="AI26" s="228"/>
      <c r="AJ26" s="238"/>
      <c r="AK26" s="194"/>
      <c r="AL26" s="235"/>
      <c r="AM26" s="223"/>
    </row>
    <row r="27" spans="1:39" ht="146.25" x14ac:dyDescent="0.25">
      <c r="A27" s="586" t="s">
        <v>901</v>
      </c>
      <c r="B27" s="336" t="s">
        <v>123</v>
      </c>
      <c r="C27" s="356" t="s">
        <v>54</v>
      </c>
      <c r="D27" s="356"/>
      <c r="E27" s="356"/>
      <c r="F27" s="336" t="s">
        <v>135</v>
      </c>
      <c r="G27" s="356"/>
      <c r="H27" s="356"/>
      <c r="I27" s="356">
        <v>1</v>
      </c>
      <c r="J27" s="356">
        <v>1</v>
      </c>
      <c r="K27" s="554">
        <f t="shared" si="14"/>
        <v>2</v>
      </c>
      <c r="L27" s="336" t="s">
        <v>136</v>
      </c>
      <c r="M27" s="361" t="s">
        <v>158</v>
      </c>
      <c r="N27" s="356">
        <v>407</v>
      </c>
      <c r="O27" s="336" t="s">
        <v>137</v>
      </c>
      <c r="P27" s="336" t="s">
        <v>138</v>
      </c>
      <c r="Q27" s="336" t="s">
        <v>139</v>
      </c>
      <c r="R27" s="588" t="s">
        <v>116</v>
      </c>
      <c r="S27" s="247"/>
      <c r="T27" s="194"/>
      <c r="U27" s="194"/>
      <c r="V27" s="194"/>
      <c r="W27" s="194"/>
      <c r="X27" s="194"/>
      <c r="Y27" s="194"/>
      <c r="Z27" s="194"/>
      <c r="AA27" s="194"/>
      <c r="AB27" s="194"/>
      <c r="AC27" s="194"/>
      <c r="AD27" s="194"/>
      <c r="AE27" s="194"/>
      <c r="AF27" s="194"/>
      <c r="AG27" s="194"/>
      <c r="AH27" s="227"/>
      <c r="AI27" s="228"/>
      <c r="AJ27" s="238"/>
      <c r="AK27" s="194"/>
      <c r="AL27" s="235"/>
      <c r="AM27" s="223"/>
    </row>
    <row r="28" spans="1:39" ht="146.25" x14ac:dyDescent="0.25">
      <c r="A28" s="586" t="s">
        <v>901</v>
      </c>
      <c r="B28" s="336" t="s">
        <v>123</v>
      </c>
      <c r="C28" s="356"/>
      <c r="D28" s="356" t="s">
        <v>54</v>
      </c>
      <c r="E28" s="356"/>
      <c r="F28" s="336" t="s">
        <v>140</v>
      </c>
      <c r="G28" s="356"/>
      <c r="H28" s="356"/>
      <c r="I28" s="356">
        <v>1</v>
      </c>
      <c r="J28" s="356">
        <v>1</v>
      </c>
      <c r="K28" s="554">
        <f t="shared" si="14"/>
        <v>2</v>
      </c>
      <c r="L28" s="361" t="s">
        <v>141</v>
      </c>
      <c r="M28" s="361" t="s">
        <v>158</v>
      </c>
      <c r="N28" s="356">
        <v>407</v>
      </c>
      <c r="O28" s="336" t="s">
        <v>142</v>
      </c>
      <c r="P28" s="336" t="s">
        <v>138</v>
      </c>
      <c r="Q28" s="336" t="s">
        <v>143</v>
      </c>
      <c r="R28" s="588" t="s">
        <v>116</v>
      </c>
      <c r="S28" s="247"/>
      <c r="T28" s="194"/>
      <c r="U28" s="194"/>
      <c r="V28" s="194"/>
      <c r="W28" s="194"/>
      <c r="X28" s="194"/>
      <c r="Y28" s="194"/>
      <c r="Z28" s="194"/>
      <c r="AA28" s="194"/>
      <c r="AB28" s="194"/>
      <c r="AC28" s="194"/>
      <c r="AD28" s="194"/>
      <c r="AE28" s="194"/>
      <c r="AF28" s="194"/>
      <c r="AG28" s="194"/>
      <c r="AH28" s="227"/>
      <c r="AI28" s="228"/>
      <c r="AJ28" s="238"/>
      <c r="AK28" s="194"/>
      <c r="AL28" s="235"/>
      <c r="AM28" s="223"/>
    </row>
    <row r="29" spans="1:39" ht="135" x14ac:dyDescent="0.25">
      <c r="A29" s="586" t="s">
        <v>901</v>
      </c>
      <c r="B29" s="336" t="s">
        <v>144</v>
      </c>
      <c r="C29" s="356"/>
      <c r="D29" s="356"/>
      <c r="E29" s="356" t="s">
        <v>54</v>
      </c>
      <c r="F29" s="336" t="s">
        <v>145</v>
      </c>
      <c r="G29" s="356"/>
      <c r="H29" s="356"/>
      <c r="I29" s="356">
        <v>10</v>
      </c>
      <c r="J29" s="356">
        <v>10</v>
      </c>
      <c r="K29" s="554">
        <f t="shared" si="14"/>
        <v>20</v>
      </c>
      <c r="L29" s="361" t="s">
        <v>146</v>
      </c>
      <c r="M29" s="361" t="s">
        <v>158</v>
      </c>
      <c r="N29" s="356">
        <v>411</v>
      </c>
      <c r="O29" s="336" t="s">
        <v>147</v>
      </c>
      <c r="P29" s="336" t="s">
        <v>148</v>
      </c>
      <c r="Q29" s="336" t="s">
        <v>149</v>
      </c>
      <c r="R29" s="588" t="s">
        <v>150</v>
      </c>
      <c r="S29" s="247"/>
      <c r="T29" s="194"/>
      <c r="U29" s="194"/>
      <c r="V29" s="194"/>
      <c r="W29" s="194"/>
      <c r="X29" s="194"/>
      <c r="Y29" s="194"/>
      <c r="Z29" s="194"/>
      <c r="AA29" s="194"/>
      <c r="AB29" s="194"/>
      <c r="AC29" s="194"/>
      <c r="AD29" s="194"/>
      <c r="AE29" s="194"/>
      <c r="AF29" s="194"/>
      <c r="AG29" s="194"/>
      <c r="AH29" s="227"/>
      <c r="AI29" s="228"/>
      <c r="AJ29" s="238"/>
      <c r="AK29" s="194"/>
      <c r="AL29" s="235"/>
      <c r="AM29" s="223"/>
    </row>
    <row r="30" spans="1:39" ht="56.25" x14ac:dyDescent="0.25">
      <c r="A30" s="586" t="s">
        <v>901</v>
      </c>
      <c r="B30" s="336" t="s">
        <v>151</v>
      </c>
      <c r="C30" s="356"/>
      <c r="D30" s="356" t="s">
        <v>54</v>
      </c>
      <c r="E30" s="356"/>
      <c r="F30" s="336" t="s">
        <v>152</v>
      </c>
      <c r="G30" s="356"/>
      <c r="H30" s="356"/>
      <c r="I30" s="356">
        <v>2</v>
      </c>
      <c r="J30" s="356">
        <v>3</v>
      </c>
      <c r="K30" s="554">
        <f t="shared" si="14"/>
        <v>5</v>
      </c>
      <c r="L30" s="361" t="s">
        <v>131</v>
      </c>
      <c r="M30" s="361" t="s">
        <v>158</v>
      </c>
      <c r="N30" s="356">
        <v>396</v>
      </c>
      <c r="O30" s="336" t="s">
        <v>153</v>
      </c>
      <c r="P30" s="336" t="s">
        <v>148</v>
      </c>
      <c r="Q30" s="336">
        <v>20</v>
      </c>
      <c r="R30" s="588" t="s">
        <v>150</v>
      </c>
      <c r="S30" s="247"/>
      <c r="T30" s="194"/>
      <c r="U30" s="194"/>
      <c r="V30" s="194"/>
      <c r="W30" s="194"/>
      <c r="X30" s="194"/>
      <c r="Y30" s="194"/>
      <c r="Z30" s="194"/>
      <c r="AA30" s="194"/>
      <c r="AB30" s="194"/>
      <c r="AC30" s="194"/>
      <c r="AD30" s="194"/>
      <c r="AE30" s="194"/>
      <c r="AF30" s="194"/>
      <c r="AG30" s="194"/>
      <c r="AH30" s="227"/>
      <c r="AI30" s="228"/>
      <c r="AJ30" s="238"/>
      <c r="AK30" s="194"/>
      <c r="AL30" s="235"/>
      <c r="AM30" s="223"/>
    </row>
    <row r="31" spans="1:39" ht="159" thickBot="1" x14ac:dyDescent="0.3">
      <c r="A31" s="586" t="s">
        <v>902</v>
      </c>
      <c r="B31" s="370" t="s">
        <v>159</v>
      </c>
      <c r="C31" s="360" t="s">
        <v>54</v>
      </c>
      <c r="D31" s="360"/>
      <c r="E31" s="360"/>
      <c r="F31" s="370" t="s">
        <v>81</v>
      </c>
      <c r="G31" s="276"/>
      <c r="H31" s="276"/>
      <c r="I31" s="276">
        <v>15</v>
      </c>
      <c r="J31" s="276">
        <v>15</v>
      </c>
      <c r="K31" s="276">
        <f t="shared" si="14"/>
        <v>30</v>
      </c>
      <c r="L31" s="361" t="s">
        <v>82</v>
      </c>
      <c r="M31" s="440" t="s">
        <v>83</v>
      </c>
      <c r="N31" s="360">
        <v>491</v>
      </c>
      <c r="O31" s="370" t="s">
        <v>84</v>
      </c>
      <c r="P31" s="370" t="s">
        <v>85</v>
      </c>
      <c r="Q31" s="360">
        <v>3500</v>
      </c>
      <c r="R31" s="589" t="s">
        <v>86</v>
      </c>
      <c r="S31" s="247">
        <f>SUM(K31)</f>
        <v>30</v>
      </c>
      <c r="T31" s="194"/>
      <c r="U31" s="194">
        <f t="shared" ref="U31" si="15">SUM(T31)</f>
        <v>0</v>
      </c>
      <c r="V31" s="194" t="s">
        <v>87</v>
      </c>
      <c r="W31" s="194">
        <f t="shared" ref="W31" si="16">SUM(U31)</f>
        <v>0</v>
      </c>
      <c r="X31" s="194">
        <f t="shared" si="2"/>
        <v>30</v>
      </c>
      <c r="Y31" s="194" t="s">
        <v>88</v>
      </c>
      <c r="Z31" s="194">
        <f t="shared" ref="Z31" si="17">SUM(X31)</f>
        <v>30</v>
      </c>
      <c r="AA31" s="194">
        <f t="shared" ref="AA31:AA38" si="18">SUM(Z31)</f>
        <v>30</v>
      </c>
      <c r="AB31" s="194"/>
      <c r="AC31" s="194"/>
      <c r="AD31" s="194">
        <f t="shared" ref="AD31:AD38" si="19">SUM(AA31)</f>
        <v>30</v>
      </c>
      <c r="AE31" s="194">
        <f t="shared" ref="AE31:AG38" si="20">SUM(AD31)</f>
        <v>30</v>
      </c>
      <c r="AF31" s="194">
        <f t="shared" si="20"/>
        <v>30</v>
      </c>
      <c r="AG31" s="194">
        <f t="shared" si="20"/>
        <v>30</v>
      </c>
      <c r="AH31" s="227" t="s">
        <v>89</v>
      </c>
      <c r="AI31" s="228" t="s">
        <v>89</v>
      </c>
      <c r="AJ31" s="238" t="s">
        <v>90</v>
      </c>
      <c r="AK31" s="194"/>
      <c r="AL31" s="235"/>
      <c r="AM31" s="223"/>
    </row>
    <row r="32" spans="1:39" ht="282" thickBot="1" x14ac:dyDescent="0.3">
      <c r="A32" s="590" t="s">
        <v>165</v>
      </c>
      <c r="B32" s="591" t="s">
        <v>903</v>
      </c>
      <c r="C32" s="370"/>
      <c r="D32" s="356" t="s">
        <v>54</v>
      </c>
      <c r="E32" s="360"/>
      <c r="F32" s="591" t="s">
        <v>161</v>
      </c>
      <c r="G32" s="276"/>
      <c r="H32" s="276"/>
      <c r="I32" s="244" t="s">
        <v>54</v>
      </c>
      <c r="J32" s="244" t="s">
        <v>54</v>
      </c>
      <c r="K32" s="244" t="s">
        <v>54</v>
      </c>
      <c r="L32" s="591" t="s">
        <v>162</v>
      </c>
      <c r="M32" s="361" t="s">
        <v>163</v>
      </c>
      <c r="N32" s="336" t="s">
        <v>164</v>
      </c>
      <c r="O32" s="336" t="s">
        <v>165</v>
      </c>
      <c r="P32" s="336" t="s">
        <v>166</v>
      </c>
      <c r="Q32" s="356" t="s">
        <v>167</v>
      </c>
      <c r="R32" s="588" t="s">
        <v>168</v>
      </c>
      <c r="S32" s="592">
        <f>SUM(K32)</f>
        <v>0</v>
      </c>
      <c r="T32" s="135"/>
      <c r="U32" s="135">
        <f t="shared" ref="U32:U38" si="21">SUM(T32)</f>
        <v>0</v>
      </c>
      <c r="V32" s="135"/>
      <c r="W32" s="135">
        <f t="shared" ref="W32:W38" si="22">SUM(U32)</f>
        <v>0</v>
      </c>
      <c r="X32" s="135">
        <f t="shared" si="2"/>
        <v>0</v>
      </c>
      <c r="Y32" s="135">
        <v>0</v>
      </c>
      <c r="Z32" s="135">
        <f t="shared" ref="Z32:Z38" si="23">SUM(X32)</f>
        <v>0</v>
      </c>
      <c r="AA32" s="135">
        <f t="shared" si="18"/>
        <v>0</v>
      </c>
      <c r="AB32" s="135">
        <v>0</v>
      </c>
      <c r="AC32" s="135">
        <v>0</v>
      </c>
      <c r="AD32" s="135">
        <f t="shared" si="19"/>
        <v>0</v>
      </c>
      <c r="AE32" s="135">
        <f t="shared" si="20"/>
        <v>0</v>
      </c>
      <c r="AF32" s="135">
        <f t="shared" si="20"/>
        <v>0</v>
      </c>
      <c r="AG32" s="135">
        <f t="shared" si="20"/>
        <v>0</v>
      </c>
      <c r="AH32" s="135"/>
      <c r="AI32" s="135"/>
      <c r="AJ32" s="136" t="s">
        <v>90</v>
      </c>
      <c r="AK32" s="135"/>
      <c r="AL32" s="135"/>
      <c r="AM32" s="137"/>
    </row>
    <row r="33" spans="1:39" ht="78.75" x14ac:dyDescent="0.25">
      <c r="A33" s="583" t="s">
        <v>845</v>
      </c>
      <c r="B33" s="587" t="s">
        <v>172</v>
      </c>
      <c r="C33" s="356" t="s">
        <v>54</v>
      </c>
      <c r="D33" s="593"/>
      <c r="E33" s="593"/>
      <c r="F33" s="361" t="s">
        <v>173</v>
      </c>
      <c r="G33" s="440">
        <v>0</v>
      </c>
      <c r="H33" s="440">
        <v>0</v>
      </c>
      <c r="I33" s="440">
        <v>10</v>
      </c>
      <c r="J33" s="309">
        <v>10</v>
      </c>
      <c r="K33" s="244">
        <f t="shared" ref="K33" si="24">SUM(G33:J33)</f>
        <v>20</v>
      </c>
      <c r="L33" s="361" t="s">
        <v>174</v>
      </c>
      <c r="M33" s="361" t="s">
        <v>175</v>
      </c>
      <c r="N33" s="356">
        <v>442</v>
      </c>
      <c r="O33" s="356" t="s">
        <v>176</v>
      </c>
      <c r="P33" s="336" t="s">
        <v>177</v>
      </c>
      <c r="Q33" s="356">
        <v>20</v>
      </c>
      <c r="R33" s="588" t="s">
        <v>178</v>
      </c>
      <c r="S33" s="247"/>
      <c r="T33" s="194"/>
      <c r="U33" s="194">
        <f t="shared" si="21"/>
        <v>0</v>
      </c>
      <c r="V33" s="194" t="s">
        <v>87</v>
      </c>
      <c r="W33" s="194">
        <f t="shared" si="22"/>
        <v>0</v>
      </c>
      <c r="X33" s="194">
        <f t="shared" si="2"/>
        <v>0</v>
      </c>
      <c r="Y33" s="194" t="s">
        <v>88</v>
      </c>
      <c r="Z33" s="194">
        <f t="shared" si="23"/>
        <v>0</v>
      </c>
      <c r="AA33" s="194">
        <f t="shared" si="18"/>
        <v>0</v>
      </c>
      <c r="AB33" s="194"/>
      <c r="AC33" s="194"/>
      <c r="AD33" s="194">
        <f t="shared" si="19"/>
        <v>0</v>
      </c>
      <c r="AE33" s="194">
        <f t="shared" si="20"/>
        <v>0</v>
      </c>
      <c r="AF33" s="194">
        <f t="shared" si="20"/>
        <v>0</v>
      </c>
      <c r="AG33" s="194">
        <f t="shared" si="20"/>
        <v>0</v>
      </c>
      <c r="AH33" s="227" t="s">
        <v>89</v>
      </c>
      <c r="AI33" s="228" t="s">
        <v>89</v>
      </c>
      <c r="AJ33" s="238" t="s">
        <v>90</v>
      </c>
      <c r="AK33" s="194"/>
      <c r="AL33" s="235"/>
      <c r="AM33" s="223"/>
    </row>
    <row r="34" spans="1:39" ht="78.75" x14ac:dyDescent="0.25">
      <c r="A34" s="583" t="s">
        <v>845</v>
      </c>
      <c r="B34" s="587" t="s">
        <v>179</v>
      </c>
      <c r="C34" s="356"/>
      <c r="D34" s="356" t="s">
        <v>54</v>
      </c>
      <c r="E34" s="593"/>
      <c r="F34" s="361" t="s">
        <v>180</v>
      </c>
      <c r="G34" s="440">
        <v>0</v>
      </c>
      <c r="H34" s="440">
        <v>0</v>
      </c>
      <c r="I34" s="440">
        <v>10</v>
      </c>
      <c r="J34" s="309">
        <v>10</v>
      </c>
      <c r="K34" s="244">
        <f>SUM(G34:J34)</f>
        <v>20</v>
      </c>
      <c r="L34" s="361" t="s">
        <v>181</v>
      </c>
      <c r="M34" s="361" t="s">
        <v>182</v>
      </c>
      <c r="N34" s="356">
        <v>442</v>
      </c>
      <c r="O34" s="356" t="s">
        <v>176</v>
      </c>
      <c r="P34" s="336" t="s">
        <v>183</v>
      </c>
      <c r="Q34" s="356">
        <v>20</v>
      </c>
      <c r="R34" s="588" t="s">
        <v>178</v>
      </c>
      <c r="S34" s="247"/>
      <c r="T34" s="194"/>
      <c r="U34" s="194">
        <f t="shared" si="21"/>
        <v>0</v>
      </c>
      <c r="V34" s="194" t="s">
        <v>184</v>
      </c>
      <c r="W34" s="194">
        <f t="shared" si="22"/>
        <v>0</v>
      </c>
      <c r="X34" s="194">
        <f t="shared" si="2"/>
        <v>0</v>
      </c>
      <c r="Y34" s="194" t="s">
        <v>88</v>
      </c>
      <c r="Z34" s="194">
        <f t="shared" si="23"/>
        <v>0</v>
      </c>
      <c r="AA34" s="194">
        <f t="shared" si="18"/>
        <v>0</v>
      </c>
      <c r="AB34" s="194"/>
      <c r="AC34" s="194"/>
      <c r="AD34" s="194">
        <f t="shared" si="19"/>
        <v>0</v>
      </c>
      <c r="AE34" s="194">
        <f t="shared" si="20"/>
        <v>0</v>
      </c>
      <c r="AF34" s="194">
        <f t="shared" si="20"/>
        <v>0</v>
      </c>
      <c r="AG34" s="194">
        <f t="shared" si="20"/>
        <v>0</v>
      </c>
      <c r="AH34" s="195" t="s">
        <v>89</v>
      </c>
      <c r="AI34" s="207" t="s">
        <v>89</v>
      </c>
      <c r="AJ34" s="207"/>
      <c r="AK34" s="194"/>
      <c r="AL34" s="235"/>
      <c r="AM34" s="224"/>
    </row>
    <row r="35" spans="1:39" ht="123.75" x14ac:dyDescent="0.25">
      <c r="A35" s="583" t="s">
        <v>845</v>
      </c>
      <c r="B35" s="587" t="s">
        <v>185</v>
      </c>
      <c r="C35" s="356"/>
      <c r="D35" s="356" t="s">
        <v>54</v>
      </c>
      <c r="E35" s="593"/>
      <c r="F35" s="361" t="s">
        <v>186</v>
      </c>
      <c r="G35" s="440">
        <v>0</v>
      </c>
      <c r="H35" s="440">
        <v>0</v>
      </c>
      <c r="I35" s="440">
        <v>0</v>
      </c>
      <c r="J35" s="309">
        <v>119</v>
      </c>
      <c r="K35" s="244">
        <f t="shared" ref="K35:K44" si="25">SUM(G35:J35)</f>
        <v>119</v>
      </c>
      <c r="L35" s="361" t="s">
        <v>181</v>
      </c>
      <c r="M35" s="361" t="s">
        <v>182</v>
      </c>
      <c r="N35" s="356">
        <v>458</v>
      </c>
      <c r="O35" s="356" t="s">
        <v>176</v>
      </c>
      <c r="P35" s="336" t="s">
        <v>187</v>
      </c>
      <c r="Q35" s="356">
        <v>119</v>
      </c>
      <c r="R35" s="588" t="s">
        <v>178</v>
      </c>
      <c r="S35" s="248"/>
      <c r="T35" s="194"/>
      <c r="U35" s="194"/>
      <c r="V35" s="194"/>
      <c r="W35" s="194"/>
      <c r="X35" s="194"/>
      <c r="Y35" s="194"/>
      <c r="Z35" s="194"/>
      <c r="AA35" s="194"/>
      <c r="AB35" s="194"/>
      <c r="AC35" s="194"/>
      <c r="AD35" s="194"/>
      <c r="AE35" s="194"/>
      <c r="AF35" s="194"/>
      <c r="AG35" s="194"/>
      <c r="AH35" s="195"/>
      <c r="AI35" s="207"/>
      <c r="AJ35" s="207"/>
      <c r="AK35" s="194"/>
      <c r="AL35" s="235"/>
      <c r="AM35" s="224"/>
    </row>
    <row r="36" spans="1:39" ht="101.25" x14ac:dyDescent="0.25">
      <c r="A36" s="583" t="s">
        <v>845</v>
      </c>
      <c r="B36" s="587" t="s">
        <v>188</v>
      </c>
      <c r="C36" s="360"/>
      <c r="D36" s="356" t="s">
        <v>54</v>
      </c>
      <c r="E36" s="593"/>
      <c r="F36" s="361" t="s">
        <v>189</v>
      </c>
      <c r="G36" s="593">
        <v>0</v>
      </c>
      <c r="H36" s="593">
        <v>0</v>
      </c>
      <c r="I36" s="594">
        <v>10</v>
      </c>
      <c r="J36" s="319">
        <v>10</v>
      </c>
      <c r="K36" s="244">
        <f t="shared" si="25"/>
        <v>20</v>
      </c>
      <c r="L36" s="361" t="s">
        <v>181</v>
      </c>
      <c r="M36" s="361" t="s">
        <v>182</v>
      </c>
      <c r="N36" s="356">
        <v>457</v>
      </c>
      <c r="O36" s="356" t="s">
        <v>176</v>
      </c>
      <c r="P36" s="336" t="s">
        <v>190</v>
      </c>
      <c r="Q36" s="356">
        <v>20</v>
      </c>
      <c r="R36" s="588" t="s">
        <v>178</v>
      </c>
      <c r="S36" s="248"/>
      <c r="T36" s="195"/>
      <c r="U36" s="195">
        <f t="shared" si="21"/>
        <v>0</v>
      </c>
      <c r="V36" s="195" t="s">
        <v>191</v>
      </c>
      <c r="W36" s="195">
        <f t="shared" si="22"/>
        <v>0</v>
      </c>
      <c r="X36" s="195">
        <f t="shared" si="2"/>
        <v>0</v>
      </c>
      <c r="Y36" s="195" t="s">
        <v>88</v>
      </c>
      <c r="Z36" s="195">
        <f t="shared" si="23"/>
        <v>0</v>
      </c>
      <c r="AA36" s="195">
        <f t="shared" si="18"/>
        <v>0</v>
      </c>
      <c r="AB36" s="195"/>
      <c r="AC36" s="195"/>
      <c r="AD36" s="195">
        <f t="shared" si="19"/>
        <v>0</v>
      </c>
      <c r="AE36" s="195">
        <f t="shared" si="20"/>
        <v>0</v>
      </c>
      <c r="AF36" s="195">
        <f t="shared" si="20"/>
        <v>0</v>
      </c>
      <c r="AG36" s="195">
        <f t="shared" si="20"/>
        <v>0</v>
      </c>
      <c r="AH36" s="195" t="s">
        <v>89</v>
      </c>
      <c r="AI36" s="207" t="s">
        <v>89</v>
      </c>
      <c r="AJ36" s="207"/>
      <c r="AK36" s="195"/>
      <c r="AL36" s="207"/>
      <c r="AM36" s="224"/>
    </row>
    <row r="37" spans="1:39" ht="191.25" x14ac:dyDescent="0.25">
      <c r="A37" s="583" t="s">
        <v>904</v>
      </c>
      <c r="B37" s="595" t="s">
        <v>193</v>
      </c>
      <c r="C37" s="596" t="s">
        <v>96</v>
      </c>
      <c r="D37" s="597"/>
      <c r="E37" s="597"/>
      <c r="F37" s="598" t="s">
        <v>194</v>
      </c>
      <c r="G37" s="159"/>
      <c r="H37" s="159"/>
      <c r="I37" s="159">
        <v>150</v>
      </c>
      <c r="J37" s="159">
        <v>250</v>
      </c>
      <c r="K37" s="159">
        <f t="shared" si="25"/>
        <v>400</v>
      </c>
      <c r="L37" s="599" t="s">
        <v>195</v>
      </c>
      <c r="M37" s="595" t="s">
        <v>158</v>
      </c>
      <c r="N37" s="600">
        <v>377</v>
      </c>
      <c r="O37" s="595" t="s">
        <v>196</v>
      </c>
      <c r="P37" s="595" t="s">
        <v>196</v>
      </c>
      <c r="Q37" s="601">
        <v>400</v>
      </c>
      <c r="R37" s="602" t="s">
        <v>197</v>
      </c>
      <c r="S37" s="247"/>
      <c r="T37" s="194"/>
      <c r="U37" s="194">
        <f t="shared" si="21"/>
        <v>0</v>
      </c>
      <c r="V37" s="194"/>
      <c r="W37" s="194">
        <f t="shared" si="22"/>
        <v>0</v>
      </c>
      <c r="X37" s="194"/>
      <c r="Y37" s="194"/>
      <c r="Z37" s="194">
        <f t="shared" si="23"/>
        <v>0</v>
      </c>
      <c r="AA37" s="194">
        <f t="shared" si="18"/>
        <v>0</v>
      </c>
      <c r="AB37" s="194"/>
      <c r="AC37" s="194"/>
      <c r="AD37" s="194">
        <f t="shared" si="19"/>
        <v>0</v>
      </c>
      <c r="AE37" s="194">
        <f t="shared" si="20"/>
        <v>0</v>
      </c>
      <c r="AF37" s="194">
        <f t="shared" si="20"/>
        <v>0</v>
      </c>
      <c r="AG37" s="194">
        <f t="shared" si="20"/>
        <v>0</v>
      </c>
      <c r="AH37" s="227"/>
      <c r="AI37" s="228"/>
      <c r="AJ37" s="238" t="s">
        <v>90</v>
      </c>
      <c r="AK37" s="194"/>
      <c r="AL37" s="235"/>
      <c r="AM37" s="223"/>
    </row>
    <row r="38" spans="1:39" ht="101.25" x14ac:dyDescent="0.25">
      <c r="A38" s="583" t="s">
        <v>904</v>
      </c>
      <c r="B38" s="595" t="s">
        <v>198</v>
      </c>
      <c r="C38" s="596"/>
      <c r="D38" s="597"/>
      <c r="E38" s="596" t="s">
        <v>96</v>
      </c>
      <c r="F38" s="598" t="s">
        <v>199</v>
      </c>
      <c r="G38" s="159"/>
      <c r="H38" s="159"/>
      <c r="I38" s="159">
        <v>3</v>
      </c>
      <c r="J38" s="159">
        <v>5</v>
      </c>
      <c r="K38" s="159">
        <f t="shared" si="25"/>
        <v>8</v>
      </c>
      <c r="L38" s="595" t="s">
        <v>200</v>
      </c>
      <c r="M38" s="595" t="s">
        <v>158</v>
      </c>
      <c r="N38" s="600" t="s">
        <v>201</v>
      </c>
      <c r="O38" s="595" t="s">
        <v>202</v>
      </c>
      <c r="P38" s="595" t="s">
        <v>203</v>
      </c>
      <c r="Q38" s="601">
        <v>700</v>
      </c>
      <c r="R38" s="602" t="s">
        <v>197</v>
      </c>
      <c r="S38" s="247"/>
      <c r="T38" s="194"/>
      <c r="U38" s="194">
        <f t="shared" si="21"/>
        <v>0</v>
      </c>
      <c r="V38" s="194"/>
      <c r="W38" s="194">
        <f t="shared" si="22"/>
        <v>0</v>
      </c>
      <c r="X38" s="194">
        <f t="shared" ref="X38" si="26">SUM(W38,S38)</f>
        <v>0</v>
      </c>
      <c r="Y38" s="194"/>
      <c r="Z38" s="194">
        <f t="shared" si="23"/>
        <v>0</v>
      </c>
      <c r="AA38" s="194">
        <f t="shared" si="18"/>
        <v>0</v>
      </c>
      <c r="AB38" s="194"/>
      <c r="AC38" s="194"/>
      <c r="AD38" s="194">
        <f t="shared" si="19"/>
        <v>0</v>
      </c>
      <c r="AE38" s="194">
        <f t="shared" si="20"/>
        <v>0</v>
      </c>
      <c r="AF38" s="194">
        <f t="shared" si="20"/>
        <v>0</v>
      </c>
      <c r="AG38" s="194">
        <f t="shared" si="20"/>
        <v>0</v>
      </c>
      <c r="AH38" s="195"/>
      <c r="AI38" s="207"/>
      <c r="AJ38" s="207"/>
      <c r="AK38" s="194"/>
      <c r="AL38" s="235"/>
      <c r="AM38" s="224"/>
    </row>
    <row r="39" spans="1:39" ht="135" x14ac:dyDescent="0.25">
      <c r="A39" s="583" t="s">
        <v>904</v>
      </c>
      <c r="B39" s="595" t="s">
        <v>198</v>
      </c>
      <c r="C39" s="596" t="s">
        <v>96</v>
      </c>
      <c r="D39" s="597"/>
      <c r="E39" s="597"/>
      <c r="F39" s="598" t="s">
        <v>204</v>
      </c>
      <c r="G39" s="159"/>
      <c r="H39" s="159"/>
      <c r="I39" s="159">
        <v>1</v>
      </c>
      <c r="J39" s="159">
        <v>1</v>
      </c>
      <c r="K39" s="159">
        <f t="shared" si="25"/>
        <v>2</v>
      </c>
      <c r="L39" s="595" t="s">
        <v>205</v>
      </c>
      <c r="M39" s="595" t="s">
        <v>158</v>
      </c>
      <c r="N39" s="600" t="s">
        <v>201</v>
      </c>
      <c r="O39" s="595" t="s">
        <v>202</v>
      </c>
      <c r="P39" s="595" t="s">
        <v>206</v>
      </c>
      <c r="Q39" s="601">
        <v>200</v>
      </c>
      <c r="R39" s="602" t="s">
        <v>197</v>
      </c>
      <c r="S39" s="247"/>
      <c r="T39" s="194"/>
      <c r="U39" s="194"/>
      <c r="V39" s="194"/>
      <c r="W39" s="194"/>
      <c r="X39" s="194"/>
      <c r="Y39" s="194"/>
      <c r="Z39" s="194"/>
      <c r="AA39" s="194"/>
      <c r="AB39" s="194"/>
      <c r="AC39" s="194"/>
      <c r="AD39" s="194"/>
      <c r="AE39" s="194"/>
      <c r="AF39" s="194"/>
      <c r="AG39" s="194"/>
      <c r="AH39" s="195"/>
      <c r="AI39" s="207"/>
      <c r="AJ39" s="207"/>
      <c r="AK39" s="194"/>
      <c r="AL39" s="235"/>
      <c r="AM39" s="224"/>
    </row>
    <row r="40" spans="1:39" ht="112.5" x14ac:dyDescent="0.25">
      <c r="A40" s="583" t="s">
        <v>904</v>
      </c>
      <c r="B40" s="595" t="s">
        <v>193</v>
      </c>
      <c r="C40" s="596" t="s">
        <v>96</v>
      </c>
      <c r="D40" s="597"/>
      <c r="E40" s="597"/>
      <c r="F40" s="598" t="s">
        <v>207</v>
      </c>
      <c r="G40" s="159"/>
      <c r="H40" s="159"/>
      <c r="I40" s="159">
        <v>1</v>
      </c>
      <c r="J40" s="159">
        <v>1</v>
      </c>
      <c r="K40" s="159">
        <f t="shared" si="25"/>
        <v>2</v>
      </c>
      <c r="L40" s="595" t="s">
        <v>208</v>
      </c>
      <c r="M40" s="595" t="s">
        <v>158</v>
      </c>
      <c r="N40" s="600">
        <v>377</v>
      </c>
      <c r="O40" s="595" t="s">
        <v>196</v>
      </c>
      <c r="P40" s="595" t="s">
        <v>196</v>
      </c>
      <c r="Q40" s="601">
        <v>200</v>
      </c>
      <c r="R40" s="602" t="s">
        <v>197</v>
      </c>
      <c r="S40" s="247"/>
      <c r="T40" s="194"/>
      <c r="U40" s="194"/>
      <c r="V40" s="194"/>
      <c r="W40" s="194"/>
      <c r="X40" s="194"/>
      <c r="Y40" s="194"/>
      <c r="Z40" s="194"/>
      <c r="AA40" s="194"/>
      <c r="AB40" s="194"/>
      <c r="AC40" s="194"/>
      <c r="AD40" s="194"/>
      <c r="AE40" s="194"/>
      <c r="AF40" s="194"/>
      <c r="AG40" s="194"/>
      <c r="AH40" s="195"/>
      <c r="AI40" s="207"/>
      <c r="AJ40" s="207"/>
      <c r="AK40" s="194"/>
      <c r="AL40" s="235"/>
      <c r="AM40" s="224"/>
    </row>
    <row r="41" spans="1:39" ht="112.5" x14ac:dyDescent="0.25">
      <c r="A41" s="583" t="s">
        <v>904</v>
      </c>
      <c r="B41" s="595" t="s">
        <v>209</v>
      </c>
      <c r="C41" s="596"/>
      <c r="D41" s="597"/>
      <c r="E41" s="596" t="s">
        <v>96</v>
      </c>
      <c r="F41" s="598" t="s">
        <v>210</v>
      </c>
      <c r="G41" s="603"/>
      <c r="H41" s="603"/>
      <c r="I41" s="601">
        <v>20</v>
      </c>
      <c r="J41" s="601">
        <v>20</v>
      </c>
      <c r="K41" s="159">
        <f t="shared" si="25"/>
        <v>40</v>
      </c>
      <c r="L41" s="595" t="s">
        <v>211</v>
      </c>
      <c r="M41" s="595" t="s">
        <v>158</v>
      </c>
      <c r="N41" s="600">
        <v>376</v>
      </c>
      <c r="O41" s="595" t="s">
        <v>196</v>
      </c>
      <c r="P41" s="595" t="s">
        <v>196</v>
      </c>
      <c r="Q41" s="601">
        <v>200</v>
      </c>
      <c r="R41" s="602" t="s">
        <v>197</v>
      </c>
      <c r="S41" s="247"/>
      <c r="T41" s="194"/>
      <c r="U41" s="194"/>
      <c r="V41" s="194"/>
      <c r="W41" s="194"/>
      <c r="X41" s="194"/>
      <c r="Y41" s="194"/>
      <c r="Z41" s="194"/>
      <c r="AA41" s="194"/>
      <c r="AB41" s="194"/>
      <c r="AC41" s="194"/>
      <c r="AD41" s="194"/>
      <c r="AE41" s="194"/>
      <c r="AF41" s="194"/>
      <c r="AG41" s="194"/>
      <c r="AH41" s="195"/>
      <c r="AI41" s="207"/>
      <c r="AJ41" s="207"/>
      <c r="AK41" s="194"/>
      <c r="AL41" s="235"/>
      <c r="AM41" s="224"/>
    </row>
    <row r="42" spans="1:39" ht="112.5" x14ac:dyDescent="0.25">
      <c r="A42" s="583" t="s">
        <v>904</v>
      </c>
      <c r="B42" s="595" t="s">
        <v>212</v>
      </c>
      <c r="C42" s="596"/>
      <c r="D42" s="597"/>
      <c r="E42" s="596" t="s">
        <v>96</v>
      </c>
      <c r="F42" s="598" t="s">
        <v>213</v>
      </c>
      <c r="G42" s="603"/>
      <c r="H42" s="603"/>
      <c r="I42" s="601">
        <v>18</v>
      </c>
      <c r="J42" s="601">
        <v>18</v>
      </c>
      <c r="K42" s="159">
        <f t="shared" si="25"/>
        <v>36</v>
      </c>
      <c r="L42" s="595" t="s">
        <v>214</v>
      </c>
      <c r="M42" s="595" t="s">
        <v>158</v>
      </c>
      <c r="N42" s="600" t="s">
        <v>201</v>
      </c>
      <c r="O42" s="595" t="s">
        <v>202</v>
      </c>
      <c r="P42" s="595" t="s">
        <v>196</v>
      </c>
      <c r="Q42" s="601">
        <v>700</v>
      </c>
      <c r="R42" s="602" t="s">
        <v>197</v>
      </c>
      <c r="S42" s="247"/>
      <c r="T42" s="194"/>
      <c r="U42" s="194"/>
      <c r="V42" s="194"/>
      <c r="W42" s="194"/>
      <c r="X42" s="194"/>
      <c r="Y42" s="194"/>
      <c r="Z42" s="194"/>
      <c r="AA42" s="194"/>
      <c r="AB42" s="194"/>
      <c r="AC42" s="194"/>
      <c r="AD42" s="194"/>
      <c r="AE42" s="194"/>
      <c r="AF42" s="194"/>
      <c r="AG42" s="194"/>
      <c r="AH42" s="195"/>
      <c r="AI42" s="207"/>
      <c r="AJ42" s="207"/>
      <c r="AK42" s="194"/>
      <c r="AL42" s="235"/>
      <c r="AM42" s="224"/>
    </row>
    <row r="43" spans="1:39" ht="135" x14ac:dyDescent="0.25">
      <c r="A43" s="583" t="s">
        <v>904</v>
      </c>
      <c r="B43" s="595" t="s">
        <v>215</v>
      </c>
      <c r="C43" s="596"/>
      <c r="D43" s="596" t="s">
        <v>96</v>
      </c>
      <c r="E43" s="596"/>
      <c r="F43" s="598" t="s">
        <v>216</v>
      </c>
      <c r="G43" s="603"/>
      <c r="H43" s="603"/>
      <c r="I43" s="601">
        <v>0</v>
      </c>
      <c r="J43" s="159">
        <v>1</v>
      </c>
      <c r="K43" s="159">
        <f t="shared" si="25"/>
        <v>1</v>
      </c>
      <c r="L43" s="595" t="s">
        <v>217</v>
      </c>
      <c r="M43" s="595" t="s">
        <v>158</v>
      </c>
      <c r="N43" s="600" t="s">
        <v>218</v>
      </c>
      <c r="O43" s="595" t="s">
        <v>196</v>
      </c>
      <c r="P43" s="595" t="s">
        <v>196</v>
      </c>
      <c r="Q43" s="601" t="s">
        <v>56</v>
      </c>
      <c r="R43" s="602" t="s">
        <v>197</v>
      </c>
      <c r="S43" s="247"/>
      <c r="T43" s="194"/>
      <c r="U43" s="194"/>
      <c r="V43" s="194"/>
      <c r="W43" s="194"/>
      <c r="X43" s="194"/>
      <c r="Y43" s="194"/>
      <c r="Z43" s="194"/>
      <c r="AA43" s="194"/>
      <c r="AB43" s="194"/>
      <c r="AC43" s="194"/>
      <c r="AD43" s="194"/>
      <c r="AE43" s="194"/>
      <c r="AF43" s="194"/>
      <c r="AG43" s="194"/>
      <c r="AH43" s="195"/>
      <c r="AI43" s="207"/>
      <c r="AJ43" s="207"/>
      <c r="AK43" s="194"/>
      <c r="AL43" s="235"/>
      <c r="AM43" s="224"/>
    </row>
    <row r="44" spans="1:39" ht="180.75" thickBot="1" x14ac:dyDescent="0.3">
      <c r="A44" s="583" t="s">
        <v>904</v>
      </c>
      <c r="B44" s="595" t="s">
        <v>219</v>
      </c>
      <c r="C44" s="596"/>
      <c r="D44" s="596" t="s">
        <v>96</v>
      </c>
      <c r="E44" s="596"/>
      <c r="F44" s="598" t="s">
        <v>220</v>
      </c>
      <c r="G44" s="603"/>
      <c r="H44" s="603"/>
      <c r="I44" s="601">
        <v>50</v>
      </c>
      <c r="J44" s="601">
        <v>30</v>
      </c>
      <c r="K44" s="159">
        <f t="shared" si="25"/>
        <v>80</v>
      </c>
      <c r="L44" s="595" t="s">
        <v>221</v>
      </c>
      <c r="M44" s="595" t="s">
        <v>158</v>
      </c>
      <c r="N44" s="600" t="s">
        <v>201</v>
      </c>
      <c r="O44" s="595" t="s">
        <v>196</v>
      </c>
      <c r="P44" s="595" t="s">
        <v>196</v>
      </c>
      <c r="Q44" s="601">
        <v>80</v>
      </c>
      <c r="R44" s="602" t="s">
        <v>197</v>
      </c>
      <c r="S44" s="247"/>
      <c r="T44" s="194"/>
      <c r="U44" s="194"/>
      <c r="V44" s="194"/>
      <c r="W44" s="194"/>
      <c r="X44" s="194"/>
      <c r="Y44" s="194"/>
      <c r="Z44" s="194"/>
      <c r="AA44" s="194"/>
      <c r="AB44" s="194"/>
      <c r="AC44" s="194"/>
      <c r="AD44" s="194"/>
      <c r="AE44" s="194"/>
      <c r="AF44" s="194"/>
      <c r="AG44" s="194"/>
      <c r="AH44" s="195"/>
      <c r="AI44" s="207"/>
      <c r="AJ44" s="207"/>
      <c r="AK44" s="194"/>
      <c r="AL44" s="235"/>
      <c r="AM44" s="224"/>
    </row>
    <row r="45" spans="1:39" ht="192" thickBot="1" x14ac:dyDescent="0.3">
      <c r="A45" s="604" t="s">
        <v>905</v>
      </c>
      <c r="B45" s="591" t="s">
        <v>223</v>
      </c>
      <c r="C45" s="356" t="s">
        <v>54</v>
      </c>
      <c r="D45" s="356"/>
      <c r="E45" s="356"/>
      <c r="F45" s="591" t="s">
        <v>224</v>
      </c>
      <c r="G45" s="357"/>
      <c r="H45" s="357"/>
      <c r="I45" s="495">
        <v>15</v>
      </c>
      <c r="J45" s="495">
        <v>20</v>
      </c>
      <c r="K45" s="244">
        <f>+I45+J45</f>
        <v>35</v>
      </c>
      <c r="L45" s="591" t="s">
        <v>225</v>
      </c>
      <c r="M45" s="587" t="s">
        <v>226</v>
      </c>
      <c r="N45" s="336">
        <v>370</v>
      </c>
      <c r="O45" s="336" t="s">
        <v>227</v>
      </c>
      <c r="P45" s="336" t="s">
        <v>228</v>
      </c>
      <c r="Q45" s="336" t="s">
        <v>56</v>
      </c>
      <c r="R45" s="588" t="s">
        <v>229</v>
      </c>
      <c r="S45" s="185"/>
      <c r="T45" s="179">
        <v>0</v>
      </c>
      <c r="U45" s="186">
        <f t="shared" ref="U45:U46" si="27">SUM(T45)</f>
        <v>0</v>
      </c>
      <c r="V45" s="183"/>
      <c r="W45" s="186">
        <f t="shared" ref="W45:W46" si="28">SUM(U45)</f>
        <v>0</v>
      </c>
      <c r="X45" s="186">
        <f t="shared" ref="X45:X48" si="29">SUM(W45,S45)</f>
        <v>0</v>
      </c>
      <c r="Y45" s="186"/>
      <c r="Z45" s="186">
        <f t="shared" ref="Z45:Z46" si="30">SUM(X45)</f>
        <v>0</v>
      </c>
      <c r="AA45" s="186">
        <f t="shared" ref="AA45:AA46" si="31">SUM(Z45)</f>
        <v>0</v>
      </c>
      <c r="AB45" s="186"/>
      <c r="AC45" s="186"/>
      <c r="AD45" s="186">
        <f t="shared" ref="AD45:AD46" si="32">SUM(AA45)</f>
        <v>0</v>
      </c>
      <c r="AE45" s="186">
        <f t="shared" ref="AE45:AG46" si="33">SUM(AD45)</f>
        <v>0</v>
      </c>
      <c r="AF45" s="186">
        <f t="shared" si="33"/>
        <v>0</v>
      </c>
      <c r="AG45" s="186">
        <f t="shared" si="33"/>
        <v>0</v>
      </c>
      <c r="AH45" s="183"/>
      <c r="AI45" s="183"/>
      <c r="AJ45" s="183"/>
      <c r="AK45" s="186"/>
      <c r="AL45" s="186"/>
      <c r="AM45" s="187"/>
    </row>
    <row r="46" spans="1:39" ht="180.75" thickBot="1" x14ac:dyDescent="0.3">
      <c r="A46" s="604" t="s">
        <v>905</v>
      </c>
      <c r="B46" s="591" t="s">
        <v>230</v>
      </c>
      <c r="C46" s="370"/>
      <c r="D46" s="356" t="s">
        <v>54</v>
      </c>
      <c r="E46" s="360"/>
      <c r="F46" s="591" t="s">
        <v>231</v>
      </c>
      <c r="G46" s="276"/>
      <c r="H46" s="276"/>
      <c r="I46" s="244">
        <v>10</v>
      </c>
      <c r="J46" s="244">
        <v>5</v>
      </c>
      <c r="K46" s="244">
        <f t="shared" ref="K46:K48" si="34">SUM(G46:J46)</f>
        <v>15</v>
      </c>
      <c r="L46" s="591" t="s">
        <v>162</v>
      </c>
      <c r="M46" s="361" t="s">
        <v>226</v>
      </c>
      <c r="N46" s="356">
        <v>370</v>
      </c>
      <c r="O46" s="336" t="s">
        <v>232</v>
      </c>
      <c r="P46" s="336" t="s">
        <v>166</v>
      </c>
      <c r="Q46" s="356" t="s">
        <v>167</v>
      </c>
      <c r="R46" s="588" t="s">
        <v>233</v>
      </c>
      <c r="S46" s="592"/>
      <c r="T46" s="135"/>
      <c r="U46" s="135">
        <f t="shared" si="27"/>
        <v>0</v>
      </c>
      <c r="V46" s="135"/>
      <c r="W46" s="135">
        <f t="shared" si="28"/>
        <v>0</v>
      </c>
      <c r="X46" s="135">
        <f t="shared" si="29"/>
        <v>0</v>
      </c>
      <c r="Y46" s="135"/>
      <c r="Z46" s="135">
        <f t="shared" si="30"/>
        <v>0</v>
      </c>
      <c r="AA46" s="135">
        <f t="shared" si="31"/>
        <v>0</v>
      </c>
      <c r="AB46" s="135"/>
      <c r="AC46" s="135"/>
      <c r="AD46" s="135">
        <f t="shared" si="32"/>
        <v>0</v>
      </c>
      <c r="AE46" s="135">
        <f t="shared" si="33"/>
        <v>0</v>
      </c>
      <c r="AF46" s="135">
        <f t="shared" si="33"/>
        <v>0</v>
      </c>
      <c r="AG46" s="135">
        <f t="shared" si="33"/>
        <v>0</v>
      </c>
      <c r="AH46" s="135"/>
      <c r="AI46" s="135"/>
      <c r="AJ46" s="136" t="s">
        <v>90</v>
      </c>
      <c r="AK46" s="135"/>
      <c r="AL46" s="135"/>
      <c r="AM46" s="137"/>
    </row>
    <row r="47" spans="1:39" ht="337.5" x14ac:dyDescent="0.25">
      <c r="A47" s="583" t="s">
        <v>906</v>
      </c>
      <c r="B47" s="678" t="s">
        <v>989</v>
      </c>
      <c r="C47" s="264"/>
      <c r="D47" s="265" t="s">
        <v>54</v>
      </c>
      <c r="E47" s="266" t="s">
        <v>54</v>
      </c>
      <c r="F47" s="679" t="s">
        <v>990</v>
      </c>
      <c r="G47" s="313"/>
      <c r="H47" s="411">
        <v>0</v>
      </c>
      <c r="I47" s="411">
        <v>1</v>
      </c>
      <c r="J47" s="411">
        <v>1</v>
      </c>
      <c r="K47" s="379">
        <f t="shared" si="34"/>
        <v>2</v>
      </c>
      <c r="L47" s="310" t="s">
        <v>991</v>
      </c>
      <c r="M47" s="310" t="s">
        <v>992</v>
      </c>
      <c r="N47" s="118" t="s">
        <v>993</v>
      </c>
      <c r="O47" s="680" t="s">
        <v>994</v>
      </c>
      <c r="P47" s="285" t="s">
        <v>995</v>
      </c>
      <c r="Q47" s="243">
        <v>50</v>
      </c>
      <c r="R47" s="245" t="s">
        <v>996</v>
      </c>
      <c r="S47" s="246">
        <v>1</v>
      </c>
      <c r="T47" s="265">
        <v>3</v>
      </c>
      <c r="U47" s="265">
        <v>1</v>
      </c>
      <c r="V47" s="310" t="s">
        <v>997</v>
      </c>
      <c r="W47" s="265">
        <f t="shared" ref="W47:W48" si="35">SUM(U47)</f>
        <v>1</v>
      </c>
      <c r="X47" s="265">
        <f t="shared" si="29"/>
        <v>2</v>
      </c>
      <c r="Y47" s="265">
        <v>0</v>
      </c>
      <c r="Z47" s="265">
        <v>0</v>
      </c>
      <c r="AA47" s="265">
        <v>0</v>
      </c>
      <c r="AB47" s="265"/>
      <c r="AC47" s="265"/>
      <c r="AD47" s="265">
        <v>0</v>
      </c>
      <c r="AE47" s="265">
        <v>1</v>
      </c>
      <c r="AF47" s="265">
        <v>0</v>
      </c>
      <c r="AG47" s="265">
        <v>1</v>
      </c>
      <c r="AH47" s="681" t="s">
        <v>998</v>
      </c>
      <c r="AI47" s="682" t="s">
        <v>999</v>
      </c>
      <c r="AJ47" s="632" t="s">
        <v>90</v>
      </c>
      <c r="AK47" s="265">
        <v>3</v>
      </c>
      <c r="AL47" s="235"/>
      <c r="AM47" s="285" t="s">
        <v>1000</v>
      </c>
    </row>
    <row r="48" spans="1:39" ht="180.75" x14ac:dyDescent="0.25">
      <c r="A48" s="583" t="s">
        <v>906</v>
      </c>
      <c r="B48" s="678" t="s">
        <v>1001</v>
      </c>
      <c r="C48" s="190"/>
      <c r="D48" s="243" t="s">
        <v>54</v>
      </c>
      <c r="E48" s="271"/>
      <c r="F48" s="285" t="s">
        <v>1002</v>
      </c>
      <c r="G48" s="316"/>
      <c r="H48" s="683">
        <v>1</v>
      </c>
      <c r="I48" s="684">
        <v>1</v>
      </c>
      <c r="J48" s="685">
        <v>1</v>
      </c>
      <c r="K48" s="244">
        <f t="shared" si="34"/>
        <v>3</v>
      </c>
      <c r="L48" s="310" t="s">
        <v>1003</v>
      </c>
      <c r="M48" s="310" t="s">
        <v>992</v>
      </c>
      <c r="N48" s="118">
        <v>432</v>
      </c>
      <c r="O48" s="686" t="s">
        <v>1004</v>
      </c>
      <c r="P48" s="687" t="s">
        <v>1005</v>
      </c>
      <c r="Q48" s="243">
        <v>50</v>
      </c>
      <c r="R48" s="245" t="s">
        <v>996</v>
      </c>
      <c r="S48" s="246">
        <v>0</v>
      </c>
      <c r="T48" s="265"/>
      <c r="U48" s="265">
        <f t="shared" ref="U48" si="36">SUM(T48)</f>
        <v>0</v>
      </c>
      <c r="V48" s="265" t="s">
        <v>1006</v>
      </c>
      <c r="W48" s="265">
        <f t="shared" si="35"/>
        <v>0</v>
      </c>
      <c r="X48" s="265">
        <f t="shared" si="29"/>
        <v>0</v>
      </c>
      <c r="Y48" s="265"/>
      <c r="Z48" s="265">
        <f t="shared" ref="Z48" si="37">SUM(X48)</f>
        <v>0</v>
      </c>
      <c r="AA48" s="265">
        <f t="shared" ref="AA48" si="38">SUM(Z48)</f>
        <v>0</v>
      </c>
      <c r="AB48" s="265"/>
      <c r="AC48" s="265"/>
      <c r="AD48" s="265">
        <f t="shared" ref="AD48" si="39">SUM(AA48)</f>
        <v>0</v>
      </c>
      <c r="AE48" s="265">
        <f t="shared" ref="AE48:AG48" si="40">SUM(AD48)</f>
        <v>0</v>
      </c>
      <c r="AF48" s="265">
        <f t="shared" si="40"/>
        <v>0</v>
      </c>
      <c r="AG48" s="265">
        <f t="shared" si="40"/>
        <v>0</v>
      </c>
      <c r="AH48" s="195"/>
      <c r="AI48" s="207"/>
      <c r="AJ48" s="207"/>
      <c r="AK48" s="194"/>
      <c r="AL48" s="235"/>
      <c r="AM48" s="688"/>
    </row>
    <row r="49" spans="1:39" ht="155.25" customHeight="1" x14ac:dyDescent="0.25">
      <c r="A49" s="583" t="s">
        <v>907</v>
      </c>
      <c r="B49" s="336" t="s">
        <v>236</v>
      </c>
      <c r="C49" s="356" t="s">
        <v>54</v>
      </c>
      <c r="D49" s="360"/>
      <c r="E49" s="360"/>
      <c r="F49" s="370" t="s">
        <v>237</v>
      </c>
      <c r="G49" s="244"/>
      <c r="H49" s="244"/>
      <c r="I49" s="244">
        <v>3</v>
      </c>
      <c r="J49" s="244"/>
      <c r="K49" s="244">
        <f t="shared" ref="K49:K51" si="41">SUM(G49:J49)</f>
        <v>3</v>
      </c>
      <c r="L49" s="336" t="s">
        <v>238</v>
      </c>
      <c r="M49" s="336" t="s">
        <v>239</v>
      </c>
      <c r="N49" s="356">
        <v>227</v>
      </c>
      <c r="O49" s="336" t="s">
        <v>240</v>
      </c>
      <c r="P49" s="336" t="s">
        <v>241</v>
      </c>
      <c r="Q49" s="356">
        <v>1</v>
      </c>
      <c r="R49" s="588" t="s">
        <v>242</v>
      </c>
      <c r="S49" s="246"/>
      <c r="T49" s="194"/>
      <c r="U49" s="194"/>
      <c r="V49" s="194"/>
      <c r="W49" s="194"/>
      <c r="X49" s="194"/>
      <c r="Y49" s="194"/>
      <c r="Z49" s="194"/>
      <c r="AA49" s="194"/>
      <c r="AB49" s="194"/>
      <c r="AC49" s="194"/>
      <c r="AD49" s="194"/>
      <c r="AE49" s="194"/>
      <c r="AF49" s="194"/>
      <c r="AG49" s="194"/>
      <c r="AH49" s="227"/>
      <c r="AI49" s="228"/>
      <c r="AJ49" s="238"/>
      <c r="AK49" s="194"/>
      <c r="AL49" s="235"/>
      <c r="AM49" s="223"/>
    </row>
    <row r="50" spans="1:39" ht="195" customHeight="1" x14ac:dyDescent="0.25">
      <c r="A50" s="583" t="s">
        <v>907</v>
      </c>
      <c r="B50" s="336" t="s">
        <v>243</v>
      </c>
      <c r="C50" s="356" t="s">
        <v>54</v>
      </c>
      <c r="D50" s="360"/>
      <c r="E50" s="360"/>
      <c r="F50" s="370" t="s">
        <v>244</v>
      </c>
      <c r="G50" s="349"/>
      <c r="H50" s="349"/>
      <c r="I50" s="356">
        <v>10</v>
      </c>
      <c r="J50" s="356">
        <v>10</v>
      </c>
      <c r="K50" s="244">
        <f t="shared" si="41"/>
        <v>20</v>
      </c>
      <c r="L50" s="336" t="s">
        <v>238</v>
      </c>
      <c r="M50" s="336" t="s">
        <v>245</v>
      </c>
      <c r="N50" s="356">
        <v>227</v>
      </c>
      <c r="O50" s="336" t="s">
        <v>240</v>
      </c>
      <c r="P50" s="336" t="s">
        <v>246</v>
      </c>
      <c r="Q50" s="356">
        <v>1</v>
      </c>
      <c r="R50" s="588" t="s">
        <v>242</v>
      </c>
      <c r="S50" s="247"/>
      <c r="T50" s="194"/>
      <c r="U50" s="194"/>
      <c r="V50" s="194"/>
      <c r="W50" s="194"/>
      <c r="X50" s="194"/>
      <c r="Y50" s="194"/>
      <c r="Z50" s="194"/>
      <c r="AA50" s="194"/>
      <c r="AB50" s="194"/>
      <c r="AC50" s="194"/>
      <c r="AD50" s="194"/>
      <c r="AE50" s="194"/>
      <c r="AF50" s="194"/>
      <c r="AG50" s="194"/>
      <c r="AH50" s="195"/>
      <c r="AI50" s="207"/>
      <c r="AJ50" s="207"/>
      <c r="AK50" s="194"/>
      <c r="AL50" s="235"/>
      <c r="AM50" s="224"/>
    </row>
    <row r="51" spans="1:39" ht="202.5" customHeight="1" thickBot="1" x14ac:dyDescent="0.3">
      <c r="A51" s="583" t="s">
        <v>907</v>
      </c>
      <c r="B51" s="336" t="s">
        <v>247</v>
      </c>
      <c r="C51" s="360"/>
      <c r="D51" s="356" t="s">
        <v>54</v>
      </c>
      <c r="E51" s="360"/>
      <c r="F51" s="370" t="s">
        <v>248</v>
      </c>
      <c r="G51" s="349"/>
      <c r="H51" s="349"/>
      <c r="I51" s="356">
        <v>7</v>
      </c>
      <c r="J51" s="356">
        <v>7</v>
      </c>
      <c r="K51" s="244">
        <f t="shared" si="41"/>
        <v>14</v>
      </c>
      <c r="L51" s="336" t="s">
        <v>249</v>
      </c>
      <c r="M51" s="361" t="s">
        <v>250</v>
      </c>
      <c r="N51" s="356">
        <v>229</v>
      </c>
      <c r="O51" s="356" t="s">
        <v>251</v>
      </c>
      <c r="P51" s="336" t="s">
        <v>252</v>
      </c>
      <c r="Q51" s="356">
        <v>1</v>
      </c>
      <c r="R51" s="588" t="s">
        <v>253</v>
      </c>
      <c r="S51" s="248"/>
      <c r="T51" s="195"/>
      <c r="U51" s="195"/>
      <c r="V51" s="195"/>
      <c r="W51" s="195"/>
      <c r="X51" s="195"/>
      <c r="Y51" s="195"/>
      <c r="Z51" s="195"/>
      <c r="AA51" s="195"/>
      <c r="AB51" s="195"/>
      <c r="AC51" s="195"/>
      <c r="AD51" s="195"/>
      <c r="AE51" s="195"/>
      <c r="AF51" s="195"/>
      <c r="AG51" s="195"/>
      <c r="AH51" s="195"/>
      <c r="AI51" s="207"/>
      <c r="AJ51" s="207"/>
      <c r="AK51" s="195"/>
      <c r="AL51" s="207"/>
      <c r="AM51" s="224"/>
    </row>
    <row r="52" spans="1:39" s="343" customFormat="1" ht="102" thickBot="1" x14ac:dyDescent="0.3">
      <c r="A52" s="583" t="s">
        <v>908</v>
      </c>
      <c r="B52" s="336" t="s">
        <v>256</v>
      </c>
      <c r="C52" s="356"/>
      <c r="D52" s="356"/>
      <c r="E52" s="356" t="s">
        <v>54</v>
      </c>
      <c r="F52" s="336" t="s">
        <v>257</v>
      </c>
      <c r="G52" s="357"/>
      <c r="H52" s="357"/>
      <c r="I52" s="554">
        <v>116</v>
      </c>
      <c r="J52" s="554">
        <v>116</v>
      </c>
      <c r="K52" s="309">
        <f>SUM(G52:J52)</f>
        <v>232</v>
      </c>
      <c r="L52" s="336" t="s">
        <v>258</v>
      </c>
      <c r="M52" s="336" t="s">
        <v>259</v>
      </c>
      <c r="N52" s="336" t="s">
        <v>260</v>
      </c>
      <c r="O52" s="336"/>
      <c r="P52" s="336" t="s">
        <v>261</v>
      </c>
      <c r="Q52" s="337" t="s">
        <v>262</v>
      </c>
      <c r="R52" s="588" t="s">
        <v>263</v>
      </c>
      <c r="S52" s="605"/>
      <c r="T52" s="186"/>
      <c r="U52" s="186"/>
      <c r="V52" s="183"/>
      <c r="W52" s="340"/>
      <c r="X52" s="340"/>
      <c r="Y52" s="340"/>
      <c r="Z52" s="340"/>
      <c r="AA52" s="340"/>
      <c r="AB52" s="340"/>
      <c r="AC52" s="340"/>
      <c r="AD52" s="340"/>
      <c r="AE52" s="340"/>
      <c r="AF52" s="186"/>
      <c r="AG52" s="186"/>
      <c r="AH52" s="183"/>
      <c r="AI52" s="335"/>
      <c r="AJ52" s="341"/>
      <c r="AK52" s="186"/>
      <c r="AL52" s="342"/>
      <c r="AM52" s="187"/>
    </row>
    <row r="53" spans="1:39" ht="360" x14ac:dyDescent="0.25">
      <c r="A53" s="583" t="s">
        <v>909</v>
      </c>
      <c r="B53" s="606" t="s">
        <v>267</v>
      </c>
      <c r="C53" s="360"/>
      <c r="D53" s="356" t="s">
        <v>54</v>
      </c>
      <c r="E53" s="356" t="s">
        <v>54</v>
      </c>
      <c r="F53" s="606" t="s">
        <v>268</v>
      </c>
      <c r="G53" s="276"/>
      <c r="H53" s="276"/>
      <c r="I53" s="356">
        <v>200</v>
      </c>
      <c r="J53" s="356">
        <v>200</v>
      </c>
      <c r="K53" s="244">
        <f t="shared" ref="K53:K55" si="42">SUM(G53:J53)</f>
        <v>400</v>
      </c>
      <c r="L53" s="606" t="s">
        <v>269</v>
      </c>
      <c r="M53" s="361" t="s">
        <v>270</v>
      </c>
      <c r="N53" s="606" t="s">
        <v>271</v>
      </c>
      <c r="O53" s="606" t="s">
        <v>272</v>
      </c>
      <c r="P53" s="606" t="s">
        <v>273</v>
      </c>
      <c r="Q53" s="356">
        <v>400</v>
      </c>
      <c r="R53" s="607" t="s">
        <v>274</v>
      </c>
      <c r="S53" s="288"/>
      <c r="T53" s="195"/>
      <c r="U53" s="195"/>
      <c r="V53" s="195"/>
      <c r="W53" s="195"/>
      <c r="X53" s="195"/>
      <c r="Y53" s="195"/>
      <c r="Z53" s="195"/>
      <c r="AA53" s="195"/>
      <c r="AB53" s="195"/>
      <c r="AC53" s="195"/>
      <c r="AD53" s="195"/>
      <c r="AE53" s="195"/>
      <c r="AF53" s="195"/>
      <c r="AG53" s="195"/>
      <c r="AH53" s="195"/>
      <c r="AI53" s="195"/>
      <c r="AJ53" s="289"/>
      <c r="AK53" s="195"/>
      <c r="AL53" s="195"/>
      <c r="AM53" s="224"/>
    </row>
    <row r="54" spans="1:39" s="189" customFormat="1" ht="303.75" x14ac:dyDescent="0.25">
      <c r="A54" s="583" t="s">
        <v>909</v>
      </c>
      <c r="B54" s="606" t="s">
        <v>275</v>
      </c>
      <c r="C54" s="356"/>
      <c r="D54" s="356" t="s">
        <v>54</v>
      </c>
      <c r="E54" s="356"/>
      <c r="F54" s="606" t="s">
        <v>276</v>
      </c>
      <c r="G54" s="373"/>
      <c r="H54" s="373"/>
      <c r="I54" s="356">
        <v>80</v>
      </c>
      <c r="J54" s="356">
        <v>80</v>
      </c>
      <c r="K54" s="244">
        <f t="shared" si="42"/>
        <v>160</v>
      </c>
      <c r="L54" s="606" t="s">
        <v>277</v>
      </c>
      <c r="M54" s="361" t="s">
        <v>278</v>
      </c>
      <c r="N54" s="606" t="s">
        <v>271</v>
      </c>
      <c r="O54" s="606" t="s">
        <v>279</v>
      </c>
      <c r="P54" s="606" t="s">
        <v>273</v>
      </c>
      <c r="Q54" s="356">
        <v>160</v>
      </c>
      <c r="R54" s="607" t="s">
        <v>280</v>
      </c>
      <c r="S54" s="329"/>
      <c r="T54" s="291"/>
      <c r="U54" s="291"/>
      <c r="V54" s="291"/>
      <c r="W54" s="291"/>
      <c r="X54" s="291"/>
      <c r="Y54" s="291"/>
      <c r="Z54" s="291"/>
      <c r="AA54" s="291"/>
      <c r="AB54" s="291"/>
      <c r="AC54" s="291"/>
      <c r="AD54" s="291"/>
      <c r="AE54" s="291"/>
      <c r="AF54" s="291"/>
      <c r="AG54" s="291"/>
      <c r="AH54" s="291"/>
      <c r="AI54" s="291"/>
      <c r="AJ54" s="291"/>
      <c r="AK54" s="291"/>
      <c r="AL54" s="291"/>
      <c r="AM54" s="292"/>
    </row>
    <row r="55" spans="1:39" ht="327" thickBot="1" x14ac:dyDescent="0.3">
      <c r="A55" s="583" t="s">
        <v>909</v>
      </c>
      <c r="B55" s="606" t="s">
        <v>281</v>
      </c>
      <c r="C55" s="360"/>
      <c r="D55" s="356" t="s">
        <v>54</v>
      </c>
      <c r="E55" s="356" t="s">
        <v>54</v>
      </c>
      <c r="F55" s="606" t="s">
        <v>282</v>
      </c>
      <c r="G55" s="276"/>
      <c r="H55" s="276"/>
      <c r="I55" s="356">
        <v>40</v>
      </c>
      <c r="J55" s="356">
        <v>40</v>
      </c>
      <c r="K55" s="244">
        <f t="shared" si="42"/>
        <v>80</v>
      </c>
      <c r="L55" s="606" t="s">
        <v>283</v>
      </c>
      <c r="M55" s="361" t="s">
        <v>270</v>
      </c>
      <c r="N55" s="606" t="s">
        <v>271</v>
      </c>
      <c r="O55" s="606" t="s">
        <v>284</v>
      </c>
      <c r="P55" s="606" t="s">
        <v>273</v>
      </c>
      <c r="Q55" s="356">
        <v>80</v>
      </c>
      <c r="R55" s="607" t="s">
        <v>274</v>
      </c>
      <c r="S55" s="288"/>
      <c r="T55" s="195"/>
      <c r="U55" s="195"/>
      <c r="V55" s="195"/>
      <c r="W55" s="195"/>
      <c r="X55" s="195"/>
      <c r="Y55" s="195"/>
      <c r="Z55" s="195"/>
      <c r="AA55" s="195"/>
      <c r="AB55" s="195"/>
      <c r="AC55" s="195"/>
      <c r="AD55" s="195"/>
      <c r="AE55" s="195"/>
      <c r="AF55" s="195"/>
      <c r="AG55" s="195"/>
      <c r="AH55" s="195"/>
      <c r="AI55" s="195"/>
      <c r="AJ55" s="195"/>
      <c r="AK55" s="195"/>
      <c r="AL55" s="195"/>
      <c r="AM55" s="224"/>
    </row>
    <row r="56" spans="1:39" s="807" customFormat="1" ht="82.5" customHeight="1" x14ac:dyDescent="0.2">
      <c r="A56" s="812" t="s">
        <v>1246</v>
      </c>
      <c r="B56" s="811" t="s">
        <v>294</v>
      </c>
      <c r="C56" s="345"/>
      <c r="D56" s="345" t="s">
        <v>54</v>
      </c>
      <c r="E56" s="346"/>
      <c r="F56" s="347" t="s">
        <v>295</v>
      </c>
      <c r="G56" s="562">
        <v>0</v>
      </c>
      <c r="H56" s="562">
        <v>0</v>
      </c>
      <c r="I56" s="562">
        <v>8</v>
      </c>
      <c r="J56" s="562">
        <v>8</v>
      </c>
      <c r="K56" s="746">
        <f>SUM(G56:J56)</f>
        <v>16</v>
      </c>
      <c r="L56" s="347" t="s">
        <v>296</v>
      </c>
      <c r="M56" s="347" t="s">
        <v>297</v>
      </c>
      <c r="N56" s="348" t="s">
        <v>298</v>
      </c>
      <c r="O56" s="336" t="s">
        <v>299</v>
      </c>
      <c r="P56" s="336" t="s">
        <v>300</v>
      </c>
      <c r="Q56" s="336">
        <v>1700</v>
      </c>
      <c r="R56" s="336" t="s">
        <v>301</v>
      </c>
      <c r="S56" s="194"/>
      <c r="T56" s="194"/>
      <c r="U56" s="194"/>
      <c r="V56" s="194"/>
      <c r="W56" s="194"/>
      <c r="X56" s="194"/>
      <c r="Y56" s="194"/>
      <c r="Z56" s="194"/>
      <c r="AA56" s="194"/>
      <c r="AB56" s="194"/>
      <c r="AC56" s="194"/>
      <c r="AD56" s="194"/>
      <c r="AE56" s="194"/>
      <c r="AF56" s="194"/>
      <c r="AG56" s="227"/>
      <c r="AH56" s="228"/>
      <c r="AI56" s="238"/>
      <c r="AJ56" s="194"/>
      <c r="AK56" s="235"/>
      <c r="AL56" s="806"/>
    </row>
    <row r="57" spans="1:39" s="807" customFormat="1" ht="82.5" customHeight="1" x14ac:dyDescent="0.2">
      <c r="A57" s="812" t="s">
        <v>1246</v>
      </c>
      <c r="B57" s="336" t="s">
        <v>302</v>
      </c>
      <c r="C57" s="356"/>
      <c r="D57" s="356"/>
      <c r="E57" s="356" t="s">
        <v>54</v>
      </c>
      <c r="F57" s="336" t="s">
        <v>303</v>
      </c>
      <c r="G57" s="361">
        <v>0</v>
      </c>
      <c r="H57" s="361">
        <v>0</v>
      </c>
      <c r="I57" s="361">
        <v>4</v>
      </c>
      <c r="J57" s="361">
        <v>4</v>
      </c>
      <c r="K57" s="440">
        <f>G57+H57+I57+J57</f>
        <v>8</v>
      </c>
      <c r="L57" s="336" t="s">
        <v>304</v>
      </c>
      <c r="M57" s="336" t="s">
        <v>305</v>
      </c>
      <c r="N57" s="336">
        <v>221</v>
      </c>
      <c r="O57" s="358" t="s">
        <v>292</v>
      </c>
      <c r="P57" s="358" t="s">
        <v>306</v>
      </c>
      <c r="Q57" s="358">
        <v>8000</v>
      </c>
      <c r="R57" s="358" t="s">
        <v>1104</v>
      </c>
      <c r="S57" s="194"/>
      <c r="T57" s="194"/>
      <c r="U57" s="194"/>
      <c r="V57" s="194"/>
      <c r="W57" s="194"/>
      <c r="X57" s="194"/>
      <c r="Y57" s="194"/>
      <c r="Z57" s="194"/>
      <c r="AA57" s="194"/>
      <c r="AB57" s="194"/>
      <c r="AC57" s="194"/>
      <c r="AD57" s="194"/>
      <c r="AE57" s="194"/>
      <c r="AF57" s="194"/>
      <c r="AG57" s="227"/>
      <c r="AH57" s="228"/>
      <c r="AI57" s="238"/>
      <c r="AJ57" s="194"/>
      <c r="AK57" s="235"/>
      <c r="AL57" s="806"/>
    </row>
    <row r="58" spans="1:39" s="807" customFormat="1" ht="82.5" customHeight="1" x14ac:dyDescent="0.2">
      <c r="A58" s="812" t="s">
        <v>1246</v>
      </c>
      <c r="B58" s="356" t="s">
        <v>307</v>
      </c>
      <c r="C58" s="360"/>
      <c r="D58" s="360"/>
      <c r="E58" s="356" t="s">
        <v>54</v>
      </c>
      <c r="F58" s="336" t="s">
        <v>308</v>
      </c>
      <c r="G58" s="309">
        <v>0</v>
      </c>
      <c r="H58" s="309">
        <v>0</v>
      </c>
      <c r="I58" s="309">
        <v>12</v>
      </c>
      <c r="J58" s="309">
        <v>1</v>
      </c>
      <c r="K58" s="309">
        <v>13</v>
      </c>
      <c r="L58" s="361" t="s">
        <v>309</v>
      </c>
      <c r="M58" s="336" t="s">
        <v>305</v>
      </c>
      <c r="N58" s="356">
        <v>200</v>
      </c>
      <c r="O58" s="358" t="s">
        <v>292</v>
      </c>
      <c r="P58" s="358" t="s">
        <v>310</v>
      </c>
      <c r="Q58" s="362">
        <v>7100</v>
      </c>
      <c r="R58" s="358" t="s">
        <v>1104</v>
      </c>
      <c r="S58" s="194"/>
      <c r="T58" s="194"/>
      <c r="U58" s="194"/>
      <c r="V58" s="194"/>
      <c r="W58" s="194"/>
      <c r="X58" s="194"/>
      <c r="Y58" s="194"/>
      <c r="Z58" s="194"/>
      <c r="AA58" s="194"/>
      <c r="AB58" s="194"/>
      <c r="AC58" s="194"/>
      <c r="AD58" s="194"/>
      <c r="AE58" s="194"/>
      <c r="AF58" s="194"/>
      <c r="AG58" s="227"/>
      <c r="AH58" s="228"/>
      <c r="AI58" s="238"/>
      <c r="AJ58" s="194"/>
      <c r="AK58" s="235"/>
      <c r="AL58" s="806"/>
    </row>
    <row r="59" spans="1:39" s="807" customFormat="1" ht="82.5" customHeight="1" x14ac:dyDescent="0.2">
      <c r="A59" s="812" t="s">
        <v>1246</v>
      </c>
      <c r="B59" s="363" t="s">
        <v>311</v>
      </c>
      <c r="C59" s="364"/>
      <c r="D59" s="364"/>
      <c r="E59" s="365" t="s">
        <v>54</v>
      </c>
      <c r="F59" s="747" t="s">
        <v>312</v>
      </c>
      <c r="G59" s="309">
        <v>0</v>
      </c>
      <c r="H59" s="309">
        <v>0</v>
      </c>
      <c r="I59" s="309">
        <v>12</v>
      </c>
      <c r="J59" s="309">
        <v>1</v>
      </c>
      <c r="K59" s="309">
        <v>13</v>
      </c>
      <c r="L59" s="358" t="s">
        <v>313</v>
      </c>
      <c r="M59" s="336" t="s">
        <v>305</v>
      </c>
      <c r="N59" s="366">
        <v>281</v>
      </c>
      <c r="O59" s="358" t="s">
        <v>292</v>
      </c>
      <c r="P59" s="358" t="s">
        <v>314</v>
      </c>
      <c r="Q59" s="362">
        <v>3900</v>
      </c>
      <c r="R59" s="358" t="s">
        <v>1104</v>
      </c>
      <c r="S59" s="194"/>
      <c r="T59" s="194"/>
      <c r="U59" s="194"/>
      <c r="V59" s="194"/>
      <c r="W59" s="194"/>
      <c r="X59" s="194"/>
      <c r="Y59" s="194"/>
      <c r="Z59" s="194"/>
      <c r="AA59" s="194"/>
      <c r="AB59" s="194"/>
      <c r="AC59" s="194"/>
      <c r="AD59" s="194"/>
      <c r="AE59" s="194"/>
      <c r="AF59" s="194"/>
      <c r="AG59" s="227"/>
      <c r="AH59" s="228"/>
      <c r="AI59" s="238"/>
      <c r="AJ59" s="194"/>
      <c r="AK59" s="235"/>
      <c r="AL59" s="806"/>
    </row>
    <row r="60" spans="1:39" s="807" customFormat="1" ht="82.5" customHeight="1" x14ac:dyDescent="0.2">
      <c r="A60" s="812" t="s">
        <v>1246</v>
      </c>
      <c r="B60" s="367" t="s">
        <v>315</v>
      </c>
      <c r="C60" s="364"/>
      <c r="D60" s="364"/>
      <c r="E60" s="365" t="s">
        <v>54</v>
      </c>
      <c r="F60" s="747" t="s">
        <v>316</v>
      </c>
      <c r="G60" s="314">
        <v>0</v>
      </c>
      <c r="H60" s="368">
        <v>0</v>
      </c>
      <c r="I60" s="314">
        <v>12</v>
      </c>
      <c r="J60" s="369">
        <v>2</v>
      </c>
      <c r="K60" s="314">
        <v>14</v>
      </c>
      <c r="L60" s="358" t="s">
        <v>317</v>
      </c>
      <c r="M60" s="336" t="s">
        <v>305</v>
      </c>
      <c r="N60" s="366">
        <v>253</v>
      </c>
      <c r="O60" s="358" t="s">
        <v>292</v>
      </c>
      <c r="P60" s="358" t="s">
        <v>318</v>
      </c>
      <c r="Q60" s="362">
        <v>4600</v>
      </c>
      <c r="R60" s="358" t="s">
        <v>1104</v>
      </c>
      <c r="S60" s="194"/>
      <c r="T60" s="194"/>
      <c r="U60" s="194"/>
      <c r="V60" s="194"/>
      <c r="W60" s="194"/>
      <c r="X60" s="194"/>
      <c r="Y60" s="194"/>
      <c r="Z60" s="194"/>
      <c r="AA60" s="194"/>
      <c r="AB60" s="194"/>
      <c r="AC60" s="194"/>
      <c r="AD60" s="194"/>
      <c r="AE60" s="194"/>
      <c r="AF60" s="194"/>
      <c r="AG60" s="227"/>
      <c r="AH60" s="228"/>
      <c r="AI60" s="238"/>
      <c r="AJ60" s="194"/>
      <c r="AK60" s="235"/>
      <c r="AL60" s="806"/>
    </row>
    <row r="61" spans="1:39" s="807" customFormat="1" ht="82.5" customHeight="1" x14ac:dyDescent="0.2">
      <c r="A61" s="812" t="s">
        <v>1246</v>
      </c>
      <c r="B61" s="367" t="s">
        <v>319</v>
      </c>
      <c r="C61" s="808" t="s">
        <v>96</v>
      </c>
      <c r="D61" s="362"/>
      <c r="E61" s="365"/>
      <c r="F61" s="747" t="s">
        <v>320</v>
      </c>
      <c r="G61" s="314">
        <v>0</v>
      </c>
      <c r="H61" s="368">
        <v>0</v>
      </c>
      <c r="I61" s="314">
        <v>10</v>
      </c>
      <c r="J61" s="369">
        <v>20</v>
      </c>
      <c r="K61" s="314">
        <v>30</v>
      </c>
      <c r="L61" s="358" t="s">
        <v>317</v>
      </c>
      <c r="M61" s="336" t="s">
        <v>305</v>
      </c>
      <c r="N61" s="366">
        <v>303</v>
      </c>
      <c r="O61" s="358" t="s">
        <v>292</v>
      </c>
      <c r="P61" s="358" t="s">
        <v>318</v>
      </c>
      <c r="Q61" s="362">
        <v>15000</v>
      </c>
      <c r="R61" s="358" t="s">
        <v>1104</v>
      </c>
      <c r="S61" s="194"/>
      <c r="T61" s="194"/>
      <c r="U61" s="194"/>
      <c r="V61" s="194"/>
      <c r="W61" s="194"/>
      <c r="X61" s="194"/>
      <c r="Y61" s="194"/>
      <c r="Z61" s="194"/>
      <c r="AA61" s="194"/>
      <c r="AB61" s="194"/>
      <c r="AC61" s="194"/>
      <c r="AD61" s="194"/>
      <c r="AE61" s="194"/>
      <c r="AF61" s="194"/>
      <c r="AG61" s="227"/>
      <c r="AH61" s="228"/>
      <c r="AI61" s="238"/>
      <c r="AJ61" s="194"/>
      <c r="AK61" s="235"/>
      <c r="AL61" s="806"/>
    </row>
    <row r="62" spans="1:39" s="807" customFormat="1" ht="82.5" customHeight="1" x14ac:dyDescent="0.2">
      <c r="A62" s="812" t="s">
        <v>1246</v>
      </c>
      <c r="B62" s="367" t="s">
        <v>321</v>
      </c>
      <c r="C62" s="362" t="s">
        <v>96</v>
      </c>
      <c r="D62" s="362"/>
      <c r="E62" s="365"/>
      <c r="F62" s="747" t="s">
        <v>322</v>
      </c>
      <c r="G62" s="314">
        <v>0</v>
      </c>
      <c r="H62" s="368">
        <v>0</v>
      </c>
      <c r="I62" s="314">
        <v>40</v>
      </c>
      <c r="J62" s="369">
        <v>40</v>
      </c>
      <c r="K62" s="314">
        <f>G62+H62+I62+J62</f>
        <v>80</v>
      </c>
      <c r="L62" s="358" t="s">
        <v>317</v>
      </c>
      <c r="M62" s="336" t="s">
        <v>305</v>
      </c>
      <c r="N62" s="366">
        <v>254</v>
      </c>
      <c r="O62" s="358" t="s">
        <v>323</v>
      </c>
      <c r="P62" s="358" t="s">
        <v>324</v>
      </c>
      <c r="Q62" s="362">
        <v>2400</v>
      </c>
      <c r="R62" s="358" t="s">
        <v>1104</v>
      </c>
      <c r="S62" s="194"/>
      <c r="T62" s="194"/>
      <c r="U62" s="194"/>
      <c r="V62" s="194"/>
      <c r="W62" s="194"/>
      <c r="X62" s="194"/>
      <c r="Y62" s="194"/>
      <c r="Z62" s="194"/>
      <c r="AA62" s="194"/>
      <c r="AB62" s="194"/>
      <c r="AC62" s="194"/>
      <c r="AD62" s="194"/>
      <c r="AE62" s="194"/>
      <c r="AF62" s="194"/>
      <c r="AG62" s="227"/>
      <c r="AH62" s="228"/>
      <c r="AI62" s="238"/>
      <c r="AJ62" s="194"/>
      <c r="AK62" s="235"/>
      <c r="AL62" s="806"/>
    </row>
    <row r="63" spans="1:39" s="807" customFormat="1" ht="82.5" customHeight="1" x14ac:dyDescent="0.2">
      <c r="A63" s="812" t="s">
        <v>1246</v>
      </c>
      <c r="B63" s="367" t="s">
        <v>325</v>
      </c>
      <c r="C63" s="362"/>
      <c r="D63" s="362"/>
      <c r="E63" s="365" t="s">
        <v>54</v>
      </c>
      <c r="F63" s="358" t="s">
        <v>326</v>
      </c>
      <c r="G63" s="314">
        <v>0</v>
      </c>
      <c r="H63" s="368">
        <v>0</v>
      </c>
      <c r="I63" s="314">
        <v>5</v>
      </c>
      <c r="J63" s="369">
        <v>5</v>
      </c>
      <c r="K63" s="314">
        <f>G63+H63+I63+J63</f>
        <v>10</v>
      </c>
      <c r="L63" s="336" t="s">
        <v>327</v>
      </c>
      <c r="M63" s="336" t="s">
        <v>305</v>
      </c>
      <c r="N63" s="366">
        <v>201</v>
      </c>
      <c r="O63" s="336" t="s">
        <v>292</v>
      </c>
      <c r="P63" s="361" t="s">
        <v>328</v>
      </c>
      <c r="Q63" s="336">
        <v>5000</v>
      </c>
      <c r="R63" s="358" t="s">
        <v>1104</v>
      </c>
      <c r="S63" s="194"/>
      <c r="T63" s="194"/>
      <c r="U63" s="194"/>
      <c r="V63" s="194"/>
      <c r="W63" s="194"/>
      <c r="X63" s="194"/>
      <c r="Y63" s="194"/>
      <c r="Z63" s="194"/>
      <c r="AA63" s="194"/>
      <c r="AB63" s="194"/>
      <c r="AC63" s="194"/>
      <c r="AD63" s="194"/>
      <c r="AE63" s="194"/>
      <c r="AF63" s="194"/>
      <c r="AG63" s="227"/>
      <c r="AH63" s="228"/>
      <c r="AI63" s="238"/>
      <c r="AJ63" s="194"/>
      <c r="AK63" s="235"/>
      <c r="AL63" s="806"/>
    </row>
    <row r="64" spans="1:39" s="807" customFormat="1" ht="82.5" customHeight="1" x14ac:dyDescent="0.2">
      <c r="A64" s="812" t="s">
        <v>1246</v>
      </c>
      <c r="B64" s="367" t="s">
        <v>1105</v>
      </c>
      <c r="C64" s="362"/>
      <c r="D64" s="362"/>
      <c r="E64" s="365" t="s">
        <v>54</v>
      </c>
      <c r="F64" s="358" t="s">
        <v>1106</v>
      </c>
      <c r="G64" s="314">
        <v>0</v>
      </c>
      <c r="H64" s="368">
        <v>0</v>
      </c>
      <c r="I64" s="314">
        <v>5</v>
      </c>
      <c r="J64" s="369">
        <v>5</v>
      </c>
      <c r="K64" s="314">
        <f>H64+G64+I64+J64</f>
        <v>10</v>
      </c>
      <c r="L64" s="358" t="s">
        <v>1107</v>
      </c>
      <c r="M64" s="336" t="s">
        <v>305</v>
      </c>
      <c r="N64" s="366">
        <v>314</v>
      </c>
      <c r="O64" s="370" t="s">
        <v>1108</v>
      </c>
      <c r="P64" s="336" t="s">
        <v>1109</v>
      </c>
      <c r="Q64" s="336">
        <v>8000</v>
      </c>
      <c r="R64" s="358" t="s">
        <v>1104</v>
      </c>
      <c r="S64" s="194"/>
      <c r="T64" s="194"/>
      <c r="U64" s="194"/>
      <c r="V64" s="194"/>
      <c r="W64" s="194"/>
      <c r="X64" s="194"/>
      <c r="Y64" s="194"/>
      <c r="Z64" s="194"/>
      <c r="AA64" s="194"/>
      <c r="AB64" s="194"/>
      <c r="AC64" s="194"/>
      <c r="AD64" s="194"/>
      <c r="AE64" s="194"/>
      <c r="AF64" s="194"/>
      <c r="AG64" s="227"/>
      <c r="AH64" s="228"/>
      <c r="AI64" s="238"/>
      <c r="AJ64" s="194"/>
      <c r="AK64" s="235"/>
      <c r="AL64" s="806"/>
    </row>
    <row r="65" spans="1:39" s="807" customFormat="1" ht="82.5" customHeight="1" x14ac:dyDescent="0.2">
      <c r="A65" s="812" t="s">
        <v>1246</v>
      </c>
      <c r="B65" s="367" t="s">
        <v>329</v>
      </c>
      <c r="C65" s="356"/>
      <c r="D65" s="356"/>
      <c r="E65" s="365" t="s">
        <v>54</v>
      </c>
      <c r="F65" s="336" t="s">
        <v>330</v>
      </c>
      <c r="G65" s="371">
        <v>0</v>
      </c>
      <c r="H65" s="372">
        <v>0</v>
      </c>
      <c r="I65" s="373">
        <v>0</v>
      </c>
      <c r="J65" s="374">
        <v>10</v>
      </c>
      <c r="K65" s="319">
        <f t="shared" ref="K65:K70" si="43">SUM(G65:J65)</f>
        <v>10</v>
      </c>
      <c r="L65" s="375" t="s">
        <v>291</v>
      </c>
      <c r="M65" s="336" t="s">
        <v>305</v>
      </c>
      <c r="N65" s="366">
        <v>293</v>
      </c>
      <c r="O65" s="336" t="s">
        <v>292</v>
      </c>
      <c r="P65" s="370" t="s">
        <v>331</v>
      </c>
      <c r="Q65" s="336" t="s">
        <v>332</v>
      </c>
      <c r="R65" s="336" t="s">
        <v>333</v>
      </c>
      <c r="S65" s="194"/>
      <c r="T65" s="194">
        <f t="shared" ref="T65" si="44">SUM(S65)</f>
        <v>0</v>
      </c>
      <c r="U65" s="194"/>
      <c r="V65" s="194">
        <f t="shared" ref="V65" si="45">SUM(T65)</f>
        <v>0</v>
      </c>
      <c r="W65" s="194" t="e">
        <f>SUM(V65,#REF!)</f>
        <v>#REF!</v>
      </c>
      <c r="X65" s="194"/>
      <c r="Y65" s="194" t="e">
        <f t="shared" ref="Y65" si="46">SUM(W65)</f>
        <v>#REF!</v>
      </c>
      <c r="Z65" s="194" t="e">
        <f t="shared" ref="Z65" si="47">SUM(Y65)</f>
        <v>#REF!</v>
      </c>
      <c r="AA65" s="194"/>
      <c r="AB65" s="194"/>
      <c r="AC65" s="194" t="e">
        <f t="shared" ref="AC65" si="48">SUM(Z65)</f>
        <v>#REF!</v>
      </c>
      <c r="AD65" s="194" t="e">
        <f t="shared" ref="AD65:AF65" si="49">SUM(AC65)</f>
        <v>#REF!</v>
      </c>
      <c r="AE65" s="194" t="e">
        <f t="shared" si="49"/>
        <v>#REF!</v>
      </c>
      <c r="AF65" s="194" t="e">
        <f t="shared" si="49"/>
        <v>#REF!</v>
      </c>
      <c r="AG65" s="195"/>
      <c r="AH65" s="207"/>
      <c r="AI65" s="207"/>
      <c r="AJ65" s="194"/>
      <c r="AK65" s="235"/>
      <c r="AL65" s="809"/>
    </row>
    <row r="66" spans="1:39" s="807" customFormat="1" ht="82.5" customHeight="1" x14ac:dyDescent="0.2">
      <c r="A66" s="812" t="s">
        <v>1246</v>
      </c>
      <c r="B66" s="564" t="s">
        <v>1110</v>
      </c>
      <c r="C66" s="576"/>
      <c r="D66" s="576" t="s">
        <v>54</v>
      </c>
      <c r="E66" s="576"/>
      <c r="F66" s="394" t="s">
        <v>1111</v>
      </c>
      <c r="G66" s="576">
        <v>0</v>
      </c>
      <c r="H66" s="576">
        <v>0</v>
      </c>
      <c r="I66" s="576">
        <v>28</v>
      </c>
      <c r="J66" s="576">
        <v>2</v>
      </c>
      <c r="K66" s="748">
        <f t="shared" si="43"/>
        <v>30</v>
      </c>
      <c r="L66" s="358" t="s">
        <v>317</v>
      </c>
      <c r="M66" s="336" t="s">
        <v>305</v>
      </c>
      <c r="N66" s="576">
        <v>258</v>
      </c>
      <c r="O66" s="496" t="s">
        <v>1112</v>
      </c>
      <c r="P66" s="749" t="s">
        <v>1113</v>
      </c>
      <c r="Q66" s="496">
        <v>10136</v>
      </c>
      <c r="R66" s="750" t="s">
        <v>1114</v>
      </c>
      <c r="S66" s="227"/>
      <c r="T66" s="227"/>
      <c r="U66" s="227"/>
      <c r="V66" s="228"/>
      <c r="W66" s="228"/>
      <c r="X66" s="228"/>
      <c r="Y66" s="228"/>
      <c r="Z66" s="228"/>
      <c r="AA66" s="228"/>
      <c r="AB66" s="228"/>
      <c r="AC66" s="228"/>
      <c r="AD66" s="228"/>
      <c r="AE66" s="228"/>
      <c r="AF66" s="228"/>
      <c r="AG66" s="227"/>
      <c r="AH66" s="228"/>
      <c r="AI66" s="228"/>
      <c r="AJ66" s="228"/>
      <c r="AK66" s="228"/>
      <c r="AL66" s="810"/>
    </row>
    <row r="67" spans="1:39" s="807" customFormat="1" ht="82.5" customHeight="1" x14ac:dyDescent="0.2">
      <c r="A67" s="812" t="s">
        <v>1246</v>
      </c>
      <c r="B67" s="336" t="s">
        <v>1115</v>
      </c>
      <c r="C67" s="356"/>
      <c r="D67" s="356" t="s">
        <v>54</v>
      </c>
      <c r="E67" s="356"/>
      <c r="F67" s="370" t="s">
        <v>1111</v>
      </c>
      <c r="G67" s="356">
        <v>0</v>
      </c>
      <c r="H67" s="356">
        <v>0</v>
      </c>
      <c r="I67" s="356">
        <v>0</v>
      </c>
      <c r="J67" s="356">
        <v>12</v>
      </c>
      <c r="K67" s="748">
        <f t="shared" si="43"/>
        <v>12</v>
      </c>
      <c r="L67" s="336" t="s">
        <v>1116</v>
      </c>
      <c r="M67" s="336" t="s">
        <v>305</v>
      </c>
      <c r="N67" s="356">
        <v>249</v>
      </c>
      <c r="O67" s="496" t="s">
        <v>1112</v>
      </c>
      <c r="P67" s="749" t="s">
        <v>1117</v>
      </c>
      <c r="Q67" s="336">
        <v>4080</v>
      </c>
      <c r="R67" s="750" t="s">
        <v>1114</v>
      </c>
      <c r="S67" s="227"/>
      <c r="T67" s="227"/>
      <c r="U67" s="227"/>
      <c r="V67" s="228"/>
      <c r="W67" s="228"/>
      <c r="X67" s="228"/>
      <c r="Y67" s="228"/>
      <c r="Z67" s="228"/>
      <c r="AA67" s="228"/>
      <c r="AB67" s="228"/>
      <c r="AC67" s="228"/>
      <c r="AD67" s="228"/>
      <c r="AE67" s="228"/>
      <c r="AF67" s="228"/>
      <c r="AG67" s="227"/>
      <c r="AH67" s="228"/>
      <c r="AI67" s="228"/>
      <c r="AJ67" s="228"/>
      <c r="AK67" s="228"/>
      <c r="AL67" s="810"/>
    </row>
    <row r="68" spans="1:39" s="807" customFormat="1" ht="68.25" customHeight="1" x14ac:dyDescent="0.2">
      <c r="A68" s="812" t="s">
        <v>1246</v>
      </c>
      <c r="B68" s="336" t="s">
        <v>1118</v>
      </c>
      <c r="C68" s="356"/>
      <c r="D68" s="356" t="s">
        <v>54</v>
      </c>
      <c r="E68" s="356"/>
      <c r="F68" s="336" t="s">
        <v>1119</v>
      </c>
      <c r="G68" s="356">
        <v>0</v>
      </c>
      <c r="H68" s="356">
        <v>0</v>
      </c>
      <c r="I68" s="356">
        <v>57</v>
      </c>
      <c r="J68" s="356">
        <v>57</v>
      </c>
      <c r="K68" s="748">
        <f t="shared" si="43"/>
        <v>114</v>
      </c>
      <c r="L68" s="336" t="s">
        <v>1116</v>
      </c>
      <c r="M68" s="336" t="s">
        <v>305</v>
      </c>
      <c r="N68" s="356">
        <v>205</v>
      </c>
      <c r="O68" s="336" t="s">
        <v>1120</v>
      </c>
      <c r="P68" s="336" t="s">
        <v>1121</v>
      </c>
      <c r="Q68" s="336" t="s">
        <v>332</v>
      </c>
      <c r="R68" s="336" t="s">
        <v>1122</v>
      </c>
      <c r="S68" s="227"/>
      <c r="T68" s="227"/>
      <c r="U68" s="227"/>
      <c r="V68" s="228"/>
      <c r="W68" s="228"/>
      <c r="X68" s="228"/>
      <c r="Y68" s="228"/>
      <c r="Z68" s="228"/>
      <c r="AA68" s="228"/>
      <c r="AB68" s="228"/>
      <c r="AC68" s="228"/>
      <c r="AD68" s="228"/>
      <c r="AE68" s="228"/>
      <c r="AF68" s="228"/>
      <c r="AG68" s="227"/>
      <c r="AH68" s="228"/>
      <c r="AI68" s="228"/>
      <c r="AJ68" s="228"/>
      <c r="AK68" s="228"/>
      <c r="AL68" s="810"/>
    </row>
    <row r="69" spans="1:39" s="807" customFormat="1" ht="68.25" customHeight="1" x14ac:dyDescent="0.2">
      <c r="A69" s="812" t="s">
        <v>1246</v>
      </c>
      <c r="B69" s="336" t="s">
        <v>1242</v>
      </c>
      <c r="C69" s="356"/>
      <c r="D69" s="356"/>
      <c r="E69" s="356" t="s">
        <v>54</v>
      </c>
      <c r="F69" s="336" t="s">
        <v>1243</v>
      </c>
      <c r="G69" s="356">
        <v>0</v>
      </c>
      <c r="H69" s="356">
        <v>0</v>
      </c>
      <c r="I69" s="356">
        <v>15</v>
      </c>
      <c r="J69" s="356">
        <v>15</v>
      </c>
      <c r="K69" s="748">
        <f>I69+J69</f>
        <v>30</v>
      </c>
      <c r="L69" s="336" t="s">
        <v>291</v>
      </c>
      <c r="M69" s="336" t="s">
        <v>305</v>
      </c>
      <c r="N69" s="384">
        <v>199</v>
      </c>
      <c r="O69" s="336" t="s">
        <v>1120</v>
      </c>
      <c r="P69" s="615" t="s">
        <v>293</v>
      </c>
      <c r="Q69" s="615"/>
      <c r="R69" s="615" t="s">
        <v>1244</v>
      </c>
      <c r="S69" s="227"/>
      <c r="T69" s="227"/>
      <c r="U69" s="227"/>
      <c r="V69" s="228"/>
      <c r="W69" s="228"/>
      <c r="X69" s="228"/>
      <c r="Y69" s="228"/>
      <c r="Z69" s="228"/>
      <c r="AA69" s="228"/>
      <c r="AB69" s="228"/>
      <c r="AC69" s="228"/>
      <c r="AD69" s="228"/>
      <c r="AE69" s="228"/>
      <c r="AF69" s="228"/>
      <c r="AG69" s="227"/>
      <c r="AH69" s="228"/>
      <c r="AI69" s="228"/>
      <c r="AJ69" s="228"/>
      <c r="AK69" s="228"/>
      <c r="AL69" s="810"/>
    </row>
    <row r="70" spans="1:39" s="807" customFormat="1" ht="72" customHeight="1" x14ac:dyDescent="0.2">
      <c r="A70" s="812" t="s">
        <v>1246</v>
      </c>
      <c r="B70" s="336" t="s">
        <v>1123</v>
      </c>
      <c r="C70" s="356"/>
      <c r="D70" s="356" t="s">
        <v>54</v>
      </c>
      <c r="E70" s="356"/>
      <c r="F70" s="370" t="s">
        <v>1124</v>
      </c>
      <c r="G70" s="373">
        <v>0</v>
      </c>
      <c r="H70" s="373">
        <v>0</v>
      </c>
      <c r="I70" s="751">
        <v>5</v>
      </c>
      <c r="J70" s="752">
        <v>7</v>
      </c>
      <c r="K70" s="748">
        <f t="shared" si="43"/>
        <v>12</v>
      </c>
      <c r="L70" s="394" t="s">
        <v>291</v>
      </c>
      <c r="M70" s="336" t="s">
        <v>305</v>
      </c>
      <c r="N70" s="753">
        <v>256</v>
      </c>
      <c r="O70" s="394" t="s">
        <v>1125</v>
      </c>
      <c r="P70" s="750" t="s">
        <v>1126</v>
      </c>
      <c r="Q70" s="750">
        <v>160</v>
      </c>
      <c r="R70" s="750" t="s">
        <v>1127</v>
      </c>
      <c r="S70" s="227"/>
      <c r="T70" s="227"/>
      <c r="U70" s="227"/>
      <c r="V70" s="228"/>
      <c r="W70" s="228"/>
      <c r="X70" s="228"/>
      <c r="Y70" s="228"/>
      <c r="Z70" s="228"/>
      <c r="AA70" s="228"/>
      <c r="AB70" s="228"/>
      <c r="AC70" s="228"/>
      <c r="AD70" s="228"/>
      <c r="AE70" s="228"/>
      <c r="AF70" s="228"/>
      <c r="AG70" s="227"/>
      <c r="AH70" s="228"/>
      <c r="AI70" s="228"/>
      <c r="AJ70" s="228"/>
      <c r="AK70" s="228"/>
      <c r="AL70" s="810"/>
    </row>
    <row r="71" spans="1:39" ht="78.75" x14ac:dyDescent="0.25">
      <c r="A71" s="604" t="s">
        <v>910</v>
      </c>
      <c r="B71" s="336" t="s">
        <v>336</v>
      </c>
      <c r="C71" s="356"/>
      <c r="D71" s="356"/>
      <c r="E71" s="356" t="s">
        <v>96</v>
      </c>
      <c r="F71" s="336" t="s">
        <v>337</v>
      </c>
      <c r="G71" s="244"/>
      <c r="H71" s="244"/>
      <c r="I71" s="244">
        <v>3</v>
      </c>
      <c r="J71" s="244"/>
      <c r="K71" s="244">
        <f t="shared" ref="K71:K85" si="50">SUM(G71:J71)</f>
        <v>3</v>
      </c>
      <c r="L71" s="336" t="s">
        <v>338</v>
      </c>
      <c r="M71" s="244" t="s">
        <v>339</v>
      </c>
      <c r="N71" s="356">
        <v>206</v>
      </c>
      <c r="O71" s="336" t="s">
        <v>340</v>
      </c>
      <c r="P71" s="336" t="s">
        <v>341</v>
      </c>
      <c r="Q71" s="336">
        <v>1</v>
      </c>
      <c r="R71" s="588" t="s">
        <v>342</v>
      </c>
      <c r="S71" s="359"/>
      <c r="T71" s="350"/>
      <c r="U71" s="350"/>
      <c r="V71" s="350"/>
      <c r="W71" s="350"/>
      <c r="X71" s="350"/>
      <c r="Y71" s="350"/>
      <c r="Z71" s="350"/>
      <c r="AA71" s="350"/>
      <c r="AB71" s="375"/>
      <c r="AC71" s="375"/>
      <c r="AD71" s="350"/>
      <c r="AE71" s="350"/>
      <c r="AF71" s="350"/>
      <c r="AG71" s="350"/>
      <c r="AH71" s="375"/>
      <c r="AI71" s="352"/>
      <c r="AJ71" s="353" t="s">
        <v>90</v>
      </c>
      <c r="AK71" s="350"/>
      <c r="AL71" s="354"/>
      <c r="AM71" s="390"/>
    </row>
    <row r="72" spans="1:39" ht="56.25" x14ac:dyDescent="0.25">
      <c r="A72" s="604" t="s">
        <v>910</v>
      </c>
      <c r="B72" s="336" t="s">
        <v>343</v>
      </c>
      <c r="C72" s="356"/>
      <c r="D72" s="356" t="s">
        <v>96</v>
      </c>
      <c r="E72" s="356" t="s">
        <v>96</v>
      </c>
      <c r="F72" s="336" t="s">
        <v>344</v>
      </c>
      <c r="G72" s="244"/>
      <c r="H72" s="244"/>
      <c r="I72" s="244" t="s">
        <v>345</v>
      </c>
      <c r="J72" s="244"/>
      <c r="K72" s="244">
        <v>25</v>
      </c>
      <c r="L72" s="336" t="s">
        <v>346</v>
      </c>
      <c r="M72" s="244" t="s">
        <v>347</v>
      </c>
      <c r="N72" s="356">
        <v>270</v>
      </c>
      <c r="O72" s="336" t="s">
        <v>348</v>
      </c>
      <c r="P72" s="336" t="s">
        <v>349</v>
      </c>
      <c r="Q72" s="356">
        <v>2</v>
      </c>
      <c r="R72" s="588" t="s">
        <v>350</v>
      </c>
      <c r="S72" s="359"/>
      <c r="T72" s="350"/>
      <c r="U72" s="350"/>
      <c r="V72" s="350"/>
      <c r="W72" s="350"/>
      <c r="X72" s="350"/>
      <c r="Y72" s="350"/>
      <c r="Z72" s="350"/>
      <c r="AA72" s="350"/>
      <c r="AB72" s="382"/>
      <c r="AC72" s="382"/>
      <c r="AD72" s="350"/>
      <c r="AE72" s="350"/>
      <c r="AF72" s="350"/>
      <c r="AG72" s="350"/>
      <c r="AH72" s="383"/>
      <c r="AI72" s="352"/>
      <c r="AJ72" s="353" t="s">
        <v>90</v>
      </c>
      <c r="AK72" s="350"/>
      <c r="AL72" s="354"/>
      <c r="AM72" s="223"/>
    </row>
    <row r="73" spans="1:39" ht="90" x14ac:dyDescent="0.25">
      <c r="A73" s="604" t="s">
        <v>910</v>
      </c>
      <c r="B73" s="336" t="s">
        <v>351</v>
      </c>
      <c r="C73" s="356" t="s">
        <v>96</v>
      </c>
      <c r="D73" s="356" t="s">
        <v>96</v>
      </c>
      <c r="E73" s="356" t="s">
        <v>96</v>
      </c>
      <c r="F73" s="336" t="s">
        <v>352</v>
      </c>
      <c r="G73" s="356"/>
      <c r="H73" s="356"/>
      <c r="I73" s="336">
        <v>14</v>
      </c>
      <c r="J73" s="356"/>
      <c r="K73" s="244">
        <f t="shared" si="50"/>
        <v>14</v>
      </c>
      <c r="L73" s="336" t="s">
        <v>353</v>
      </c>
      <c r="M73" s="244" t="s">
        <v>339</v>
      </c>
      <c r="N73" s="356">
        <v>302</v>
      </c>
      <c r="O73" s="336" t="s">
        <v>354</v>
      </c>
      <c r="P73" s="336" t="s">
        <v>355</v>
      </c>
      <c r="Q73" s="356">
        <v>4</v>
      </c>
      <c r="R73" s="588" t="s">
        <v>350</v>
      </c>
      <c r="S73" s="359"/>
      <c r="T73" s="350"/>
      <c r="U73" s="350"/>
      <c r="V73" s="350"/>
      <c r="W73" s="350"/>
      <c r="X73" s="350"/>
      <c r="Y73" s="350"/>
      <c r="Z73" s="350"/>
      <c r="AA73" s="350"/>
      <c r="AB73" s="382"/>
      <c r="AC73" s="382"/>
      <c r="AD73" s="350"/>
      <c r="AE73" s="350"/>
      <c r="AF73" s="350"/>
      <c r="AG73" s="350"/>
      <c r="AH73" s="357"/>
      <c r="AI73" s="376"/>
      <c r="AJ73" s="376"/>
      <c r="AK73" s="350"/>
      <c r="AL73" s="354"/>
      <c r="AM73" s="224"/>
    </row>
    <row r="74" spans="1:39" ht="135" x14ac:dyDescent="0.25">
      <c r="A74" s="604" t="s">
        <v>910</v>
      </c>
      <c r="B74" s="336" t="s">
        <v>356</v>
      </c>
      <c r="C74" s="356"/>
      <c r="D74" s="356"/>
      <c r="E74" s="356" t="s">
        <v>96</v>
      </c>
      <c r="F74" s="336" t="s">
        <v>357</v>
      </c>
      <c r="G74" s="244"/>
      <c r="H74" s="244"/>
      <c r="I74" s="244">
        <v>11</v>
      </c>
      <c r="J74" s="244"/>
      <c r="K74" s="244">
        <f t="shared" si="50"/>
        <v>11</v>
      </c>
      <c r="L74" s="336" t="s">
        <v>358</v>
      </c>
      <c r="M74" s="244" t="s">
        <v>339</v>
      </c>
      <c r="N74" s="356">
        <v>215</v>
      </c>
      <c r="O74" s="356" t="s">
        <v>359</v>
      </c>
      <c r="P74" s="336" t="s">
        <v>360</v>
      </c>
      <c r="Q74" s="356">
        <v>3</v>
      </c>
      <c r="R74" s="588" t="s">
        <v>361</v>
      </c>
      <c r="S74" s="359"/>
      <c r="T74" s="350"/>
      <c r="U74" s="350"/>
      <c r="V74" s="350"/>
      <c r="W74" s="350"/>
      <c r="X74" s="350"/>
      <c r="Y74" s="350"/>
      <c r="Z74" s="350"/>
      <c r="AA74" s="350"/>
      <c r="AB74" s="350"/>
      <c r="AC74" s="350"/>
      <c r="AD74" s="350"/>
      <c r="AE74" s="350"/>
      <c r="AF74" s="350"/>
      <c r="AG74" s="350"/>
      <c r="AH74" s="351"/>
      <c r="AI74" s="352"/>
      <c r="AJ74" s="353" t="s">
        <v>90</v>
      </c>
      <c r="AK74" s="350"/>
      <c r="AL74" s="354"/>
      <c r="AM74" s="224"/>
    </row>
    <row r="75" spans="1:39" ht="202.5" x14ac:dyDescent="0.25">
      <c r="A75" s="604" t="s">
        <v>910</v>
      </c>
      <c r="B75" s="356" t="s">
        <v>362</v>
      </c>
      <c r="C75" s="356"/>
      <c r="D75" s="356" t="s">
        <v>96</v>
      </c>
      <c r="E75" s="356"/>
      <c r="F75" s="336" t="s">
        <v>363</v>
      </c>
      <c r="G75" s="356"/>
      <c r="H75" s="356"/>
      <c r="I75" s="336">
        <v>6</v>
      </c>
      <c r="J75" s="356"/>
      <c r="K75" s="244">
        <f t="shared" si="50"/>
        <v>6</v>
      </c>
      <c r="L75" s="336" t="s">
        <v>364</v>
      </c>
      <c r="M75" s="244" t="s">
        <v>339</v>
      </c>
      <c r="N75" s="356">
        <v>213</v>
      </c>
      <c r="O75" s="356" t="s">
        <v>365</v>
      </c>
      <c r="P75" s="336" t="s">
        <v>366</v>
      </c>
      <c r="Q75" s="356">
        <v>3</v>
      </c>
      <c r="R75" s="588" t="s">
        <v>367</v>
      </c>
      <c r="S75" s="359"/>
      <c r="T75" s="350"/>
      <c r="U75" s="350"/>
      <c r="V75" s="350"/>
      <c r="W75" s="350"/>
      <c r="X75" s="350"/>
      <c r="Y75" s="350"/>
      <c r="Z75" s="350"/>
      <c r="AA75" s="350"/>
      <c r="AB75" s="350"/>
      <c r="AC75" s="350"/>
      <c r="AD75" s="350"/>
      <c r="AE75" s="350"/>
      <c r="AF75" s="350"/>
      <c r="AG75" s="350"/>
      <c r="AH75" s="349"/>
      <c r="AI75" s="376"/>
      <c r="AJ75" s="376"/>
      <c r="AK75" s="350"/>
      <c r="AL75" s="354"/>
      <c r="AM75" s="225"/>
    </row>
    <row r="76" spans="1:39" ht="192" thickBot="1" x14ac:dyDescent="0.3">
      <c r="A76" s="604" t="s">
        <v>910</v>
      </c>
      <c r="B76" s="336" t="s">
        <v>368</v>
      </c>
      <c r="C76" s="356"/>
      <c r="D76" s="356" t="s">
        <v>96</v>
      </c>
      <c r="E76" s="356" t="s">
        <v>96</v>
      </c>
      <c r="F76" s="336" t="s">
        <v>369</v>
      </c>
      <c r="G76" s="244"/>
      <c r="H76" s="244"/>
      <c r="I76" s="336">
        <v>10</v>
      </c>
      <c r="J76" s="244"/>
      <c r="K76" s="244">
        <f t="shared" si="50"/>
        <v>10</v>
      </c>
      <c r="L76" s="336" t="s">
        <v>370</v>
      </c>
      <c r="M76" s="336" t="s">
        <v>339</v>
      </c>
      <c r="N76" s="356">
        <v>480</v>
      </c>
      <c r="O76" s="356" t="s">
        <v>359</v>
      </c>
      <c r="P76" s="336" t="s">
        <v>371</v>
      </c>
      <c r="Q76" s="336">
        <v>1</v>
      </c>
      <c r="R76" s="588" t="s">
        <v>372</v>
      </c>
      <c r="S76" s="359"/>
      <c r="T76" s="350"/>
      <c r="U76" s="350"/>
      <c r="V76" s="350"/>
      <c r="W76" s="350"/>
      <c r="X76" s="350"/>
      <c r="Y76" s="350"/>
      <c r="Z76" s="350"/>
      <c r="AA76" s="350"/>
      <c r="AB76" s="382"/>
      <c r="AC76" s="382"/>
      <c r="AD76" s="350"/>
      <c r="AE76" s="350"/>
      <c r="AF76" s="350"/>
      <c r="AG76" s="350"/>
      <c r="AH76" s="367"/>
      <c r="AI76" s="367"/>
      <c r="AJ76" s="353"/>
      <c r="AK76" s="350"/>
      <c r="AL76" s="354"/>
      <c r="AM76" s="225"/>
    </row>
    <row r="77" spans="1:39" ht="237" thickBot="1" x14ac:dyDescent="0.3">
      <c r="A77" s="604" t="s">
        <v>910</v>
      </c>
      <c r="B77" s="336" t="s">
        <v>373</v>
      </c>
      <c r="C77" s="356"/>
      <c r="D77" s="356"/>
      <c r="E77" s="356" t="s">
        <v>54</v>
      </c>
      <c r="F77" s="336" t="s">
        <v>374</v>
      </c>
      <c r="G77" s="336"/>
      <c r="H77" s="336"/>
      <c r="I77" s="336">
        <v>32</v>
      </c>
      <c r="J77" s="336"/>
      <c r="K77" s="244">
        <f t="shared" si="50"/>
        <v>32</v>
      </c>
      <c r="L77" s="336" t="s">
        <v>375</v>
      </c>
      <c r="M77" s="336" t="s">
        <v>376</v>
      </c>
      <c r="N77" s="336">
        <v>285</v>
      </c>
      <c r="O77" s="336" t="s">
        <v>377</v>
      </c>
      <c r="P77" s="336" t="s">
        <v>378</v>
      </c>
      <c r="Q77" s="336">
        <v>2</v>
      </c>
      <c r="R77" s="588" t="s">
        <v>379</v>
      </c>
      <c r="S77" s="185"/>
      <c r="T77" s="179"/>
      <c r="U77" s="186"/>
      <c r="V77" s="183"/>
      <c r="W77" s="340"/>
      <c r="X77" s="340"/>
      <c r="Y77" s="340"/>
      <c r="Z77" s="340"/>
      <c r="AA77" s="340"/>
      <c r="AB77" s="340"/>
      <c r="AC77" s="340"/>
      <c r="AD77" s="340"/>
      <c r="AE77" s="340"/>
      <c r="AF77" s="186"/>
      <c r="AG77" s="186"/>
      <c r="AH77" s="183"/>
      <c r="AI77" s="335"/>
      <c r="AJ77" s="341"/>
      <c r="AK77" s="186"/>
      <c r="AL77" s="342"/>
      <c r="AM77" s="225"/>
    </row>
    <row r="78" spans="1:39" ht="225" x14ac:dyDescent="0.25">
      <c r="A78" s="604" t="s">
        <v>910</v>
      </c>
      <c r="B78" s="336" t="s">
        <v>380</v>
      </c>
      <c r="C78" s="356"/>
      <c r="D78" s="356"/>
      <c r="E78" s="356" t="s">
        <v>54</v>
      </c>
      <c r="F78" s="336" t="s">
        <v>381</v>
      </c>
      <c r="G78" s="244"/>
      <c r="H78" s="244"/>
      <c r="I78" s="244">
        <v>32</v>
      </c>
      <c r="J78" s="244"/>
      <c r="K78" s="244">
        <f t="shared" si="50"/>
        <v>32</v>
      </c>
      <c r="L78" s="336" t="s">
        <v>375</v>
      </c>
      <c r="M78" s="336" t="s">
        <v>376</v>
      </c>
      <c r="N78" s="356" t="s">
        <v>382</v>
      </c>
      <c r="O78" s="356" t="s">
        <v>377</v>
      </c>
      <c r="P78" s="336" t="s">
        <v>383</v>
      </c>
      <c r="Q78" s="336">
        <v>2</v>
      </c>
      <c r="R78" s="588" t="s">
        <v>379</v>
      </c>
      <c r="S78" s="359"/>
      <c r="T78" s="350"/>
      <c r="U78" s="350"/>
      <c r="V78" s="350"/>
      <c r="W78" s="350"/>
      <c r="X78" s="350"/>
      <c r="Y78" s="350"/>
      <c r="Z78" s="350"/>
      <c r="AA78" s="350"/>
      <c r="AB78" s="350"/>
      <c r="AC78" s="350"/>
      <c r="AD78" s="350"/>
      <c r="AE78" s="350"/>
      <c r="AF78" s="350"/>
      <c r="AG78" s="350"/>
      <c r="AH78" s="351"/>
      <c r="AI78" s="352"/>
      <c r="AJ78" s="353"/>
      <c r="AK78" s="350"/>
      <c r="AL78" s="354"/>
      <c r="AM78" s="225"/>
    </row>
    <row r="79" spans="1:39" ht="135" x14ac:dyDescent="0.25">
      <c r="A79" s="604" t="s">
        <v>910</v>
      </c>
      <c r="B79" s="336" t="s">
        <v>384</v>
      </c>
      <c r="C79" s="356" t="s">
        <v>96</v>
      </c>
      <c r="D79" s="356"/>
      <c r="E79" s="356"/>
      <c r="F79" s="336" t="s">
        <v>385</v>
      </c>
      <c r="G79" s="244"/>
      <c r="H79" s="244"/>
      <c r="I79" s="244">
        <v>5</v>
      </c>
      <c r="J79" s="244"/>
      <c r="K79" s="244">
        <f t="shared" si="50"/>
        <v>5</v>
      </c>
      <c r="L79" s="336" t="s">
        <v>386</v>
      </c>
      <c r="M79" s="244" t="s">
        <v>339</v>
      </c>
      <c r="N79" s="356">
        <v>332</v>
      </c>
      <c r="O79" s="336" t="s">
        <v>377</v>
      </c>
      <c r="P79" s="336" t="s">
        <v>387</v>
      </c>
      <c r="Q79" s="336">
        <v>1</v>
      </c>
      <c r="R79" s="588" t="s">
        <v>388</v>
      </c>
      <c r="S79" s="608"/>
      <c r="T79" s="356"/>
      <c r="U79" s="362"/>
      <c r="V79" s="362"/>
      <c r="W79" s="362"/>
      <c r="X79" s="362"/>
      <c r="Y79" s="362"/>
      <c r="Z79" s="362"/>
      <c r="AA79" s="362"/>
      <c r="AB79" s="358"/>
      <c r="AC79" s="358"/>
      <c r="AD79" s="362"/>
      <c r="AE79" s="362"/>
      <c r="AF79" s="362"/>
      <c r="AG79" s="362"/>
      <c r="AH79" s="358"/>
      <c r="AI79" s="391"/>
      <c r="AJ79" s="392"/>
      <c r="AK79" s="362"/>
      <c r="AL79" s="366"/>
      <c r="AM79" s="407"/>
    </row>
    <row r="80" spans="1:39" ht="90" x14ac:dyDescent="0.25">
      <c r="A80" s="604" t="s">
        <v>910</v>
      </c>
      <c r="B80" s="336" t="s">
        <v>389</v>
      </c>
      <c r="C80" s="356" t="s">
        <v>96</v>
      </c>
      <c r="D80" s="356"/>
      <c r="E80" s="356"/>
      <c r="F80" s="336" t="s">
        <v>390</v>
      </c>
      <c r="G80" s="244"/>
      <c r="H80" s="244"/>
      <c r="I80" s="244">
        <v>5</v>
      </c>
      <c r="J80" s="244"/>
      <c r="K80" s="244">
        <f t="shared" si="50"/>
        <v>5</v>
      </c>
      <c r="L80" s="336" t="s">
        <v>82</v>
      </c>
      <c r="M80" s="244" t="s">
        <v>339</v>
      </c>
      <c r="N80" s="356">
        <v>333</v>
      </c>
      <c r="O80" s="356" t="s">
        <v>251</v>
      </c>
      <c r="P80" s="336" t="s">
        <v>391</v>
      </c>
      <c r="Q80" s="356">
        <v>4</v>
      </c>
      <c r="R80" s="588" t="s">
        <v>388</v>
      </c>
      <c r="S80" s="608"/>
      <c r="T80" s="356"/>
      <c r="U80" s="362"/>
      <c r="V80" s="362"/>
      <c r="W80" s="362"/>
      <c r="X80" s="362"/>
      <c r="Y80" s="362"/>
      <c r="Z80" s="362"/>
      <c r="AA80" s="362"/>
      <c r="AB80" s="358"/>
      <c r="AC80" s="358"/>
      <c r="AD80" s="362"/>
      <c r="AE80" s="362"/>
      <c r="AF80" s="362"/>
      <c r="AG80" s="362"/>
      <c r="AH80" s="394"/>
      <c r="AI80" s="391"/>
      <c r="AJ80" s="392"/>
      <c r="AK80" s="362"/>
      <c r="AL80" s="366"/>
      <c r="AM80" s="407"/>
    </row>
    <row r="81" spans="1:39" ht="112.5" x14ac:dyDescent="0.25">
      <c r="A81" s="604" t="s">
        <v>910</v>
      </c>
      <c r="B81" s="336" t="s">
        <v>392</v>
      </c>
      <c r="C81" s="356"/>
      <c r="D81" s="356"/>
      <c r="E81" s="356" t="s">
        <v>96</v>
      </c>
      <c r="F81" s="336" t="s">
        <v>393</v>
      </c>
      <c r="G81" s="244"/>
      <c r="H81" s="244"/>
      <c r="I81" s="244">
        <v>2</v>
      </c>
      <c r="J81" s="244"/>
      <c r="K81" s="244">
        <f t="shared" si="50"/>
        <v>2</v>
      </c>
      <c r="L81" s="336" t="s">
        <v>394</v>
      </c>
      <c r="M81" s="244" t="s">
        <v>339</v>
      </c>
      <c r="N81" s="356">
        <v>322</v>
      </c>
      <c r="O81" s="356" t="s">
        <v>251</v>
      </c>
      <c r="P81" s="336" t="s">
        <v>395</v>
      </c>
      <c r="Q81" s="356">
        <v>1</v>
      </c>
      <c r="R81" s="588" t="s">
        <v>388</v>
      </c>
      <c r="S81" s="359"/>
      <c r="T81" s="350"/>
      <c r="U81" s="350"/>
      <c r="V81" s="350"/>
      <c r="W81" s="350"/>
      <c r="X81" s="350"/>
      <c r="Y81" s="350"/>
      <c r="Z81" s="350"/>
      <c r="AA81" s="350"/>
      <c r="AB81" s="382"/>
      <c r="AC81" s="382"/>
      <c r="AD81" s="350"/>
      <c r="AE81" s="350"/>
      <c r="AF81" s="350"/>
      <c r="AG81" s="350"/>
      <c r="AH81" s="357"/>
      <c r="AI81" s="376"/>
      <c r="AJ81" s="376"/>
      <c r="AK81" s="350"/>
      <c r="AL81" s="354"/>
      <c r="AM81" s="408"/>
    </row>
    <row r="82" spans="1:39" ht="101.25" x14ac:dyDescent="0.25">
      <c r="A82" s="604" t="s">
        <v>910</v>
      </c>
      <c r="B82" s="336" t="s">
        <v>396</v>
      </c>
      <c r="C82" s="356"/>
      <c r="D82" s="356"/>
      <c r="E82" s="356" t="s">
        <v>96</v>
      </c>
      <c r="F82" s="336" t="s">
        <v>397</v>
      </c>
      <c r="G82" s="244"/>
      <c r="H82" s="244"/>
      <c r="I82" s="244">
        <v>2</v>
      </c>
      <c r="J82" s="244"/>
      <c r="K82" s="244">
        <f t="shared" si="50"/>
        <v>2</v>
      </c>
      <c r="L82" s="336" t="s">
        <v>394</v>
      </c>
      <c r="M82" s="244" t="s">
        <v>339</v>
      </c>
      <c r="N82" s="356">
        <v>323</v>
      </c>
      <c r="O82" s="356" t="s">
        <v>251</v>
      </c>
      <c r="P82" s="336" t="s">
        <v>398</v>
      </c>
      <c r="Q82" s="356">
        <v>1</v>
      </c>
      <c r="R82" s="588" t="s">
        <v>388</v>
      </c>
      <c r="S82" s="359"/>
      <c r="T82" s="350"/>
      <c r="U82" s="350"/>
      <c r="V82" s="350"/>
      <c r="W82" s="350"/>
      <c r="X82" s="350"/>
      <c r="Y82" s="350"/>
      <c r="Z82" s="350"/>
      <c r="AA82" s="350"/>
      <c r="AB82" s="350"/>
      <c r="AC82" s="350"/>
      <c r="AD82" s="350"/>
      <c r="AE82" s="350"/>
      <c r="AF82" s="350"/>
      <c r="AG82" s="350"/>
      <c r="AH82" s="351"/>
      <c r="AI82" s="352"/>
      <c r="AJ82" s="353"/>
      <c r="AK82" s="350"/>
      <c r="AL82" s="354"/>
      <c r="AM82" s="408"/>
    </row>
    <row r="83" spans="1:39" ht="112.5" x14ac:dyDescent="0.25">
      <c r="A83" s="604" t="s">
        <v>910</v>
      </c>
      <c r="B83" s="336" t="s">
        <v>399</v>
      </c>
      <c r="C83" s="356"/>
      <c r="D83" s="356" t="s">
        <v>54</v>
      </c>
      <c r="E83" s="356"/>
      <c r="F83" s="336" t="s">
        <v>400</v>
      </c>
      <c r="G83" s="244"/>
      <c r="H83" s="244"/>
      <c r="I83" s="244">
        <v>3</v>
      </c>
      <c r="J83" s="244"/>
      <c r="K83" s="244">
        <f t="shared" si="50"/>
        <v>3</v>
      </c>
      <c r="L83" s="336" t="s">
        <v>401</v>
      </c>
      <c r="M83" s="244" t="s">
        <v>339</v>
      </c>
      <c r="N83" s="356">
        <v>324</v>
      </c>
      <c r="O83" s="356" t="s">
        <v>251</v>
      </c>
      <c r="P83" s="336" t="s">
        <v>402</v>
      </c>
      <c r="Q83" s="356">
        <v>4</v>
      </c>
      <c r="R83" s="588" t="s">
        <v>388</v>
      </c>
      <c r="S83" s="359"/>
      <c r="T83" s="350"/>
      <c r="U83" s="350"/>
      <c r="V83" s="350"/>
      <c r="W83" s="350"/>
      <c r="X83" s="350"/>
      <c r="Y83" s="350"/>
      <c r="Z83" s="350"/>
      <c r="AA83" s="350"/>
      <c r="AB83" s="350"/>
      <c r="AC83" s="350"/>
      <c r="AD83" s="350"/>
      <c r="AE83" s="350"/>
      <c r="AF83" s="350"/>
      <c r="AG83" s="350"/>
      <c r="AH83" s="349"/>
      <c r="AI83" s="376"/>
      <c r="AJ83" s="376"/>
      <c r="AK83" s="350"/>
      <c r="AL83" s="354"/>
      <c r="AM83" s="409"/>
    </row>
    <row r="84" spans="1:39" ht="123.75" x14ac:dyDescent="0.25">
      <c r="A84" s="604" t="s">
        <v>910</v>
      </c>
      <c r="B84" s="336" t="s">
        <v>403</v>
      </c>
      <c r="C84" s="356"/>
      <c r="D84" s="356" t="s">
        <v>54</v>
      </c>
      <c r="E84" s="356"/>
      <c r="F84" s="336" t="s">
        <v>404</v>
      </c>
      <c r="G84" s="244"/>
      <c r="H84" s="244"/>
      <c r="I84" s="244">
        <v>5</v>
      </c>
      <c r="J84" s="244"/>
      <c r="K84" s="244">
        <f t="shared" si="50"/>
        <v>5</v>
      </c>
      <c r="L84" s="336" t="s">
        <v>401</v>
      </c>
      <c r="M84" s="244" t="s">
        <v>339</v>
      </c>
      <c r="N84" s="356">
        <v>326</v>
      </c>
      <c r="O84" s="356" t="s">
        <v>251</v>
      </c>
      <c r="P84" s="336" t="s">
        <v>405</v>
      </c>
      <c r="Q84" s="356">
        <v>1</v>
      </c>
      <c r="R84" s="588" t="s">
        <v>388</v>
      </c>
      <c r="S84" s="359"/>
      <c r="T84" s="350"/>
      <c r="U84" s="350"/>
      <c r="V84" s="350"/>
      <c r="W84" s="350"/>
      <c r="X84" s="350"/>
      <c r="Y84" s="350"/>
      <c r="Z84" s="350"/>
      <c r="AA84" s="350"/>
      <c r="AB84" s="382"/>
      <c r="AC84" s="382"/>
      <c r="AD84" s="350"/>
      <c r="AE84" s="350"/>
      <c r="AF84" s="350"/>
      <c r="AG84" s="350"/>
      <c r="AH84" s="367"/>
      <c r="AI84" s="367"/>
      <c r="AJ84" s="353"/>
      <c r="AK84" s="350"/>
      <c r="AL84" s="354"/>
      <c r="AM84" s="407"/>
    </row>
    <row r="85" spans="1:39" ht="78.75" x14ac:dyDescent="0.25">
      <c r="A85" s="604" t="s">
        <v>910</v>
      </c>
      <c r="B85" s="336" t="s">
        <v>406</v>
      </c>
      <c r="C85" s="356"/>
      <c r="D85" s="356"/>
      <c r="E85" s="356" t="s">
        <v>54</v>
      </c>
      <c r="F85" s="336" t="s">
        <v>407</v>
      </c>
      <c r="G85" s="244"/>
      <c r="H85" s="244"/>
      <c r="I85" s="244">
        <v>1</v>
      </c>
      <c r="J85" s="244"/>
      <c r="K85" s="244">
        <f t="shared" si="50"/>
        <v>1</v>
      </c>
      <c r="L85" s="336" t="s">
        <v>408</v>
      </c>
      <c r="M85" s="336" t="s">
        <v>339</v>
      </c>
      <c r="N85" s="356">
        <v>329</v>
      </c>
      <c r="O85" s="356" t="s">
        <v>409</v>
      </c>
      <c r="P85" s="336" t="s">
        <v>410</v>
      </c>
      <c r="Q85" s="336">
        <v>1</v>
      </c>
      <c r="R85" s="588" t="s">
        <v>379</v>
      </c>
      <c r="S85" s="359"/>
      <c r="T85" s="350"/>
      <c r="U85" s="350"/>
      <c r="V85" s="350"/>
      <c r="W85" s="350"/>
      <c r="X85" s="350"/>
      <c r="Y85" s="350"/>
      <c r="Z85" s="350"/>
      <c r="AA85" s="350"/>
      <c r="AB85" s="350"/>
      <c r="AC85" s="350"/>
      <c r="AD85" s="350"/>
      <c r="AE85" s="350"/>
      <c r="AF85" s="350"/>
      <c r="AG85" s="350"/>
      <c r="AH85" s="351"/>
      <c r="AI85" s="352"/>
      <c r="AJ85" s="353"/>
      <c r="AK85" s="350"/>
      <c r="AL85" s="354"/>
      <c r="AM85" s="407"/>
    </row>
    <row r="86" spans="1:39" ht="192" x14ac:dyDescent="0.25">
      <c r="A86" s="604" t="s">
        <v>911</v>
      </c>
      <c r="B86" s="336" t="s">
        <v>414</v>
      </c>
      <c r="C86" s="360"/>
      <c r="D86" s="360" t="s">
        <v>54</v>
      </c>
      <c r="E86" s="360"/>
      <c r="F86" s="609" t="s">
        <v>415</v>
      </c>
      <c r="G86" s="276"/>
      <c r="H86" s="276"/>
      <c r="I86" s="276"/>
      <c r="J86" s="276"/>
      <c r="K86" s="276">
        <f t="shared" ref="K86:K89" si="51">SUM(G86:J86)</f>
        <v>0</v>
      </c>
      <c r="L86" s="361" t="s">
        <v>416</v>
      </c>
      <c r="M86" s="361" t="s">
        <v>339</v>
      </c>
      <c r="N86" s="360"/>
      <c r="O86" s="360" t="s">
        <v>56</v>
      </c>
      <c r="P86" s="370" t="s">
        <v>417</v>
      </c>
      <c r="Q86" s="360"/>
      <c r="R86" s="589" t="s">
        <v>418</v>
      </c>
      <c r="S86" s="247">
        <f t="shared" ref="S86:S89" si="52">SUM(K86)</f>
        <v>0</v>
      </c>
      <c r="T86" s="194"/>
      <c r="U86" s="194">
        <f t="shared" ref="U86:U89" si="53">SUM(T86)</f>
        <v>0</v>
      </c>
      <c r="V86" s="194"/>
      <c r="W86" s="194">
        <f t="shared" ref="W86:W89" si="54">SUM(U86)</f>
        <v>0</v>
      </c>
      <c r="X86" s="194">
        <f t="shared" ref="X86:X89" si="55">SUM(W86,S86)</f>
        <v>0</v>
      </c>
      <c r="Y86" s="194"/>
      <c r="Z86" s="194">
        <f t="shared" ref="Z86:Z89" si="56">SUM(X86)</f>
        <v>0</v>
      </c>
      <c r="AA86" s="194">
        <f t="shared" ref="AA86:AA89" si="57">SUM(Z86)</f>
        <v>0</v>
      </c>
      <c r="AB86" s="194"/>
      <c r="AC86" s="194"/>
      <c r="AD86" s="194">
        <f t="shared" ref="AD86:AD89" si="58">SUM(AA86)</f>
        <v>0</v>
      </c>
      <c r="AE86" s="194">
        <f t="shared" ref="AE86:AG89" si="59">SUM(AD86)</f>
        <v>0</v>
      </c>
      <c r="AF86" s="194">
        <f t="shared" si="59"/>
        <v>0</v>
      </c>
      <c r="AG86" s="194">
        <f t="shared" si="59"/>
        <v>0</v>
      </c>
      <c r="AH86" s="227"/>
      <c r="AI86" s="228"/>
      <c r="AJ86" s="238" t="s">
        <v>90</v>
      </c>
      <c r="AK86" s="194"/>
      <c r="AL86" s="235"/>
      <c r="AM86" s="407"/>
    </row>
    <row r="87" spans="1:39" ht="237" x14ac:dyDescent="0.25">
      <c r="A87" s="604" t="s">
        <v>911</v>
      </c>
      <c r="B87" s="336" t="s">
        <v>419</v>
      </c>
      <c r="C87" s="360"/>
      <c r="D87" s="360" t="s">
        <v>54</v>
      </c>
      <c r="E87" s="360"/>
      <c r="F87" s="609" t="s">
        <v>420</v>
      </c>
      <c r="G87" s="349"/>
      <c r="H87" s="349"/>
      <c r="I87" s="349"/>
      <c r="J87" s="349"/>
      <c r="K87" s="276">
        <f t="shared" si="51"/>
        <v>0</v>
      </c>
      <c r="L87" s="361" t="s">
        <v>416</v>
      </c>
      <c r="M87" s="361" t="s">
        <v>339</v>
      </c>
      <c r="N87" s="360"/>
      <c r="O87" s="360" t="s">
        <v>56</v>
      </c>
      <c r="P87" s="370" t="s">
        <v>417</v>
      </c>
      <c r="Q87" s="360"/>
      <c r="R87" s="589" t="s">
        <v>418</v>
      </c>
      <c r="S87" s="247">
        <f t="shared" si="52"/>
        <v>0</v>
      </c>
      <c r="T87" s="194"/>
      <c r="U87" s="194">
        <f t="shared" si="53"/>
        <v>0</v>
      </c>
      <c r="V87" s="194"/>
      <c r="W87" s="194">
        <f t="shared" si="54"/>
        <v>0</v>
      </c>
      <c r="X87" s="194">
        <f t="shared" si="55"/>
        <v>0</v>
      </c>
      <c r="Y87" s="194"/>
      <c r="Z87" s="194">
        <f t="shared" si="56"/>
        <v>0</v>
      </c>
      <c r="AA87" s="194">
        <f t="shared" si="57"/>
        <v>0</v>
      </c>
      <c r="AB87" s="194"/>
      <c r="AC87" s="194"/>
      <c r="AD87" s="194">
        <f t="shared" si="58"/>
        <v>0</v>
      </c>
      <c r="AE87" s="194">
        <f t="shared" si="59"/>
        <v>0</v>
      </c>
      <c r="AF87" s="194">
        <f t="shared" si="59"/>
        <v>0</v>
      </c>
      <c r="AG87" s="194">
        <f t="shared" si="59"/>
        <v>0</v>
      </c>
      <c r="AH87" s="195"/>
      <c r="AI87" s="207"/>
      <c r="AJ87" s="207"/>
      <c r="AK87" s="194"/>
      <c r="AL87" s="235"/>
      <c r="AM87" s="407"/>
    </row>
    <row r="88" spans="1:39" ht="113.25" x14ac:dyDescent="0.25">
      <c r="A88" s="604" t="s">
        <v>911</v>
      </c>
      <c r="B88" s="336" t="s">
        <v>421</v>
      </c>
      <c r="C88" s="360"/>
      <c r="D88" s="360" t="s">
        <v>54</v>
      </c>
      <c r="E88" s="360"/>
      <c r="F88" s="609" t="s">
        <v>422</v>
      </c>
      <c r="G88" s="349"/>
      <c r="H88" s="349"/>
      <c r="I88" s="349"/>
      <c r="J88" s="349"/>
      <c r="K88" s="276">
        <f t="shared" si="51"/>
        <v>0</v>
      </c>
      <c r="L88" s="361" t="s">
        <v>416</v>
      </c>
      <c r="M88" s="361" t="s">
        <v>339</v>
      </c>
      <c r="N88" s="360"/>
      <c r="O88" s="360" t="s">
        <v>56</v>
      </c>
      <c r="P88" s="370" t="s">
        <v>417</v>
      </c>
      <c r="Q88" s="360"/>
      <c r="R88" s="589" t="s">
        <v>418</v>
      </c>
      <c r="S88" s="248">
        <f t="shared" si="52"/>
        <v>0</v>
      </c>
      <c r="T88" s="195"/>
      <c r="U88" s="195">
        <f t="shared" si="53"/>
        <v>0</v>
      </c>
      <c r="V88" s="195"/>
      <c r="W88" s="195">
        <f t="shared" si="54"/>
        <v>0</v>
      </c>
      <c r="X88" s="195">
        <f t="shared" si="55"/>
        <v>0</v>
      </c>
      <c r="Y88" s="195"/>
      <c r="Z88" s="195">
        <f t="shared" si="56"/>
        <v>0</v>
      </c>
      <c r="AA88" s="195">
        <f t="shared" si="57"/>
        <v>0</v>
      </c>
      <c r="AB88" s="195"/>
      <c r="AC88" s="195"/>
      <c r="AD88" s="195">
        <f t="shared" si="58"/>
        <v>0</v>
      </c>
      <c r="AE88" s="195">
        <f t="shared" si="59"/>
        <v>0</v>
      </c>
      <c r="AF88" s="195">
        <f t="shared" si="59"/>
        <v>0</v>
      </c>
      <c r="AG88" s="195">
        <f t="shared" si="59"/>
        <v>0</v>
      </c>
      <c r="AH88" s="195"/>
      <c r="AI88" s="207"/>
      <c r="AJ88" s="207"/>
      <c r="AK88" s="195"/>
      <c r="AL88" s="207"/>
      <c r="AM88" s="407"/>
    </row>
    <row r="89" spans="1:39" ht="69" thickBot="1" x14ac:dyDescent="0.3">
      <c r="A89" s="604" t="s">
        <v>911</v>
      </c>
      <c r="B89" s="336" t="s">
        <v>423</v>
      </c>
      <c r="C89" s="349"/>
      <c r="D89" s="349" t="s">
        <v>54</v>
      </c>
      <c r="E89" s="349"/>
      <c r="F89" s="609" t="s">
        <v>424</v>
      </c>
      <c r="G89" s="349"/>
      <c r="H89" s="349"/>
      <c r="I89" s="349"/>
      <c r="J89" s="349"/>
      <c r="K89" s="276">
        <f t="shared" si="51"/>
        <v>0</v>
      </c>
      <c r="L89" s="361" t="s">
        <v>416</v>
      </c>
      <c r="M89" s="361" t="s">
        <v>339</v>
      </c>
      <c r="N89" s="360"/>
      <c r="O89" s="360" t="s">
        <v>56</v>
      </c>
      <c r="P89" s="370" t="s">
        <v>417</v>
      </c>
      <c r="Q89" s="360"/>
      <c r="R89" s="589" t="s">
        <v>418</v>
      </c>
      <c r="S89" s="230">
        <f t="shared" si="52"/>
        <v>0</v>
      </c>
      <c r="T89" s="196"/>
      <c r="U89" s="196">
        <f t="shared" si="53"/>
        <v>0</v>
      </c>
      <c r="V89" s="196"/>
      <c r="W89" s="209">
        <f t="shared" si="54"/>
        <v>0</v>
      </c>
      <c r="X89" s="210">
        <f t="shared" si="55"/>
        <v>0</v>
      </c>
      <c r="Y89" s="210"/>
      <c r="Z89" s="210">
        <f t="shared" si="56"/>
        <v>0</v>
      </c>
      <c r="AA89" s="210">
        <f t="shared" si="57"/>
        <v>0</v>
      </c>
      <c r="AB89" s="210"/>
      <c r="AC89" s="210"/>
      <c r="AD89" s="210">
        <f t="shared" si="58"/>
        <v>0</v>
      </c>
      <c r="AE89" s="210">
        <f t="shared" si="59"/>
        <v>0</v>
      </c>
      <c r="AF89" s="210">
        <f t="shared" si="59"/>
        <v>0</v>
      </c>
      <c r="AG89" s="210">
        <f t="shared" si="59"/>
        <v>0</v>
      </c>
      <c r="AH89" s="191"/>
      <c r="AI89" s="213"/>
      <c r="AJ89" s="213"/>
      <c r="AK89" s="210"/>
      <c r="AL89" s="236"/>
      <c r="AM89" s="407"/>
    </row>
    <row r="90" spans="1:39" ht="90" x14ac:dyDescent="0.25">
      <c r="A90" s="558" t="s">
        <v>912</v>
      </c>
      <c r="B90" s="245" t="s">
        <v>1194</v>
      </c>
      <c r="C90" s="245" t="s">
        <v>54</v>
      </c>
      <c r="D90" s="401"/>
      <c r="E90" s="401"/>
      <c r="F90" s="245" t="s">
        <v>1195</v>
      </c>
      <c r="G90" s="801"/>
      <c r="H90" s="801"/>
      <c r="I90" s="259">
        <v>40</v>
      </c>
      <c r="J90" s="259">
        <v>10</v>
      </c>
      <c r="K90" s="259">
        <f t="shared" ref="K90:K92" si="60">SUM(G90:J90)</f>
        <v>50</v>
      </c>
      <c r="L90" s="245" t="s">
        <v>1196</v>
      </c>
      <c r="M90" s="245" t="s">
        <v>90</v>
      </c>
      <c r="N90" s="245">
        <v>577</v>
      </c>
      <c r="O90" s="245" t="s">
        <v>1197</v>
      </c>
      <c r="P90" s="245" t="s">
        <v>1198</v>
      </c>
      <c r="Q90" s="245">
        <v>50</v>
      </c>
      <c r="R90" s="245" t="s">
        <v>1199</v>
      </c>
      <c r="S90" s="402"/>
      <c r="T90" s="402"/>
      <c r="U90" s="802"/>
      <c r="V90" s="402"/>
      <c r="W90" s="402"/>
      <c r="X90" s="402"/>
      <c r="Y90" s="402"/>
      <c r="Z90" s="402"/>
      <c r="AA90" s="402"/>
      <c r="AB90" s="402"/>
      <c r="AC90" s="402"/>
      <c r="AD90" s="402"/>
      <c r="AE90" s="402"/>
      <c r="AF90" s="402"/>
      <c r="AG90" s="803"/>
      <c r="AH90" s="402"/>
      <c r="AI90" s="804"/>
      <c r="AJ90" s="402"/>
      <c r="AK90" s="402"/>
      <c r="AL90" s="788"/>
    </row>
    <row r="91" spans="1:39" ht="90" x14ac:dyDescent="0.25">
      <c r="A91" s="558" t="s">
        <v>912</v>
      </c>
      <c r="B91" s="245" t="s">
        <v>1194</v>
      </c>
      <c r="C91" s="401"/>
      <c r="D91" s="245" t="s">
        <v>54</v>
      </c>
      <c r="E91" s="401"/>
      <c r="F91" s="245" t="s">
        <v>1200</v>
      </c>
      <c r="G91" s="801"/>
      <c r="H91" s="801"/>
      <c r="I91" s="259">
        <v>10</v>
      </c>
      <c r="J91" s="259">
        <v>10</v>
      </c>
      <c r="K91" s="259">
        <f t="shared" si="60"/>
        <v>20</v>
      </c>
      <c r="L91" s="245" t="s">
        <v>1201</v>
      </c>
      <c r="M91" s="245" t="s">
        <v>90</v>
      </c>
      <c r="N91" s="245">
        <v>577</v>
      </c>
      <c r="O91" s="245" t="s">
        <v>1197</v>
      </c>
      <c r="P91" s="245" t="s">
        <v>1198</v>
      </c>
      <c r="Q91" s="245">
        <v>20</v>
      </c>
      <c r="R91" s="245" t="s">
        <v>1199</v>
      </c>
      <c r="S91" s="402"/>
      <c r="T91" s="402"/>
      <c r="U91" s="802"/>
      <c r="V91" s="402"/>
      <c r="W91" s="402"/>
      <c r="X91" s="402"/>
      <c r="Y91" s="402"/>
      <c r="Z91" s="402"/>
      <c r="AA91" s="402"/>
      <c r="AB91" s="402"/>
      <c r="AC91" s="402"/>
      <c r="AD91" s="402"/>
      <c r="AE91" s="402"/>
      <c r="AF91" s="402"/>
      <c r="AG91" s="803"/>
      <c r="AH91" s="402"/>
      <c r="AI91" s="804"/>
      <c r="AJ91" s="402"/>
      <c r="AK91" s="402"/>
      <c r="AL91" s="788"/>
    </row>
    <row r="92" spans="1:39" ht="93" customHeight="1" x14ac:dyDescent="0.25">
      <c r="A92" s="558" t="s">
        <v>912</v>
      </c>
      <c r="B92" s="245" t="s">
        <v>1194</v>
      </c>
      <c r="C92" s="401"/>
      <c r="D92" s="401"/>
      <c r="E92" s="245" t="s">
        <v>54</v>
      </c>
      <c r="F92" s="245" t="s">
        <v>1202</v>
      </c>
      <c r="G92" s="402"/>
      <c r="H92" s="402"/>
      <c r="I92" s="259">
        <v>20</v>
      </c>
      <c r="J92" s="259">
        <v>30</v>
      </c>
      <c r="K92" s="259">
        <f t="shared" si="60"/>
        <v>50</v>
      </c>
      <c r="L92" s="245" t="s">
        <v>1203</v>
      </c>
      <c r="M92" s="245" t="s">
        <v>90</v>
      </c>
      <c r="N92" s="245">
        <v>577</v>
      </c>
      <c r="O92" s="245" t="s">
        <v>1197</v>
      </c>
      <c r="P92" s="245" t="s">
        <v>1198</v>
      </c>
      <c r="Q92" s="245">
        <v>50</v>
      </c>
      <c r="R92" s="245" t="s">
        <v>1199</v>
      </c>
      <c r="S92" s="402"/>
      <c r="T92" s="402"/>
      <c r="U92" s="805"/>
      <c r="V92" s="402"/>
      <c r="W92" s="402"/>
      <c r="X92" s="402"/>
      <c r="Y92" s="402"/>
      <c r="Z92" s="402"/>
      <c r="AA92" s="402"/>
      <c r="AB92" s="402"/>
      <c r="AC92" s="402"/>
      <c r="AD92" s="402"/>
      <c r="AE92" s="402"/>
      <c r="AF92" s="402"/>
      <c r="AG92" s="803"/>
      <c r="AH92" s="402"/>
      <c r="AI92" s="402"/>
      <c r="AJ92" s="402"/>
      <c r="AK92" s="402"/>
      <c r="AL92" s="788"/>
    </row>
    <row r="93" spans="1:39" ht="285" x14ac:dyDescent="0.25">
      <c r="A93" s="604" t="s">
        <v>913</v>
      </c>
      <c r="B93" s="764" t="s">
        <v>425</v>
      </c>
      <c r="C93" s="765"/>
      <c r="D93" s="765"/>
      <c r="E93" s="765" t="s">
        <v>54</v>
      </c>
      <c r="F93" s="765" t="s">
        <v>1128</v>
      </c>
      <c r="G93" s="765"/>
      <c r="H93" s="765"/>
      <c r="I93" s="765">
        <v>40</v>
      </c>
      <c r="J93" s="765">
        <v>40</v>
      </c>
      <c r="K93" s="765">
        <v>80</v>
      </c>
      <c r="L93" s="765" t="s">
        <v>1129</v>
      </c>
      <c r="M93" s="765" t="s">
        <v>158</v>
      </c>
      <c r="N93" s="766">
        <v>277</v>
      </c>
      <c r="O93" s="765" t="s">
        <v>428</v>
      </c>
      <c r="P93" s="765" t="s">
        <v>1130</v>
      </c>
      <c r="Q93" s="765">
        <v>4</v>
      </c>
      <c r="R93" s="765" t="s">
        <v>430</v>
      </c>
      <c r="S93" s="330"/>
      <c r="T93" s="330"/>
      <c r="U93" s="330"/>
      <c r="V93" s="330"/>
      <c r="W93" s="330"/>
      <c r="X93" s="330"/>
      <c r="Y93" s="330"/>
      <c r="Z93" s="330"/>
      <c r="AA93" s="330"/>
      <c r="AB93" s="330"/>
      <c r="AC93" s="330"/>
      <c r="AD93" s="330"/>
      <c r="AE93" s="330"/>
      <c r="AF93" s="330"/>
      <c r="AG93" s="330"/>
      <c r="AH93" s="330"/>
      <c r="AI93" s="330"/>
      <c r="AJ93" s="330"/>
      <c r="AK93" s="330"/>
      <c r="AL93" s="330"/>
      <c r="AM93" s="330"/>
    </row>
    <row r="94" spans="1:39" ht="285" x14ac:dyDescent="0.25">
      <c r="A94" s="604" t="s">
        <v>913</v>
      </c>
      <c r="B94" s="764" t="s">
        <v>431</v>
      </c>
      <c r="C94" s="767"/>
      <c r="D94" s="767"/>
      <c r="E94" s="767" t="s">
        <v>54</v>
      </c>
      <c r="F94" s="765" t="s">
        <v>1131</v>
      </c>
      <c r="G94" s="768"/>
      <c r="H94" s="768"/>
      <c r="I94" s="769">
        <v>60</v>
      </c>
      <c r="J94" s="769">
        <v>40</v>
      </c>
      <c r="K94" s="765">
        <v>100</v>
      </c>
      <c r="L94" s="765" t="s">
        <v>1129</v>
      </c>
      <c r="M94" s="765" t="s">
        <v>158</v>
      </c>
      <c r="N94" s="766">
        <v>278</v>
      </c>
      <c r="O94" s="765" t="s">
        <v>428</v>
      </c>
      <c r="P94" s="767" t="s">
        <v>1130</v>
      </c>
      <c r="Q94" s="767">
        <v>52</v>
      </c>
      <c r="R94" s="765" t="s">
        <v>430</v>
      </c>
      <c r="S94" s="195"/>
      <c r="T94" s="195"/>
      <c r="U94" s="195"/>
      <c r="V94" s="195"/>
      <c r="W94" s="195"/>
      <c r="X94" s="195"/>
      <c r="Y94" s="195"/>
      <c r="Z94" s="195"/>
      <c r="AA94" s="195"/>
      <c r="AB94" s="195"/>
      <c r="AC94" s="195"/>
      <c r="AD94" s="195"/>
      <c r="AE94" s="195"/>
      <c r="AF94" s="195"/>
      <c r="AG94" s="195"/>
      <c r="AH94" s="195"/>
      <c r="AI94" s="195"/>
      <c r="AJ94" s="289"/>
      <c r="AK94" s="195"/>
      <c r="AL94" s="195"/>
      <c r="AM94" s="330"/>
    </row>
    <row r="95" spans="1:39" ht="105" x14ac:dyDescent="0.25">
      <c r="A95" s="604" t="s">
        <v>913</v>
      </c>
      <c r="B95" s="764" t="s">
        <v>432</v>
      </c>
      <c r="C95" s="767"/>
      <c r="D95" s="767"/>
      <c r="E95" s="767" t="s">
        <v>54</v>
      </c>
      <c r="F95" s="767" t="s">
        <v>433</v>
      </c>
      <c r="G95" s="769"/>
      <c r="H95" s="769"/>
      <c r="I95" s="769">
        <v>10</v>
      </c>
      <c r="J95" s="769"/>
      <c r="K95" s="765">
        <f t="shared" ref="K95:K157" si="61">SUM(G95:J95)</f>
        <v>10</v>
      </c>
      <c r="L95" s="765" t="s">
        <v>1132</v>
      </c>
      <c r="M95" s="765" t="s">
        <v>158</v>
      </c>
      <c r="N95" s="766">
        <v>210</v>
      </c>
      <c r="O95" s="765" t="s">
        <v>428</v>
      </c>
      <c r="P95" s="767" t="s">
        <v>434</v>
      </c>
      <c r="Q95" s="767">
        <v>116</v>
      </c>
      <c r="R95" s="765" t="s">
        <v>430</v>
      </c>
      <c r="S95" s="195"/>
      <c r="T95" s="195"/>
      <c r="U95" s="195"/>
      <c r="V95" s="195"/>
      <c r="W95" s="195"/>
      <c r="X95" s="195"/>
      <c r="Y95" s="195"/>
      <c r="Z95" s="195"/>
      <c r="AA95" s="195"/>
      <c r="AB95" s="195"/>
      <c r="AC95" s="195"/>
      <c r="AD95" s="195"/>
      <c r="AE95" s="195"/>
      <c r="AF95" s="195"/>
      <c r="AG95" s="195"/>
      <c r="AH95" s="195"/>
      <c r="AI95" s="195"/>
      <c r="AJ95" s="195"/>
      <c r="AK95" s="195"/>
      <c r="AL95" s="195"/>
      <c r="AM95" s="330"/>
    </row>
    <row r="96" spans="1:39" ht="225" x14ac:dyDescent="0.25">
      <c r="A96" s="604" t="s">
        <v>913</v>
      </c>
      <c r="B96" s="764" t="s">
        <v>435</v>
      </c>
      <c r="C96" s="767"/>
      <c r="D96" s="767"/>
      <c r="E96" s="767" t="s">
        <v>54</v>
      </c>
      <c r="F96" s="767" t="s">
        <v>433</v>
      </c>
      <c r="G96" s="769"/>
      <c r="H96" s="769"/>
      <c r="I96" s="769">
        <v>3</v>
      </c>
      <c r="J96" s="769"/>
      <c r="K96" s="765">
        <f t="shared" si="61"/>
        <v>3</v>
      </c>
      <c r="L96" s="765" t="s">
        <v>427</v>
      </c>
      <c r="M96" s="765" t="s">
        <v>158</v>
      </c>
      <c r="N96" s="766">
        <v>210</v>
      </c>
      <c r="O96" s="765" t="s">
        <v>428</v>
      </c>
      <c r="P96" s="767" t="s">
        <v>429</v>
      </c>
      <c r="Q96" s="767">
        <v>52</v>
      </c>
      <c r="R96" s="765" t="s">
        <v>430</v>
      </c>
      <c r="S96" s="195"/>
      <c r="T96" s="195"/>
      <c r="U96" s="195"/>
      <c r="V96" s="195"/>
      <c r="W96" s="195"/>
      <c r="X96" s="195"/>
      <c r="Y96" s="195"/>
      <c r="Z96" s="195"/>
      <c r="AA96" s="195"/>
      <c r="AB96" s="195"/>
      <c r="AC96" s="195"/>
      <c r="AD96" s="195"/>
      <c r="AE96" s="195"/>
      <c r="AF96" s="195"/>
      <c r="AG96" s="195"/>
      <c r="AH96" s="195"/>
      <c r="AI96" s="195"/>
      <c r="AJ96" s="195"/>
      <c r="AK96" s="195"/>
      <c r="AL96" s="195"/>
      <c r="AM96" s="330"/>
    </row>
    <row r="97" spans="1:39" ht="409.5" x14ac:dyDescent="0.25">
      <c r="A97" s="604" t="s">
        <v>913</v>
      </c>
      <c r="B97" s="764" t="s">
        <v>436</v>
      </c>
      <c r="C97" s="769" t="s">
        <v>54</v>
      </c>
      <c r="D97" s="769"/>
      <c r="E97" s="769"/>
      <c r="F97" s="769" t="s">
        <v>437</v>
      </c>
      <c r="G97" s="769"/>
      <c r="H97" s="769"/>
      <c r="I97" s="769">
        <v>180</v>
      </c>
      <c r="J97" s="769"/>
      <c r="K97" s="765">
        <f t="shared" si="61"/>
        <v>180</v>
      </c>
      <c r="L97" s="765" t="s">
        <v>438</v>
      </c>
      <c r="M97" s="765" t="s">
        <v>158</v>
      </c>
      <c r="N97" s="766">
        <v>287</v>
      </c>
      <c r="O97" s="765" t="s">
        <v>428</v>
      </c>
      <c r="P97" s="767" t="s">
        <v>439</v>
      </c>
      <c r="Q97" s="767"/>
      <c r="R97" s="765" t="s">
        <v>430</v>
      </c>
      <c r="S97" s="195"/>
      <c r="T97" s="195"/>
      <c r="U97" s="195"/>
      <c r="V97" s="195"/>
      <c r="W97" s="195"/>
      <c r="X97" s="195"/>
      <c r="Y97" s="195"/>
      <c r="Z97" s="195"/>
      <c r="AA97" s="195"/>
      <c r="AB97" s="195"/>
      <c r="AC97" s="195"/>
      <c r="AD97" s="195"/>
      <c r="AE97" s="195"/>
      <c r="AF97" s="195"/>
      <c r="AG97" s="195"/>
      <c r="AH97" s="330"/>
      <c r="AI97" s="330"/>
      <c r="AJ97" s="330"/>
      <c r="AK97" s="195"/>
      <c r="AL97" s="195"/>
      <c r="AM97" s="330"/>
    </row>
    <row r="98" spans="1:39" ht="60" x14ac:dyDescent="0.25">
      <c r="A98" s="604" t="s">
        <v>913</v>
      </c>
      <c r="B98" s="770" t="s">
        <v>440</v>
      </c>
      <c r="C98" s="771"/>
      <c r="D98" s="771"/>
      <c r="E98" s="766" t="s">
        <v>54</v>
      </c>
      <c r="F98" s="767" t="s">
        <v>433</v>
      </c>
      <c r="G98" s="771"/>
      <c r="H98" s="771"/>
      <c r="I98" s="766">
        <v>2</v>
      </c>
      <c r="J98" s="766">
        <f>SUM(J93:J97)</f>
        <v>80</v>
      </c>
      <c r="K98" s="765">
        <f t="shared" si="61"/>
        <v>82</v>
      </c>
      <c r="L98" s="765" t="s">
        <v>441</v>
      </c>
      <c r="M98" s="765" t="s">
        <v>158</v>
      </c>
      <c r="N98" s="766">
        <v>569</v>
      </c>
      <c r="O98" s="765" t="s">
        <v>428</v>
      </c>
      <c r="P98" s="766" t="s">
        <v>261</v>
      </c>
      <c r="Q98" s="766">
        <v>116</v>
      </c>
      <c r="R98" s="765" t="s">
        <v>430</v>
      </c>
      <c r="S98" s="772"/>
      <c r="T98" s="772"/>
      <c r="U98" s="772"/>
      <c r="V98" s="772"/>
      <c r="W98" s="772"/>
      <c r="X98" s="772"/>
      <c r="Y98" s="772"/>
      <c r="Z98" s="772"/>
      <c r="AA98" s="772"/>
      <c r="AB98" s="772"/>
      <c r="AC98" s="772"/>
      <c r="AD98" s="772"/>
      <c r="AE98" s="772"/>
      <c r="AF98" s="772"/>
      <c r="AG98" s="772"/>
      <c r="AH98" s="773"/>
      <c r="AI98" s="773"/>
      <c r="AJ98" s="773"/>
      <c r="AK98" s="772"/>
      <c r="AL98" s="772"/>
      <c r="AM98" s="416"/>
    </row>
    <row r="99" spans="1:39" ht="135" x14ac:dyDescent="0.25">
      <c r="A99" s="604" t="s">
        <v>913</v>
      </c>
      <c r="B99" s="770" t="s">
        <v>442</v>
      </c>
      <c r="C99" s="767"/>
      <c r="D99" s="767"/>
      <c r="E99" s="767" t="s">
        <v>54</v>
      </c>
      <c r="F99" s="767" t="s">
        <v>433</v>
      </c>
      <c r="G99" s="767"/>
      <c r="H99" s="767"/>
      <c r="I99" s="767">
        <v>12</v>
      </c>
      <c r="J99" s="767"/>
      <c r="K99" s="765">
        <f t="shared" si="61"/>
        <v>12</v>
      </c>
      <c r="L99" s="765" t="s">
        <v>427</v>
      </c>
      <c r="M99" s="765" t="s">
        <v>158</v>
      </c>
      <c r="N99" s="766">
        <v>569</v>
      </c>
      <c r="O99" s="765" t="s">
        <v>428</v>
      </c>
      <c r="P99" s="767" t="s">
        <v>429</v>
      </c>
      <c r="Q99" s="767">
        <v>12</v>
      </c>
      <c r="R99" s="765" t="s">
        <v>430</v>
      </c>
      <c r="S99" s="258"/>
      <c r="T99" s="258"/>
      <c r="U99" s="258"/>
      <c r="V99" s="258"/>
      <c r="W99" s="258"/>
      <c r="X99" s="258"/>
      <c r="Y99" s="258"/>
      <c r="Z99" s="258"/>
      <c r="AA99" s="258"/>
      <c r="AB99" s="258"/>
      <c r="AC99" s="258"/>
      <c r="AD99" s="258"/>
      <c r="AE99" s="258"/>
      <c r="AF99" s="258"/>
      <c r="AG99" s="258"/>
      <c r="AH99" s="258"/>
      <c r="AI99" s="258"/>
      <c r="AJ99" s="258"/>
      <c r="AK99" s="258"/>
      <c r="AL99" s="258"/>
      <c r="AM99" s="258"/>
    </row>
    <row r="100" spans="1:39" ht="60" x14ac:dyDescent="0.25">
      <c r="A100" s="604" t="s">
        <v>913</v>
      </c>
      <c r="B100" s="770" t="s">
        <v>443</v>
      </c>
      <c r="C100" s="765"/>
      <c r="D100" s="765"/>
      <c r="E100" s="765" t="s">
        <v>54</v>
      </c>
      <c r="F100" s="767" t="s">
        <v>433</v>
      </c>
      <c r="G100" s="765"/>
      <c r="H100" s="765"/>
      <c r="I100" s="774">
        <v>66</v>
      </c>
      <c r="J100" s="765"/>
      <c r="K100" s="765">
        <f t="shared" si="61"/>
        <v>66</v>
      </c>
      <c r="L100" s="765" t="s">
        <v>441</v>
      </c>
      <c r="M100" s="765" t="s">
        <v>158</v>
      </c>
      <c r="N100" s="766">
        <v>569</v>
      </c>
      <c r="O100" s="765" t="s">
        <v>428</v>
      </c>
      <c r="P100" s="765" t="s">
        <v>434</v>
      </c>
      <c r="Q100" s="765">
        <v>66</v>
      </c>
      <c r="R100" s="765" t="s">
        <v>430</v>
      </c>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row>
    <row r="101" spans="1:39" ht="180" x14ac:dyDescent="0.25">
      <c r="A101" s="604" t="s">
        <v>913</v>
      </c>
      <c r="B101" s="764" t="s">
        <v>444</v>
      </c>
      <c r="C101" s="765" t="s">
        <v>54</v>
      </c>
      <c r="D101" s="765"/>
      <c r="E101" s="765"/>
      <c r="F101" s="765" t="s">
        <v>426</v>
      </c>
      <c r="G101" s="765"/>
      <c r="H101" s="765"/>
      <c r="I101" s="774">
        <v>144</v>
      </c>
      <c r="J101" s="765"/>
      <c r="K101" s="765">
        <f t="shared" si="61"/>
        <v>144</v>
      </c>
      <c r="L101" s="765" t="s">
        <v>438</v>
      </c>
      <c r="M101" s="765" t="s">
        <v>158</v>
      </c>
      <c r="N101" s="766">
        <v>246</v>
      </c>
      <c r="O101" s="765" t="s">
        <v>428</v>
      </c>
      <c r="P101" s="765" t="s">
        <v>445</v>
      </c>
      <c r="Q101" s="765">
        <v>144</v>
      </c>
      <c r="R101" s="765" t="s">
        <v>430</v>
      </c>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row>
    <row r="102" spans="1:39" ht="60" x14ac:dyDescent="0.25">
      <c r="A102" s="604" t="s">
        <v>913</v>
      </c>
      <c r="B102" s="775" t="s">
        <v>446</v>
      </c>
      <c r="C102" s="765" t="s">
        <v>54</v>
      </c>
      <c r="D102" s="765"/>
      <c r="E102" s="765"/>
      <c r="F102" s="765" t="s">
        <v>426</v>
      </c>
      <c r="G102" s="765"/>
      <c r="H102" s="765"/>
      <c r="I102" s="774">
        <v>87</v>
      </c>
      <c r="J102" s="765"/>
      <c r="K102" s="765">
        <f t="shared" si="61"/>
        <v>87</v>
      </c>
      <c r="L102" s="765" t="s">
        <v>427</v>
      </c>
      <c r="M102" s="765" t="s">
        <v>158</v>
      </c>
      <c r="N102" s="766">
        <v>242</v>
      </c>
      <c r="O102" s="765" t="s">
        <v>428</v>
      </c>
      <c r="P102" s="765" t="s">
        <v>429</v>
      </c>
      <c r="Q102" s="765">
        <v>116</v>
      </c>
      <c r="R102" s="765" t="s">
        <v>430</v>
      </c>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row>
    <row r="103" spans="1:39" ht="120" x14ac:dyDescent="0.25">
      <c r="A103" s="604" t="s">
        <v>913</v>
      </c>
      <c r="B103" s="770" t="s">
        <v>447</v>
      </c>
      <c r="C103" s="776" t="s">
        <v>54</v>
      </c>
      <c r="D103" s="776"/>
      <c r="E103" s="776"/>
      <c r="F103" s="765" t="s">
        <v>426</v>
      </c>
      <c r="G103" s="765"/>
      <c r="H103" s="765"/>
      <c r="I103" s="774">
        <v>87</v>
      </c>
      <c r="J103" s="765"/>
      <c r="K103" s="765">
        <f t="shared" si="61"/>
        <v>87</v>
      </c>
      <c r="L103" s="765" t="s">
        <v>427</v>
      </c>
      <c r="M103" s="765" t="s">
        <v>158</v>
      </c>
      <c r="N103" s="766">
        <v>242</v>
      </c>
      <c r="O103" s="765" t="s">
        <v>428</v>
      </c>
      <c r="P103" s="765" t="s">
        <v>429</v>
      </c>
      <c r="Q103" s="765">
        <v>116</v>
      </c>
      <c r="R103" s="765" t="s">
        <v>430</v>
      </c>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row>
    <row r="104" spans="1:39" ht="300" x14ac:dyDescent="0.25">
      <c r="A104" s="604" t="s">
        <v>913</v>
      </c>
      <c r="B104" s="770" t="s">
        <v>448</v>
      </c>
      <c r="C104" s="765" t="s">
        <v>54</v>
      </c>
      <c r="D104" s="765"/>
      <c r="E104" s="765"/>
      <c r="F104" s="777" t="s">
        <v>449</v>
      </c>
      <c r="G104" s="765"/>
      <c r="H104" s="765"/>
      <c r="I104" s="774">
        <v>87</v>
      </c>
      <c r="J104" s="765"/>
      <c r="K104" s="765">
        <f t="shared" si="61"/>
        <v>87</v>
      </c>
      <c r="L104" s="765"/>
      <c r="M104" s="765"/>
      <c r="N104" s="766">
        <v>290</v>
      </c>
      <c r="O104" s="765" t="s">
        <v>428</v>
      </c>
      <c r="P104" s="765" t="s">
        <v>434</v>
      </c>
      <c r="Q104" s="765">
        <v>116</v>
      </c>
      <c r="R104" s="765" t="s">
        <v>430</v>
      </c>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row>
    <row r="105" spans="1:39" ht="210" x14ac:dyDescent="0.25">
      <c r="A105" s="604" t="s">
        <v>913</v>
      </c>
      <c r="B105" s="764" t="s">
        <v>450</v>
      </c>
      <c r="C105" s="765" t="s">
        <v>54</v>
      </c>
      <c r="D105" s="765"/>
      <c r="E105" s="765"/>
      <c r="F105" s="777" t="s">
        <v>451</v>
      </c>
      <c r="G105" s="765"/>
      <c r="H105" s="765"/>
      <c r="I105" s="774">
        <v>87</v>
      </c>
      <c r="J105" s="765"/>
      <c r="K105" s="765">
        <f t="shared" si="61"/>
        <v>87</v>
      </c>
      <c r="L105" s="765" t="s">
        <v>452</v>
      </c>
      <c r="M105" s="765" t="s">
        <v>158</v>
      </c>
      <c r="N105" s="766">
        <v>290</v>
      </c>
      <c r="O105" s="765" t="s">
        <v>428</v>
      </c>
      <c r="P105" s="765" t="s">
        <v>434</v>
      </c>
      <c r="Q105" s="765">
        <v>116</v>
      </c>
      <c r="R105" s="765" t="s">
        <v>430</v>
      </c>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row>
    <row r="106" spans="1:39" ht="195" x14ac:dyDescent="0.25">
      <c r="A106" s="604" t="s">
        <v>913</v>
      </c>
      <c r="B106" s="764" t="s">
        <v>453</v>
      </c>
      <c r="C106" s="765" t="s">
        <v>54</v>
      </c>
      <c r="D106" s="765"/>
      <c r="E106" s="765"/>
      <c r="F106" s="765"/>
      <c r="G106" s="765"/>
      <c r="H106" s="765"/>
      <c r="I106" s="774">
        <v>87</v>
      </c>
      <c r="J106" s="765"/>
      <c r="K106" s="765">
        <f t="shared" si="61"/>
        <v>87</v>
      </c>
      <c r="L106" s="765" t="s">
        <v>452</v>
      </c>
      <c r="M106" s="765" t="s">
        <v>158</v>
      </c>
      <c r="N106" s="766">
        <v>290</v>
      </c>
      <c r="O106" s="765" t="s">
        <v>428</v>
      </c>
      <c r="P106" s="765" t="s">
        <v>434</v>
      </c>
      <c r="Q106" s="765">
        <v>116</v>
      </c>
      <c r="R106" s="765" t="s">
        <v>430</v>
      </c>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row>
    <row r="107" spans="1:39" ht="240" x14ac:dyDescent="0.25">
      <c r="A107" s="604" t="s">
        <v>913</v>
      </c>
      <c r="B107" s="764" t="s">
        <v>454</v>
      </c>
      <c r="C107" s="776" t="s">
        <v>54</v>
      </c>
      <c r="D107" s="776"/>
      <c r="E107" s="776"/>
      <c r="F107" s="777" t="s">
        <v>451</v>
      </c>
      <c r="G107" s="765"/>
      <c r="H107" s="765"/>
      <c r="I107" s="774">
        <v>87</v>
      </c>
      <c r="J107" s="765"/>
      <c r="K107" s="765">
        <f t="shared" si="61"/>
        <v>87</v>
      </c>
      <c r="L107" s="765" t="s">
        <v>452</v>
      </c>
      <c r="M107" s="765" t="s">
        <v>158</v>
      </c>
      <c r="N107" s="766">
        <v>313</v>
      </c>
      <c r="O107" s="765" t="s">
        <v>428</v>
      </c>
      <c r="P107" s="765" t="s">
        <v>434</v>
      </c>
      <c r="Q107" s="765">
        <v>116</v>
      </c>
      <c r="R107" s="765" t="s">
        <v>430</v>
      </c>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row>
    <row r="108" spans="1:39" ht="165" x14ac:dyDescent="0.25">
      <c r="A108" s="604" t="s">
        <v>913</v>
      </c>
      <c r="B108" s="764" t="s">
        <v>455</v>
      </c>
      <c r="C108" s="765" t="s">
        <v>54</v>
      </c>
      <c r="D108" s="765"/>
      <c r="E108" s="765"/>
      <c r="F108" s="777" t="s">
        <v>451</v>
      </c>
      <c r="G108" s="765"/>
      <c r="H108" s="765"/>
      <c r="I108" s="774">
        <v>87</v>
      </c>
      <c r="J108" s="765"/>
      <c r="K108" s="765">
        <f t="shared" si="61"/>
        <v>87</v>
      </c>
      <c r="L108" s="765" t="s">
        <v>452</v>
      </c>
      <c r="M108" s="765" t="s">
        <v>158</v>
      </c>
      <c r="N108" s="766">
        <v>313</v>
      </c>
      <c r="O108" s="765" t="s">
        <v>428</v>
      </c>
      <c r="P108" s="765" t="s">
        <v>434</v>
      </c>
      <c r="Q108" s="765">
        <v>116</v>
      </c>
      <c r="R108" s="765" t="s">
        <v>430</v>
      </c>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row>
    <row r="109" spans="1:39" ht="150" x14ac:dyDescent="0.25">
      <c r="A109" s="604" t="s">
        <v>913</v>
      </c>
      <c r="B109" s="764" t="s">
        <v>456</v>
      </c>
      <c r="C109" s="765"/>
      <c r="D109" s="765"/>
      <c r="E109" s="765" t="s">
        <v>54</v>
      </c>
      <c r="F109" s="777" t="s">
        <v>451</v>
      </c>
      <c r="G109" s="765"/>
      <c r="H109" s="765"/>
      <c r="I109" s="774">
        <v>87</v>
      </c>
      <c r="J109" s="765"/>
      <c r="K109" s="765">
        <f t="shared" si="61"/>
        <v>87</v>
      </c>
      <c r="L109" s="765" t="s">
        <v>452</v>
      </c>
      <c r="M109" s="765" t="s">
        <v>158</v>
      </c>
      <c r="N109" s="766">
        <v>313</v>
      </c>
      <c r="O109" s="765" t="s">
        <v>428</v>
      </c>
      <c r="P109" s="765" t="s">
        <v>434</v>
      </c>
      <c r="Q109" s="765">
        <v>116</v>
      </c>
      <c r="R109" s="765" t="s">
        <v>430</v>
      </c>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row>
    <row r="110" spans="1:39" ht="225" x14ac:dyDescent="0.25">
      <c r="A110" s="604" t="s">
        <v>913</v>
      </c>
      <c r="B110" s="764" t="s">
        <v>457</v>
      </c>
      <c r="C110" s="765"/>
      <c r="D110" s="765"/>
      <c r="E110" s="765" t="s">
        <v>54</v>
      </c>
      <c r="F110" s="777" t="s">
        <v>451</v>
      </c>
      <c r="G110" s="765"/>
      <c r="H110" s="765"/>
      <c r="I110" s="774">
        <v>87</v>
      </c>
      <c r="J110" s="765"/>
      <c r="K110" s="765">
        <f t="shared" si="61"/>
        <v>87</v>
      </c>
      <c r="L110" s="765" t="s">
        <v>452</v>
      </c>
      <c r="M110" s="765" t="s">
        <v>158</v>
      </c>
      <c r="N110" s="766">
        <v>313</v>
      </c>
      <c r="O110" s="765" t="s">
        <v>428</v>
      </c>
      <c r="P110" s="765" t="s">
        <v>434</v>
      </c>
      <c r="Q110" s="765">
        <v>116</v>
      </c>
      <c r="R110" s="765" t="s">
        <v>430</v>
      </c>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row>
    <row r="111" spans="1:39" ht="360" x14ac:dyDescent="0.25">
      <c r="A111" s="604" t="s">
        <v>913</v>
      </c>
      <c r="B111" s="764" t="s">
        <v>458</v>
      </c>
      <c r="C111" s="765"/>
      <c r="D111" s="765"/>
      <c r="E111" s="765" t="s">
        <v>54</v>
      </c>
      <c r="F111" s="776" t="s">
        <v>433</v>
      </c>
      <c r="G111" s="765"/>
      <c r="H111" s="765"/>
      <c r="I111" s="774">
        <v>150</v>
      </c>
      <c r="J111" s="765"/>
      <c r="K111" s="765">
        <f t="shared" si="61"/>
        <v>150</v>
      </c>
      <c r="L111" s="765" t="s">
        <v>459</v>
      </c>
      <c r="M111" s="765" t="s">
        <v>158</v>
      </c>
      <c r="N111" s="766" t="s">
        <v>460</v>
      </c>
      <c r="O111" s="765" t="s">
        <v>428</v>
      </c>
      <c r="P111" s="778" t="s">
        <v>461</v>
      </c>
      <c r="Q111" s="765">
        <v>150</v>
      </c>
      <c r="R111" s="765" t="s">
        <v>430</v>
      </c>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row>
    <row r="112" spans="1:39" ht="210" x14ac:dyDescent="0.25">
      <c r="A112" s="604" t="s">
        <v>913</v>
      </c>
      <c r="B112" s="764" t="s">
        <v>462</v>
      </c>
      <c r="C112" s="765"/>
      <c r="D112" s="765"/>
      <c r="E112" s="765" t="s">
        <v>54</v>
      </c>
      <c r="F112" s="765"/>
      <c r="G112" s="765"/>
      <c r="H112" s="765"/>
      <c r="I112" s="774">
        <v>1</v>
      </c>
      <c r="J112" s="765"/>
      <c r="K112" s="765">
        <f t="shared" si="61"/>
        <v>1</v>
      </c>
      <c r="L112" s="765" t="s">
        <v>463</v>
      </c>
      <c r="M112" s="765" t="s">
        <v>158</v>
      </c>
      <c r="N112" s="766">
        <v>572</v>
      </c>
      <c r="O112" s="765" t="s">
        <v>428</v>
      </c>
      <c r="P112" s="778" t="s">
        <v>464</v>
      </c>
      <c r="Q112" s="765">
        <v>1</v>
      </c>
      <c r="R112" s="765" t="s">
        <v>430</v>
      </c>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row>
    <row r="113" spans="1:39" ht="195" x14ac:dyDescent="0.25">
      <c r="A113" s="604" t="s">
        <v>913</v>
      </c>
      <c r="B113" s="764" t="s">
        <v>465</v>
      </c>
      <c r="C113" s="765"/>
      <c r="D113" s="765"/>
      <c r="E113" s="765" t="s">
        <v>54</v>
      </c>
      <c r="F113" s="777" t="s">
        <v>466</v>
      </c>
      <c r="G113" s="765"/>
      <c r="H113" s="765"/>
      <c r="I113" s="774">
        <v>1</v>
      </c>
      <c r="J113" s="765"/>
      <c r="K113" s="765">
        <f t="shared" si="61"/>
        <v>1</v>
      </c>
      <c r="L113" s="765" t="s">
        <v>463</v>
      </c>
      <c r="M113" s="765" t="s">
        <v>158</v>
      </c>
      <c r="N113" s="766">
        <v>572</v>
      </c>
      <c r="O113" s="765" t="s">
        <v>428</v>
      </c>
      <c r="P113" s="778" t="s">
        <v>464</v>
      </c>
      <c r="Q113" s="765">
        <v>1</v>
      </c>
      <c r="R113" s="765" t="s">
        <v>430</v>
      </c>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row>
    <row r="114" spans="1:39" ht="120" x14ac:dyDescent="0.25">
      <c r="A114" s="604" t="s">
        <v>913</v>
      </c>
      <c r="B114" s="764" t="s">
        <v>467</v>
      </c>
      <c r="C114" s="765"/>
      <c r="D114" s="765"/>
      <c r="E114" s="765" t="s">
        <v>54</v>
      </c>
      <c r="F114" s="777" t="s">
        <v>466</v>
      </c>
      <c r="G114" s="765"/>
      <c r="H114" s="765"/>
      <c r="I114" s="774">
        <v>2</v>
      </c>
      <c r="J114" s="765"/>
      <c r="K114" s="765">
        <f t="shared" si="61"/>
        <v>2</v>
      </c>
      <c r="L114" s="765" t="s">
        <v>463</v>
      </c>
      <c r="M114" s="765" t="s">
        <v>158</v>
      </c>
      <c r="N114" s="766">
        <v>572</v>
      </c>
      <c r="O114" s="765" t="s">
        <v>428</v>
      </c>
      <c r="P114" s="778" t="s">
        <v>464</v>
      </c>
      <c r="Q114" s="765">
        <v>2</v>
      </c>
      <c r="R114" s="765" t="s">
        <v>430</v>
      </c>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row>
    <row r="115" spans="1:39" ht="150" x14ac:dyDescent="0.25">
      <c r="A115" s="604" t="s">
        <v>913</v>
      </c>
      <c r="B115" s="764" t="s">
        <v>468</v>
      </c>
      <c r="C115" s="765"/>
      <c r="D115" s="765"/>
      <c r="E115" s="765" t="s">
        <v>54</v>
      </c>
      <c r="F115" s="777" t="s">
        <v>466</v>
      </c>
      <c r="G115" s="765"/>
      <c r="H115" s="765"/>
      <c r="I115" s="774">
        <v>1</v>
      </c>
      <c r="J115" s="765"/>
      <c r="K115" s="765">
        <f t="shared" si="61"/>
        <v>1</v>
      </c>
      <c r="L115" s="765" t="s">
        <v>463</v>
      </c>
      <c r="M115" s="765" t="s">
        <v>158</v>
      </c>
      <c r="N115" s="766">
        <v>572</v>
      </c>
      <c r="O115" s="765" t="s">
        <v>428</v>
      </c>
      <c r="P115" s="778" t="s">
        <v>464</v>
      </c>
      <c r="Q115" s="765">
        <v>1</v>
      </c>
      <c r="R115" s="765" t="s">
        <v>430</v>
      </c>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row>
    <row r="116" spans="1:39" ht="120" x14ac:dyDescent="0.25">
      <c r="A116" s="604" t="s">
        <v>913</v>
      </c>
      <c r="B116" s="764" t="s">
        <v>467</v>
      </c>
      <c r="C116" s="765"/>
      <c r="D116" s="765"/>
      <c r="E116" s="765" t="s">
        <v>54</v>
      </c>
      <c r="F116" s="777" t="s">
        <v>466</v>
      </c>
      <c r="G116" s="765"/>
      <c r="H116" s="765"/>
      <c r="I116" s="774">
        <v>2</v>
      </c>
      <c r="J116" s="765"/>
      <c r="K116" s="765">
        <f t="shared" si="61"/>
        <v>2</v>
      </c>
      <c r="L116" s="765" t="s">
        <v>463</v>
      </c>
      <c r="M116" s="765" t="s">
        <v>158</v>
      </c>
      <c r="N116" s="766">
        <v>572</v>
      </c>
      <c r="O116" s="765" t="s">
        <v>428</v>
      </c>
      <c r="P116" s="778" t="s">
        <v>464</v>
      </c>
      <c r="Q116" s="765">
        <v>2</v>
      </c>
      <c r="R116" s="765" t="s">
        <v>430</v>
      </c>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row>
    <row r="117" spans="1:39" ht="90" x14ac:dyDescent="0.25">
      <c r="A117" s="604" t="s">
        <v>913</v>
      </c>
      <c r="B117" s="764" t="s">
        <v>469</v>
      </c>
      <c r="C117" s="765"/>
      <c r="D117" s="765"/>
      <c r="E117" s="765" t="s">
        <v>54</v>
      </c>
      <c r="F117" s="777" t="s">
        <v>466</v>
      </c>
      <c r="G117" s="765"/>
      <c r="H117" s="765"/>
      <c r="I117" s="774">
        <v>1</v>
      </c>
      <c r="J117" s="765"/>
      <c r="K117" s="765">
        <f t="shared" si="61"/>
        <v>1</v>
      </c>
      <c r="L117" s="765" t="s">
        <v>463</v>
      </c>
      <c r="M117" s="765" t="s">
        <v>158</v>
      </c>
      <c r="N117" s="766">
        <v>572</v>
      </c>
      <c r="O117" s="765" t="s">
        <v>428</v>
      </c>
      <c r="P117" s="778" t="s">
        <v>464</v>
      </c>
      <c r="Q117" s="765">
        <v>1</v>
      </c>
      <c r="R117" s="765" t="s">
        <v>430</v>
      </c>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row>
    <row r="118" spans="1:39" ht="90" x14ac:dyDescent="0.25">
      <c r="A118" s="604" t="s">
        <v>913</v>
      </c>
      <c r="B118" s="764" t="s">
        <v>470</v>
      </c>
      <c r="C118" s="765"/>
      <c r="D118" s="765"/>
      <c r="E118" s="765" t="s">
        <v>54</v>
      </c>
      <c r="F118" s="777" t="s">
        <v>466</v>
      </c>
      <c r="G118" s="765"/>
      <c r="H118" s="765"/>
      <c r="I118" s="774">
        <v>3</v>
      </c>
      <c r="J118" s="765"/>
      <c r="K118" s="765">
        <f t="shared" si="61"/>
        <v>3</v>
      </c>
      <c r="L118" s="765" t="s">
        <v>463</v>
      </c>
      <c r="M118" s="765" t="s">
        <v>158</v>
      </c>
      <c r="N118" s="766">
        <v>572</v>
      </c>
      <c r="O118" s="765" t="s">
        <v>428</v>
      </c>
      <c r="P118" s="778" t="s">
        <v>464</v>
      </c>
      <c r="Q118" s="765">
        <v>3</v>
      </c>
      <c r="R118" s="765" t="s">
        <v>430</v>
      </c>
      <c r="S118" s="330"/>
      <c r="T118" s="330"/>
      <c r="U118" s="330"/>
      <c r="V118" s="330"/>
      <c r="W118" s="330"/>
      <c r="X118" s="330"/>
      <c r="Y118" s="330"/>
      <c r="Z118" s="330"/>
      <c r="AA118" s="330"/>
      <c r="AB118" s="330"/>
      <c r="AC118" s="330"/>
      <c r="AD118" s="330"/>
      <c r="AE118" s="330"/>
      <c r="AF118" s="330"/>
      <c r="AG118" s="330"/>
      <c r="AH118" s="330"/>
      <c r="AI118" s="330"/>
      <c r="AJ118" s="330"/>
      <c r="AK118" s="330"/>
      <c r="AL118" s="330"/>
      <c r="AM118" s="330"/>
    </row>
    <row r="119" spans="1:39" ht="105" x14ac:dyDescent="0.25">
      <c r="A119" s="604" t="s">
        <v>913</v>
      </c>
      <c r="B119" s="764" t="s">
        <v>471</v>
      </c>
      <c r="C119" s="765"/>
      <c r="D119" s="765"/>
      <c r="E119" s="765" t="s">
        <v>54</v>
      </c>
      <c r="F119" s="777" t="s">
        <v>466</v>
      </c>
      <c r="G119" s="765"/>
      <c r="H119" s="765"/>
      <c r="I119" s="774">
        <v>5</v>
      </c>
      <c r="J119" s="765"/>
      <c r="K119" s="765">
        <f t="shared" si="61"/>
        <v>5</v>
      </c>
      <c r="L119" s="765" t="s">
        <v>463</v>
      </c>
      <c r="M119" s="765" t="s">
        <v>158</v>
      </c>
      <c r="N119" s="766">
        <v>572</v>
      </c>
      <c r="O119" s="765" t="s">
        <v>428</v>
      </c>
      <c r="P119" s="778" t="s">
        <v>464</v>
      </c>
      <c r="Q119" s="765">
        <v>5</v>
      </c>
      <c r="R119" s="765" t="s">
        <v>430</v>
      </c>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row>
    <row r="120" spans="1:39" ht="105" x14ac:dyDescent="0.25">
      <c r="A120" s="604" t="s">
        <v>913</v>
      </c>
      <c r="B120" s="770" t="s">
        <v>472</v>
      </c>
      <c r="C120" s="765"/>
      <c r="D120" s="765"/>
      <c r="E120" s="765" t="s">
        <v>54</v>
      </c>
      <c r="F120" s="777" t="s">
        <v>466</v>
      </c>
      <c r="G120" s="765"/>
      <c r="H120" s="765"/>
      <c r="I120" s="774">
        <v>7</v>
      </c>
      <c r="J120" s="765"/>
      <c r="K120" s="765">
        <f t="shared" si="61"/>
        <v>7</v>
      </c>
      <c r="L120" s="765" t="s">
        <v>463</v>
      </c>
      <c r="M120" s="765" t="s">
        <v>158</v>
      </c>
      <c r="N120" s="766">
        <v>572</v>
      </c>
      <c r="O120" s="765" t="s">
        <v>428</v>
      </c>
      <c r="P120" s="778" t="s">
        <v>429</v>
      </c>
      <c r="Q120" s="765">
        <v>7</v>
      </c>
      <c r="R120" s="765" t="s">
        <v>430</v>
      </c>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0"/>
    </row>
    <row r="121" spans="1:39" ht="90" x14ac:dyDescent="0.25">
      <c r="A121" s="604" t="s">
        <v>913</v>
      </c>
      <c r="B121" s="764" t="s">
        <v>473</v>
      </c>
      <c r="C121" s="765"/>
      <c r="D121" s="765"/>
      <c r="E121" s="765" t="s">
        <v>54</v>
      </c>
      <c r="F121" s="777" t="s">
        <v>466</v>
      </c>
      <c r="G121" s="765"/>
      <c r="H121" s="765"/>
      <c r="I121" s="774">
        <v>5</v>
      </c>
      <c r="J121" s="765"/>
      <c r="K121" s="765">
        <f t="shared" si="61"/>
        <v>5</v>
      </c>
      <c r="L121" s="765" t="s">
        <v>463</v>
      </c>
      <c r="M121" s="765" t="s">
        <v>158</v>
      </c>
      <c r="N121" s="766">
        <v>572</v>
      </c>
      <c r="O121" s="765" t="s">
        <v>428</v>
      </c>
      <c r="P121" s="778" t="s">
        <v>429</v>
      </c>
      <c r="Q121" s="765">
        <v>5</v>
      </c>
      <c r="R121" s="765" t="s">
        <v>430</v>
      </c>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row>
    <row r="122" spans="1:39" ht="75" x14ac:dyDescent="0.25">
      <c r="A122" s="604" t="s">
        <v>913</v>
      </c>
      <c r="B122" s="764" t="s">
        <v>474</v>
      </c>
      <c r="C122" s="765"/>
      <c r="D122" s="765"/>
      <c r="E122" s="765" t="s">
        <v>54</v>
      </c>
      <c r="F122" s="777" t="s">
        <v>466</v>
      </c>
      <c r="G122" s="765"/>
      <c r="H122" s="765"/>
      <c r="I122" s="774">
        <v>1</v>
      </c>
      <c r="J122" s="765"/>
      <c r="K122" s="765">
        <f t="shared" si="61"/>
        <v>1</v>
      </c>
      <c r="L122" s="765" t="s">
        <v>463</v>
      </c>
      <c r="M122" s="765" t="s">
        <v>158</v>
      </c>
      <c r="N122" s="766">
        <v>572</v>
      </c>
      <c r="O122" s="765" t="s">
        <v>428</v>
      </c>
      <c r="P122" s="778" t="s">
        <v>429</v>
      </c>
      <c r="Q122" s="765">
        <v>1</v>
      </c>
      <c r="R122" s="765" t="s">
        <v>430</v>
      </c>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row>
    <row r="123" spans="1:39" ht="135" x14ac:dyDescent="0.25">
      <c r="A123" s="604" t="s">
        <v>913</v>
      </c>
      <c r="B123" s="764" t="s">
        <v>475</v>
      </c>
      <c r="C123" s="765" t="s">
        <v>54</v>
      </c>
      <c r="D123" s="765"/>
      <c r="E123" s="765"/>
      <c r="F123" s="777" t="s">
        <v>466</v>
      </c>
      <c r="G123" s="765"/>
      <c r="H123" s="765"/>
      <c r="I123" s="774">
        <v>18</v>
      </c>
      <c r="J123" s="765"/>
      <c r="K123" s="765">
        <f t="shared" si="61"/>
        <v>18</v>
      </c>
      <c r="L123" s="765" t="s">
        <v>463</v>
      </c>
      <c r="M123" s="765" t="s">
        <v>158</v>
      </c>
      <c r="N123" s="766">
        <v>572</v>
      </c>
      <c r="O123" s="765" t="s">
        <v>428</v>
      </c>
      <c r="P123" s="778" t="s">
        <v>464</v>
      </c>
      <c r="Q123" s="765">
        <v>18</v>
      </c>
      <c r="R123" s="765" t="s">
        <v>430</v>
      </c>
      <c r="S123" s="330"/>
      <c r="T123" s="330"/>
      <c r="U123" s="330"/>
      <c r="V123" s="330"/>
      <c r="W123" s="330"/>
      <c r="X123" s="330"/>
      <c r="Y123" s="330"/>
      <c r="Z123" s="330"/>
      <c r="AA123" s="330"/>
      <c r="AB123" s="330"/>
      <c r="AC123" s="330"/>
      <c r="AD123" s="330"/>
      <c r="AE123" s="330"/>
      <c r="AF123" s="330"/>
      <c r="AG123" s="330"/>
      <c r="AH123" s="330"/>
      <c r="AI123" s="330"/>
      <c r="AJ123" s="330"/>
      <c r="AK123" s="330"/>
      <c r="AL123" s="330"/>
      <c r="AM123" s="330"/>
    </row>
    <row r="124" spans="1:39" ht="180" x14ac:dyDescent="0.25">
      <c r="A124" s="604" t="s">
        <v>913</v>
      </c>
      <c r="B124" s="779" t="s">
        <v>476</v>
      </c>
      <c r="C124" s="765" t="s">
        <v>54</v>
      </c>
      <c r="D124" s="765"/>
      <c r="E124" s="765"/>
      <c r="F124" s="776" t="s">
        <v>433</v>
      </c>
      <c r="G124" s="765"/>
      <c r="H124" s="765"/>
      <c r="I124" s="774">
        <v>16</v>
      </c>
      <c r="J124" s="765"/>
      <c r="K124" s="765">
        <f t="shared" si="61"/>
        <v>16</v>
      </c>
      <c r="L124" s="765" t="s">
        <v>452</v>
      </c>
      <c r="M124" s="765" t="s">
        <v>158</v>
      </c>
      <c r="N124" s="771">
        <v>573</v>
      </c>
      <c r="O124" s="765" t="s">
        <v>428</v>
      </c>
      <c r="P124" s="778" t="s">
        <v>477</v>
      </c>
      <c r="Q124" s="765">
        <v>16</v>
      </c>
      <c r="R124" s="765" t="s">
        <v>430</v>
      </c>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row>
    <row r="125" spans="1:39" ht="180" x14ac:dyDescent="0.25">
      <c r="A125" s="604" t="s">
        <v>913</v>
      </c>
      <c r="B125" s="764" t="s">
        <v>478</v>
      </c>
      <c r="C125" s="765"/>
      <c r="D125" s="765"/>
      <c r="E125" s="765" t="s">
        <v>54</v>
      </c>
      <c r="F125" s="765" t="s">
        <v>426</v>
      </c>
      <c r="G125" s="765"/>
      <c r="H125" s="765"/>
      <c r="I125" s="774">
        <v>21</v>
      </c>
      <c r="J125" s="765"/>
      <c r="K125" s="765">
        <f t="shared" si="61"/>
        <v>21</v>
      </c>
      <c r="L125" s="765" t="s">
        <v>452</v>
      </c>
      <c r="M125" s="765" t="s">
        <v>158</v>
      </c>
      <c r="N125" s="766">
        <v>573</v>
      </c>
      <c r="O125" s="765" t="s">
        <v>428</v>
      </c>
      <c r="P125" s="778" t="s">
        <v>477</v>
      </c>
      <c r="Q125" s="765">
        <v>21</v>
      </c>
      <c r="R125" s="765" t="s">
        <v>430</v>
      </c>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row>
    <row r="126" spans="1:39" ht="135" x14ac:dyDescent="0.25">
      <c r="A126" s="604" t="s">
        <v>913</v>
      </c>
      <c r="B126" s="764" t="s">
        <v>479</v>
      </c>
      <c r="C126" s="765"/>
      <c r="D126" s="765"/>
      <c r="E126" s="765" t="s">
        <v>54</v>
      </c>
      <c r="F126" s="765" t="s">
        <v>426</v>
      </c>
      <c r="G126" s="765"/>
      <c r="H126" s="765"/>
      <c r="I126" s="774">
        <v>21</v>
      </c>
      <c r="J126" s="765"/>
      <c r="K126" s="765">
        <f t="shared" si="61"/>
        <v>21</v>
      </c>
      <c r="L126" s="765" t="s">
        <v>480</v>
      </c>
      <c r="M126" s="765" t="s">
        <v>158</v>
      </c>
      <c r="N126" s="766">
        <v>573</v>
      </c>
      <c r="O126" s="765" t="s">
        <v>428</v>
      </c>
      <c r="P126" s="778" t="s">
        <v>481</v>
      </c>
      <c r="Q126" s="765">
        <v>21</v>
      </c>
      <c r="R126" s="765" t="s">
        <v>430</v>
      </c>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row>
    <row r="127" spans="1:39" ht="105" x14ac:dyDescent="0.25">
      <c r="A127" s="604" t="s">
        <v>913</v>
      </c>
      <c r="B127" s="779" t="s">
        <v>482</v>
      </c>
      <c r="C127" s="765"/>
      <c r="D127" s="765"/>
      <c r="E127" s="765" t="s">
        <v>54</v>
      </c>
      <c r="F127" s="776" t="s">
        <v>433</v>
      </c>
      <c r="G127" s="765"/>
      <c r="H127" s="765"/>
      <c r="I127" s="774">
        <v>336</v>
      </c>
      <c r="J127" s="765"/>
      <c r="K127" s="765">
        <f t="shared" si="61"/>
        <v>336</v>
      </c>
      <c r="L127" s="765" t="s">
        <v>459</v>
      </c>
      <c r="M127" s="765" t="s">
        <v>158</v>
      </c>
      <c r="N127" s="777">
        <v>240</v>
      </c>
      <c r="O127" s="765" t="s">
        <v>428</v>
      </c>
      <c r="P127" s="778" t="s">
        <v>483</v>
      </c>
      <c r="Q127" s="765">
        <v>336</v>
      </c>
      <c r="R127" s="765" t="s">
        <v>430</v>
      </c>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row>
    <row r="128" spans="1:39" ht="90" x14ac:dyDescent="0.25">
      <c r="A128" s="604" t="s">
        <v>913</v>
      </c>
      <c r="B128" s="779" t="s">
        <v>1133</v>
      </c>
      <c r="C128" s="765"/>
      <c r="D128" s="765"/>
      <c r="E128" s="765" t="s">
        <v>54</v>
      </c>
      <c r="F128" s="777" t="s">
        <v>484</v>
      </c>
      <c r="G128" s="765"/>
      <c r="H128" s="765"/>
      <c r="I128" s="774">
        <v>348</v>
      </c>
      <c r="J128" s="765"/>
      <c r="K128" s="765">
        <f t="shared" si="61"/>
        <v>348</v>
      </c>
      <c r="L128" s="765" t="s">
        <v>459</v>
      </c>
      <c r="M128" s="765" t="s">
        <v>158</v>
      </c>
      <c r="N128" s="777">
        <v>240</v>
      </c>
      <c r="O128" s="765" t="s">
        <v>428</v>
      </c>
      <c r="P128" s="778" t="s">
        <v>483</v>
      </c>
      <c r="Q128" s="765">
        <v>348</v>
      </c>
      <c r="R128" s="765" t="s">
        <v>430</v>
      </c>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row>
    <row r="129" spans="1:39" ht="345" x14ac:dyDescent="0.25">
      <c r="A129" s="604" t="s">
        <v>913</v>
      </c>
      <c r="B129" s="779" t="s">
        <v>485</v>
      </c>
      <c r="C129" s="765"/>
      <c r="D129" s="765"/>
      <c r="E129" s="765" t="s">
        <v>54</v>
      </c>
      <c r="F129" s="777" t="s">
        <v>484</v>
      </c>
      <c r="G129" s="765"/>
      <c r="H129" s="765"/>
      <c r="I129" s="774">
        <v>2</v>
      </c>
      <c r="J129" s="765"/>
      <c r="K129" s="765">
        <f t="shared" si="61"/>
        <v>2</v>
      </c>
      <c r="L129" s="765" t="s">
        <v>459</v>
      </c>
      <c r="M129" s="765" t="s">
        <v>158</v>
      </c>
      <c r="N129" s="777">
        <v>240</v>
      </c>
      <c r="O129" s="765" t="s">
        <v>428</v>
      </c>
      <c r="P129" s="778" t="s">
        <v>486</v>
      </c>
      <c r="Q129" s="765">
        <v>2</v>
      </c>
      <c r="R129" s="765" t="s">
        <v>430</v>
      </c>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row>
    <row r="130" spans="1:39" ht="409.5" x14ac:dyDescent="0.25">
      <c r="A130" s="604" t="s">
        <v>913</v>
      </c>
      <c r="B130" s="770" t="s">
        <v>487</v>
      </c>
      <c r="C130" s="765" t="s">
        <v>54</v>
      </c>
      <c r="D130" s="765"/>
      <c r="E130" s="765"/>
      <c r="F130" s="765" t="s">
        <v>426</v>
      </c>
      <c r="G130" s="765"/>
      <c r="H130" s="765"/>
      <c r="I130" s="774">
        <v>9</v>
      </c>
      <c r="J130" s="765"/>
      <c r="K130" s="765">
        <f t="shared" si="61"/>
        <v>9</v>
      </c>
      <c r="L130" s="765" t="s">
        <v>459</v>
      </c>
      <c r="M130" s="765" t="s">
        <v>158</v>
      </c>
      <c r="N130" s="777">
        <v>240</v>
      </c>
      <c r="O130" s="765" t="s">
        <v>428</v>
      </c>
      <c r="P130" s="778" t="s">
        <v>488</v>
      </c>
      <c r="Q130" s="765">
        <v>9</v>
      </c>
      <c r="R130" s="765" t="s">
        <v>430</v>
      </c>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row>
    <row r="131" spans="1:39" ht="101.25" x14ac:dyDescent="0.25">
      <c r="A131" s="604" t="s">
        <v>913</v>
      </c>
      <c r="B131" s="780" t="s">
        <v>1134</v>
      </c>
      <c r="C131" s="765" t="s">
        <v>54</v>
      </c>
      <c r="D131" s="765"/>
      <c r="E131" s="765"/>
      <c r="F131" s="777" t="s">
        <v>489</v>
      </c>
      <c r="G131" s="765"/>
      <c r="H131" s="765"/>
      <c r="I131" s="774">
        <v>1</v>
      </c>
      <c r="J131" s="765"/>
      <c r="K131" s="765">
        <f t="shared" si="61"/>
        <v>1</v>
      </c>
      <c r="L131" s="765" t="s">
        <v>459</v>
      </c>
      <c r="M131" s="765" t="s">
        <v>158</v>
      </c>
      <c r="N131" s="766">
        <v>240</v>
      </c>
      <c r="O131" s="765" t="s">
        <v>490</v>
      </c>
      <c r="P131" s="778" t="s">
        <v>491</v>
      </c>
      <c r="Q131" s="765">
        <v>168</v>
      </c>
      <c r="R131" s="765" t="s">
        <v>430</v>
      </c>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row>
    <row r="132" spans="1:39" ht="165" x14ac:dyDescent="0.25">
      <c r="A132" s="604" t="s">
        <v>913</v>
      </c>
      <c r="B132" s="781" t="s">
        <v>492</v>
      </c>
      <c r="C132" s="765"/>
      <c r="D132" s="765"/>
      <c r="E132" s="765" t="s">
        <v>54</v>
      </c>
      <c r="F132" s="777" t="s">
        <v>466</v>
      </c>
      <c r="G132" s="765"/>
      <c r="H132" s="765"/>
      <c r="I132" s="774">
        <v>3</v>
      </c>
      <c r="J132" s="765"/>
      <c r="K132" s="765">
        <f t="shared" si="61"/>
        <v>3</v>
      </c>
      <c r="L132" s="765" t="s">
        <v>452</v>
      </c>
      <c r="M132" s="765" t="s">
        <v>158</v>
      </c>
      <c r="N132" s="766">
        <v>460</v>
      </c>
      <c r="O132" s="765" t="s">
        <v>428</v>
      </c>
      <c r="P132" s="778" t="s">
        <v>493</v>
      </c>
      <c r="Q132" s="765">
        <v>116</v>
      </c>
      <c r="R132" s="765" t="s">
        <v>430</v>
      </c>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row>
    <row r="133" spans="1:39" ht="195" x14ac:dyDescent="0.25">
      <c r="A133" s="604" t="s">
        <v>913</v>
      </c>
      <c r="B133" s="781" t="s">
        <v>494</v>
      </c>
      <c r="C133" s="765"/>
      <c r="D133" s="765"/>
      <c r="E133" s="765" t="s">
        <v>54</v>
      </c>
      <c r="F133" s="777" t="s">
        <v>466</v>
      </c>
      <c r="G133" s="765"/>
      <c r="H133" s="765"/>
      <c r="I133" s="774">
        <v>1</v>
      </c>
      <c r="J133" s="765"/>
      <c r="K133" s="765">
        <f t="shared" si="61"/>
        <v>1</v>
      </c>
      <c r="L133" s="765" t="s">
        <v>452</v>
      </c>
      <c r="M133" s="765" t="s">
        <v>158</v>
      </c>
      <c r="N133" s="766">
        <v>460</v>
      </c>
      <c r="O133" s="765" t="s">
        <v>428</v>
      </c>
      <c r="P133" s="778" t="s">
        <v>493</v>
      </c>
      <c r="Q133" s="765">
        <v>116</v>
      </c>
      <c r="R133" s="765" t="s">
        <v>430</v>
      </c>
      <c r="S133" s="330"/>
      <c r="T133" s="330"/>
      <c r="U133" s="330"/>
      <c r="V133" s="330"/>
      <c r="W133" s="330"/>
      <c r="X133" s="330"/>
      <c r="Y133" s="330"/>
      <c r="Z133" s="330"/>
      <c r="AA133" s="330"/>
      <c r="AB133" s="330"/>
      <c r="AC133" s="330"/>
      <c r="AD133" s="330"/>
      <c r="AE133" s="330"/>
      <c r="AF133" s="330"/>
      <c r="AG133" s="330"/>
      <c r="AH133" s="330"/>
      <c r="AI133" s="330"/>
      <c r="AJ133" s="330"/>
      <c r="AK133" s="330"/>
      <c r="AL133" s="330"/>
      <c r="AM133" s="330"/>
    </row>
    <row r="134" spans="1:39" ht="210" x14ac:dyDescent="0.25">
      <c r="A134" s="604" t="s">
        <v>913</v>
      </c>
      <c r="B134" s="781" t="s">
        <v>495</v>
      </c>
      <c r="C134" s="765"/>
      <c r="D134" s="765"/>
      <c r="E134" s="765" t="s">
        <v>54</v>
      </c>
      <c r="F134" s="777" t="s">
        <v>466</v>
      </c>
      <c r="G134" s="765"/>
      <c r="H134" s="765"/>
      <c r="I134" s="774">
        <v>1</v>
      </c>
      <c r="J134" s="765"/>
      <c r="K134" s="765">
        <f t="shared" si="61"/>
        <v>1</v>
      </c>
      <c r="L134" s="765" t="s">
        <v>452</v>
      </c>
      <c r="M134" s="765" t="s">
        <v>158</v>
      </c>
      <c r="N134" s="766">
        <v>460</v>
      </c>
      <c r="O134" s="765" t="s">
        <v>428</v>
      </c>
      <c r="P134" s="778" t="s">
        <v>493</v>
      </c>
      <c r="Q134" s="765">
        <v>116</v>
      </c>
      <c r="R134" s="765" t="s">
        <v>430</v>
      </c>
      <c r="S134" s="330"/>
      <c r="T134" s="330"/>
      <c r="U134" s="330"/>
      <c r="V134" s="330"/>
      <c r="W134" s="330"/>
      <c r="X134" s="330"/>
      <c r="Y134" s="330"/>
      <c r="Z134" s="330"/>
      <c r="AA134" s="330"/>
      <c r="AB134" s="330"/>
      <c r="AC134" s="330"/>
      <c r="AD134" s="330"/>
      <c r="AE134" s="330"/>
      <c r="AF134" s="330"/>
      <c r="AG134" s="330"/>
      <c r="AH134" s="330"/>
      <c r="AI134" s="330"/>
      <c r="AJ134" s="330"/>
      <c r="AK134" s="330"/>
      <c r="AL134" s="330"/>
      <c r="AM134" s="330"/>
    </row>
    <row r="135" spans="1:39" ht="150" x14ac:dyDescent="0.25">
      <c r="A135" s="604" t="s">
        <v>913</v>
      </c>
      <c r="B135" s="781" t="s">
        <v>1135</v>
      </c>
      <c r="C135" s="765"/>
      <c r="D135" s="765"/>
      <c r="E135" s="765" t="s">
        <v>54</v>
      </c>
      <c r="F135" s="777" t="s">
        <v>496</v>
      </c>
      <c r="G135" s="765"/>
      <c r="H135" s="765"/>
      <c r="I135" s="774">
        <v>23</v>
      </c>
      <c r="J135" s="765"/>
      <c r="K135" s="765">
        <f t="shared" si="61"/>
        <v>23</v>
      </c>
      <c r="L135" s="765" t="s">
        <v>452</v>
      </c>
      <c r="M135" s="765" t="s">
        <v>158</v>
      </c>
      <c r="N135" s="766">
        <v>460</v>
      </c>
      <c r="O135" s="765" t="s">
        <v>428</v>
      </c>
      <c r="P135" s="778" t="s">
        <v>493</v>
      </c>
      <c r="Q135" s="765">
        <v>116</v>
      </c>
      <c r="R135" s="765" t="s">
        <v>430</v>
      </c>
      <c r="S135" s="330"/>
      <c r="T135" s="330"/>
      <c r="U135" s="330"/>
      <c r="V135" s="330"/>
      <c r="W135" s="330"/>
      <c r="X135" s="330"/>
      <c r="Y135" s="330"/>
      <c r="Z135" s="330"/>
      <c r="AA135" s="330"/>
      <c r="AB135" s="330"/>
      <c r="AC135" s="330"/>
      <c r="AD135" s="330"/>
      <c r="AE135" s="330"/>
      <c r="AF135" s="330"/>
      <c r="AG135" s="330"/>
      <c r="AH135" s="330"/>
      <c r="AI135" s="330"/>
      <c r="AJ135" s="330"/>
      <c r="AK135" s="330"/>
      <c r="AL135" s="330"/>
      <c r="AM135" s="330"/>
    </row>
    <row r="136" spans="1:39" ht="150" x14ac:dyDescent="0.25">
      <c r="A136" s="604" t="s">
        <v>913</v>
      </c>
      <c r="B136" s="781" t="s">
        <v>1135</v>
      </c>
      <c r="C136" s="765"/>
      <c r="D136" s="765"/>
      <c r="E136" s="765" t="s">
        <v>54</v>
      </c>
      <c r="F136" s="777" t="s">
        <v>496</v>
      </c>
      <c r="G136" s="765"/>
      <c r="H136" s="765"/>
      <c r="I136" s="774">
        <v>23</v>
      </c>
      <c r="J136" s="765"/>
      <c r="K136" s="765">
        <f t="shared" si="61"/>
        <v>23</v>
      </c>
      <c r="L136" s="765" t="s">
        <v>452</v>
      </c>
      <c r="M136" s="765" t="s">
        <v>158</v>
      </c>
      <c r="N136" s="766">
        <v>460</v>
      </c>
      <c r="O136" s="765" t="s">
        <v>428</v>
      </c>
      <c r="P136" s="778" t="s">
        <v>493</v>
      </c>
      <c r="Q136" s="765">
        <v>116</v>
      </c>
      <c r="R136" s="765" t="s">
        <v>430</v>
      </c>
      <c r="S136" s="330"/>
      <c r="T136" s="330"/>
      <c r="U136" s="330"/>
      <c r="V136" s="330"/>
      <c r="W136" s="330"/>
      <c r="X136" s="330"/>
      <c r="Y136" s="330"/>
      <c r="Z136" s="330"/>
      <c r="AA136" s="330"/>
      <c r="AB136" s="330"/>
      <c r="AC136" s="330"/>
      <c r="AD136" s="330"/>
      <c r="AE136" s="330"/>
      <c r="AF136" s="330"/>
      <c r="AG136" s="330"/>
      <c r="AH136" s="330"/>
      <c r="AI136" s="330"/>
      <c r="AJ136" s="330"/>
      <c r="AK136" s="330"/>
      <c r="AL136" s="330"/>
      <c r="AM136" s="330"/>
    </row>
    <row r="137" spans="1:39" ht="90" x14ac:dyDescent="0.25">
      <c r="A137" s="604" t="s">
        <v>913</v>
      </c>
      <c r="B137" s="781" t="s">
        <v>1136</v>
      </c>
      <c r="C137" s="765"/>
      <c r="D137" s="765"/>
      <c r="E137" s="765" t="s">
        <v>54</v>
      </c>
      <c r="F137" s="777" t="s">
        <v>496</v>
      </c>
      <c r="G137" s="765"/>
      <c r="H137" s="765"/>
      <c r="I137" s="774">
        <v>14</v>
      </c>
      <c r="J137" s="765"/>
      <c r="K137" s="765">
        <f t="shared" si="61"/>
        <v>14</v>
      </c>
      <c r="L137" s="765" t="s">
        <v>452</v>
      </c>
      <c r="M137" s="765" t="s">
        <v>158</v>
      </c>
      <c r="N137" s="766">
        <v>571</v>
      </c>
      <c r="O137" s="765" t="s">
        <v>428</v>
      </c>
      <c r="P137" s="778" t="s">
        <v>493</v>
      </c>
      <c r="Q137" s="765">
        <v>116</v>
      </c>
      <c r="R137" s="765" t="s">
        <v>430</v>
      </c>
      <c r="S137" s="330"/>
      <c r="T137" s="330"/>
      <c r="U137" s="330"/>
      <c r="V137" s="330"/>
      <c r="W137" s="330"/>
      <c r="X137" s="330"/>
      <c r="Y137" s="330"/>
      <c r="Z137" s="330"/>
      <c r="AA137" s="330"/>
      <c r="AB137" s="330"/>
      <c r="AC137" s="330"/>
      <c r="AD137" s="330"/>
      <c r="AE137" s="330"/>
      <c r="AF137" s="330"/>
      <c r="AG137" s="330"/>
      <c r="AH137" s="330"/>
      <c r="AI137" s="330"/>
      <c r="AJ137" s="330"/>
      <c r="AK137" s="330"/>
      <c r="AL137" s="330"/>
      <c r="AM137" s="330"/>
    </row>
    <row r="138" spans="1:39" ht="60" x14ac:dyDescent="0.25">
      <c r="A138" s="604" t="s">
        <v>913</v>
      </c>
      <c r="B138" s="781" t="s">
        <v>497</v>
      </c>
      <c r="C138" s="765"/>
      <c r="D138" s="765"/>
      <c r="E138" s="765" t="s">
        <v>54</v>
      </c>
      <c r="F138" s="777" t="s">
        <v>496</v>
      </c>
      <c r="G138" s="765"/>
      <c r="H138" s="765"/>
      <c r="I138" s="774">
        <v>1</v>
      </c>
      <c r="J138" s="765"/>
      <c r="K138" s="765">
        <f t="shared" si="61"/>
        <v>1</v>
      </c>
      <c r="L138" s="765" t="s">
        <v>459</v>
      </c>
      <c r="M138" s="765" t="s">
        <v>158</v>
      </c>
      <c r="N138" s="766">
        <v>571</v>
      </c>
      <c r="O138" s="765" t="s">
        <v>428</v>
      </c>
      <c r="P138" s="778" t="s">
        <v>498</v>
      </c>
      <c r="Q138" s="765">
        <v>1</v>
      </c>
      <c r="R138" s="765" t="s">
        <v>430</v>
      </c>
      <c r="S138" s="330"/>
      <c r="T138" s="330"/>
      <c r="U138" s="330"/>
      <c r="V138" s="330"/>
      <c r="W138" s="330"/>
      <c r="X138" s="330"/>
      <c r="Y138" s="330"/>
      <c r="Z138" s="330"/>
      <c r="AA138" s="330"/>
      <c r="AB138" s="330"/>
      <c r="AC138" s="330"/>
      <c r="AD138" s="330"/>
      <c r="AE138" s="330"/>
      <c r="AF138" s="330"/>
      <c r="AG138" s="330"/>
      <c r="AH138" s="330"/>
      <c r="AI138" s="330"/>
      <c r="AJ138" s="330"/>
      <c r="AK138" s="330"/>
      <c r="AL138" s="330"/>
      <c r="AM138" s="330"/>
    </row>
    <row r="139" spans="1:39" ht="285" x14ac:dyDescent="0.25">
      <c r="A139" s="604" t="s">
        <v>913</v>
      </c>
      <c r="B139" s="781" t="s">
        <v>499</v>
      </c>
      <c r="C139" s="765"/>
      <c r="D139" s="765"/>
      <c r="E139" s="765" t="s">
        <v>54</v>
      </c>
      <c r="F139" s="777" t="s">
        <v>496</v>
      </c>
      <c r="G139" s="765"/>
      <c r="H139" s="765"/>
      <c r="I139" s="774">
        <v>1</v>
      </c>
      <c r="J139" s="765"/>
      <c r="K139" s="765">
        <f t="shared" si="61"/>
        <v>1</v>
      </c>
      <c r="L139" s="765" t="s">
        <v>452</v>
      </c>
      <c r="M139" s="765" t="s">
        <v>158</v>
      </c>
      <c r="N139" s="766">
        <v>571</v>
      </c>
      <c r="O139" s="765" t="s">
        <v>428</v>
      </c>
      <c r="P139" s="778" t="s">
        <v>493</v>
      </c>
      <c r="Q139" s="765">
        <v>116</v>
      </c>
      <c r="R139" s="765" t="s">
        <v>430</v>
      </c>
      <c r="S139" s="330"/>
      <c r="T139" s="330"/>
      <c r="U139" s="330"/>
      <c r="V139" s="330"/>
      <c r="W139" s="330"/>
      <c r="X139" s="330"/>
      <c r="Y139" s="330"/>
      <c r="Z139" s="330"/>
      <c r="AA139" s="330"/>
      <c r="AB139" s="330"/>
      <c r="AC139" s="330"/>
      <c r="AD139" s="330"/>
      <c r="AE139" s="330"/>
      <c r="AF139" s="330"/>
      <c r="AG139" s="330"/>
      <c r="AH139" s="330"/>
      <c r="AI139" s="330"/>
      <c r="AJ139" s="330"/>
      <c r="AK139" s="330"/>
      <c r="AL139" s="330"/>
      <c r="AM139" s="330"/>
    </row>
    <row r="140" spans="1:39" ht="300" x14ac:dyDescent="0.25">
      <c r="A140" s="604" t="s">
        <v>913</v>
      </c>
      <c r="B140" s="781" t="s">
        <v>500</v>
      </c>
      <c r="C140" s="765"/>
      <c r="D140" s="765"/>
      <c r="E140" s="765" t="s">
        <v>54</v>
      </c>
      <c r="F140" s="776" t="s">
        <v>433</v>
      </c>
      <c r="G140" s="765"/>
      <c r="H140" s="765"/>
      <c r="I140" s="774">
        <v>3</v>
      </c>
      <c r="J140" s="765"/>
      <c r="K140" s="765">
        <f t="shared" si="61"/>
        <v>3</v>
      </c>
      <c r="L140" s="765" t="s">
        <v>459</v>
      </c>
      <c r="M140" s="765" t="s">
        <v>158</v>
      </c>
      <c r="N140" s="766">
        <v>264</v>
      </c>
      <c r="O140" s="765" t="s">
        <v>428</v>
      </c>
      <c r="P140" s="778" t="s">
        <v>501</v>
      </c>
      <c r="Q140" s="765">
        <v>3</v>
      </c>
      <c r="R140" s="765" t="s">
        <v>430</v>
      </c>
      <c r="S140" s="330"/>
      <c r="T140" s="330"/>
      <c r="U140" s="330"/>
      <c r="V140" s="330"/>
      <c r="W140" s="330"/>
      <c r="X140" s="330"/>
      <c r="Y140" s="330"/>
      <c r="Z140" s="330"/>
      <c r="AA140" s="330"/>
      <c r="AB140" s="330"/>
      <c r="AC140" s="330"/>
      <c r="AD140" s="330"/>
      <c r="AE140" s="330"/>
      <c r="AF140" s="330"/>
      <c r="AG140" s="330"/>
      <c r="AH140" s="330"/>
      <c r="AI140" s="330"/>
      <c r="AJ140" s="330"/>
      <c r="AK140" s="330"/>
      <c r="AL140" s="330"/>
      <c r="AM140" s="330"/>
    </row>
    <row r="141" spans="1:39" ht="255" x14ac:dyDescent="0.25">
      <c r="A141" s="604" t="s">
        <v>913</v>
      </c>
      <c r="B141" s="781" t="s">
        <v>502</v>
      </c>
      <c r="C141" s="765"/>
      <c r="D141" s="765"/>
      <c r="E141" s="765" t="s">
        <v>54</v>
      </c>
      <c r="F141" s="776" t="s">
        <v>433</v>
      </c>
      <c r="G141" s="765"/>
      <c r="H141" s="765"/>
      <c r="I141" s="774">
        <v>1</v>
      </c>
      <c r="J141" s="765"/>
      <c r="K141" s="765">
        <f t="shared" si="61"/>
        <v>1</v>
      </c>
      <c r="L141" s="765" t="s">
        <v>459</v>
      </c>
      <c r="M141" s="765" t="s">
        <v>158</v>
      </c>
      <c r="N141" s="766">
        <v>264</v>
      </c>
      <c r="O141" s="765" t="s">
        <v>428</v>
      </c>
      <c r="P141" s="778" t="s">
        <v>491</v>
      </c>
      <c r="Q141" s="765">
        <v>168</v>
      </c>
      <c r="R141" s="765" t="s">
        <v>430</v>
      </c>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row>
    <row r="142" spans="1:39" ht="210" x14ac:dyDescent="0.25">
      <c r="A142" s="604" t="s">
        <v>913</v>
      </c>
      <c r="B142" s="781" t="s">
        <v>503</v>
      </c>
      <c r="C142" s="765"/>
      <c r="D142" s="765"/>
      <c r="E142" s="765" t="s">
        <v>54</v>
      </c>
      <c r="F142" s="776" t="s">
        <v>433</v>
      </c>
      <c r="G142" s="765"/>
      <c r="H142" s="765"/>
      <c r="I142" s="774">
        <v>31</v>
      </c>
      <c r="J142" s="765"/>
      <c r="K142" s="765">
        <f t="shared" si="61"/>
        <v>31</v>
      </c>
      <c r="L142" s="765" t="s">
        <v>459</v>
      </c>
      <c r="M142" s="765" t="s">
        <v>158</v>
      </c>
      <c r="N142" s="766">
        <v>223</v>
      </c>
      <c r="O142" s="765" t="s">
        <v>428</v>
      </c>
      <c r="P142" s="778" t="s">
        <v>491</v>
      </c>
      <c r="Q142" s="765">
        <v>168</v>
      </c>
      <c r="R142" s="765" t="s">
        <v>430</v>
      </c>
      <c r="S142" s="330"/>
      <c r="T142" s="330"/>
      <c r="U142" s="330"/>
      <c r="V142" s="330"/>
      <c r="W142" s="330"/>
      <c r="X142" s="330"/>
      <c r="Y142" s="330"/>
      <c r="Z142" s="330"/>
      <c r="AA142" s="330"/>
      <c r="AB142" s="330"/>
      <c r="AC142" s="330"/>
      <c r="AD142" s="330"/>
      <c r="AE142" s="330"/>
      <c r="AF142" s="330"/>
      <c r="AG142" s="330"/>
      <c r="AH142" s="330"/>
      <c r="AI142" s="330"/>
      <c r="AJ142" s="330"/>
      <c r="AK142" s="330"/>
      <c r="AL142" s="330"/>
      <c r="AM142" s="330"/>
    </row>
    <row r="143" spans="1:39" ht="409.5" x14ac:dyDescent="0.25">
      <c r="A143" s="604" t="s">
        <v>913</v>
      </c>
      <c r="B143" s="781" t="s">
        <v>504</v>
      </c>
      <c r="C143" s="765"/>
      <c r="D143" s="765"/>
      <c r="E143" s="765" t="s">
        <v>54</v>
      </c>
      <c r="F143" s="776" t="s">
        <v>433</v>
      </c>
      <c r="G143" s="765"/>
      <c r="H143" s="765"/>
      <c r="I143" s="774">
        <v>36</v>
      </c>
      <c r="J143" s="765"/>
      <c r="K143" s="765">
        <f t="shared" si="61"/>
        <v>36</v>
      </c>
      <c r="L143" s="765" t="s">
        <v>459</v>
      </c>
      <c r="M143" s="765" t="s">
        <v>158</v>
      </c>
      <c r="N143" s="766">
        <v>223</v>
      </c>
      <c r="O143" s="765" t="s">
        <v>428</v>
      </c>
      <c r="P143" s="778" t="s">
        <v>491</v>
      </c>
      <c r="Q143" s="765">
        <v>168</v>
      </c>
      <c r="R143" s="765" t="s">
        <v>430</v>
      </c>
      <c r="S143" s="330"/>
      <c r="T143" s="330"/>
      <c r="U143" s="330"/>
      <c r="V143" s="330"/>
      <c r="W143" s="330"/>
      <c r="X143" s="330"/>
      <c r="Y143" s="330"/>
      <c r="Z143" s="330"/>
      <c r="AA143" s="330"/>
      <c r="AB143" s="330"/>
      <c r="AC143" s="330"/>
      <c r="AD143" s="330"/>
      <c r="AE143" s="330"/>
      <c r="AF143" s="330"/>
      <c r="AG143" s="330"/>
      <c r="AH143" s="330"/>
      <c r="AI143" s="330"/>
      <c r="AJ143" s="330"/>
      <c r="AK143" s="330"/>
      <c r="AL143" s="330"/>
      <c r="AM143" s="330"/>
    </row>
    <row r="144" spans="1:39" ht="270" x14ac:dyDescent="0.25">
      <c r="A144" s="604" t="s">
        <v>913</v>
      </c>
      <c r="B144" s="781" t="s">
        <v>505</v>
      </c>
      <c r="C144" s="765"/>
      <c r="D144" s="765"/>
      <c r="E144" s="765" t="s">
        <v>54</v>
      </c>
      <c r="F144" s="776" t="s">
        <v>433</v>
      </c>
      <c r="G144" s="765"/>
      <c r="H144" s="765"/>
      <c r="I144" s="774">
        <v>36</v>
      </c>
      <c r="J144" s="765"/>
      <c r="K144" s="765">
        <f t="shared" si="61"/>
        <v>36</v>
      </c>
      <c r="L144" s="765" t="s">
        <v>459</v>
      </c>
      <c r="M144" s="765" t="s">
        <v>158</v>
      </c>
      <c r="N144" s="766">
        <v>263</v>
      </c>
      <c r="O144" s="765" t="s">
        <v>428</v>
      </c>
      <c r="P144" s="778" t="s">
        <v>491</v>
      </c>
      <c r="Q144" s="765">
        <v>168</v>
      </c>
      <c r="R144" s="765" t="s">
        <v>430</v>
      </c>
      <c r="S144" s="330"/>
      <c r="T144" s="330"/>
      <c r="U144" s="330"/>
      <c r="V144" s="330"/>
      <c r="W144" s="330"/>
      <c r="X144" s="330"/>
      <c r="Y144" s="330"/>
      <c r="Z144" s="330"/>
      <c r="AA144" s="330"/>
      <c r="AB144" s="330"/>
      <c r="AC144" s="330"/>
      <c r="AD144" s="330"/>
      <c r="AE144" s="330"/>
      <c r="AF144" s="330"/>
      <c r="AG144" s="330"/>
      <c r="AH144" s="330"/>
      <c r="AI144" s="330"/>
      <c r="AJ144" s="330"/>
      <c r="AK144" s="330"/>
      <c r="AL144" s="330"/>
      <c r="AM144" s="330"/>
    </row>
    <row r="145" spans="1:39" ht="270" x14ac:dyDescent="0.25">
      <c r="A145" s="604" t="s">
        <v>913</v>
      </c>
      <c r="B145" s="781" t="s">
        <v>506</v>
      </c>
      <c r="C145" s="765"/>
      <c r="D145" s="765"/>
      <c r="E145" s="765" t="s">
        <v>54</v>
      </c>
      <c r="F145" s="776" t="s">
        <v>433</v>
      </c>
      <c r="G145" s="765"/>
      <c r="H145" s="765"/>
      <c r="I145" s="774">
        <v>36</v>
      </c>
      <c r="J145" s="765"/>
      <c r="K145" s="765">
        <f t="shared" si="61"/>
        <v>36</v>
      </c>
      <c r="L145" s="765" t="s">
        <v>459</v>
      </c>
      <c r="M145" s="765" t="s">
        <v>158</v>
      </c>
      <c r="N145" s="766">
        <v>263</v>
      </c>
      <c r="O145" s="765" t="s">
        <v>428</v>
      </c>
      <c r="P145" s="778" t="s">
        <v>491</v>
      </c>
      <c r="Q145" s="765">
        <v>168</v>
      </c>
      <c r="R145" s="765" t="s">
        <v>430</v>
      </c>
      <c r="S145" s="330"/>
      <c r="T145" s="330"/>
      <c r="U145" s="330"/>
      <c r="V145" s="330"/>
      <c r="W145" s="330"/>
      <c r="X145" s="330"/>
      <c r="Y145" s="330"/>
      <c r="Z145" s="330"/>
      <c r="AA145" s="330"/>
      <c r="AB145" s="330"/>
      <c r="AC145" s="330"/>
      <c r="AD145" s="330"/>
      <c r="AE145" s="330"/>
      <c r="AF145" s="330"/>
      <c r="AG145" s="330"/>
      <c r="AH145" s="330"/>
      <c r="AI145" s="330"/>
      <c r="AJ145" s="330"/>
      <c r="AK145" s="330"/>
      <c r="AL145" s="330"/>
      <c r="AM145" s="330"/>
    </row>
    <row r="146" spans="1:39" ht="195" x14ac:dyDescent="0.25">
      <c r="A146" s="604" t="s">
        <v>913</v>
      </c>
      <c r="B146" s="781" t="s">
        <v>507</v>
      </c>
      <c r="C146" s="765"/>
      <c r="D146" s="765"/>
      <c r="E146" s="765" t="s">
        <v>54</v>
      </c>
      <c r="F146" s="776" t="s">
        <v>433</v>
      </c>
      <c r="G146" s="765"/>
      <c r="H146" s="765"/>
      <c r="I146" s="774">
        <v>36</v>
      </c>
      <c r="J146" s="765"/>
      <c r="K146" s="765">
        <f t="shared" si="61"/>
        <v>36</v>
      </c>
      <c r="L146" s="765" t="s">
        <v>459</v>
      </c>
      <c r="M146" s="765" t="s">
        <v>158</v>
      </c>
      <c r="N146" s="766">
        <v>263</v>
      </c>
      <c r="O146" s="765" t="s">
        <v>428</v>
      </c>
      <c r="P146" s="778" t="s">
        <v>491</v>
      </c>
      <c r="Q146" s="765">
        <v>168</v>
      </c>
      <c r="R146" s="765" t="s">
        <v>430</v>
      </c>
      <c r="S146" s="330"/>
      <c r="T146" s="330"/>
      <c r="U146" s="330"/>
      <c r="V146" s="330"/>
      <c r="W146" s="330"/>
      <c r="X146" s="330"/>
      <c r="Y146" s="330"/>
      <c r="Z146" s="330"/>
      <c r="AA146" s="330"/>
      <c r="AB146" s="330"/>
      <c r="AC146" s="330"/>
      <c r="AD146" s="330"/>
      <c r="AE146" s="330"/>
      <c r="AF146" s="330"/>
      <c r="AG146" s="330"/>
      <c r="AH146" s="330"/>
      <c r="AI146" s="330"/>
      <c r="AJ146" s="330"/>
      <c r="AK146" s="330"/>
      <c r="AL146" s="330"/>
      <c r="AM146" s="330"/>
    </row>
    <row r="147" spans="1:39" ht="180" x14ac:dyDescent="0.25">
      <c r="A147" s="604" t="s">
        <v>913</v>
      </c>
      <c r="B147" s="781" t="s">
        <v>508</v>
      </c>
      <c r="C147" s="765"/>
      <c r="D147" s="765"/>
      <c r="E147" s="765" t="s">
        <v>54</v>
      </c>
      <c r="F147" s="776" t="s">
        <v>433</v>
      </c>
      <c r="G147" s="765"/>
      <c r="H147" s="765"/>
      <c r="I147" s="774">
        <v>36</v>
      </c>
      <c r="J147" s="765"/>
      <c r="K147" s="765">
        <f t="shared" si="61"/>
        <v>36</v>
      </c>
      <c r="L147" s="765" t="s">
        <v>459</v>
      </c>
      <c r="M147" s="765" t="s">
        <v>158</v>
      </c>
      <c r="N147" s="766">
        <v>263</v>
      </c>
      <c r="O147" s="765" t="s">
        <v>428</v>
      </c>
      <c r="P147" s="778" t="s">
        <v>491</v>
      </c>
      <c r="Q147" s="765">
        <v>168</v>
      </c>
      <c r="R147" s="765" t="s">
        <v>430</v>
      </c>
      <c r="S147" s="330"/>
      <c r="T147" s="330"/>
      <c r="U147" s="330"/>
      <c r="V147" s="330"/>
      <c r="W147" s="330"/>
      <c r="X147" s="330"/>
      <c r="Y147" s="330"/>
      <c r="Z147" s="330"/>
      <c r="AA147" s="330"/>
      <c r="AB147" s="330"/>
      <c r="AC147" s="330"/>
      <c r="AD147" s="330"/>
      <c r="AE147" s="330"/>
      <c r="AF147" s="330"/>
      <c r="AG147" s="330"/>
      <c r="AH147" s="330"/>
      <c r="AI147" s="330"/>
      <c r="AJ147" s="330"/>
      <c r="AK147" s="330"/>
      <c r="AL147" s="330"/>
      <c r="AM147" s="330"/>
    </row>
    <row r="148" spans="1:39" ht="409.5" x14ac:dyDescent="0.25">
      <c r="A148" s="604" t="s">
        <v>913</v>
      </c>
      <c r="B148" s="781" t="s">
        <v>509</v>
      </c>
      <c r="C148" s="765"/>
      <c r="D148" s="765"/>
      <c r="E148" s="765" t="s">
        <v>54</v>
      </c>
      <c r="F148" s="776" t="s">
        <v>433</v>
      </c>
      <c r="G148" s="765"/>
      <c r="H148" s="765"/>
      <c r="I148" s="774">
        <v>108</v>
      </c>
      <c r="J148" s="765"/>
      <c r="K148" s="765">
        <f t="shared" si="61"/>
        <v>108</v>
      </c>
      <c r="L148" s="765" t="s">
        <v>459</v>
      </c>
      <c r="M148" s="765" t="s">
        <v>158</v>
      </c>
      <c r="N148" s="766">
        <v>241</v>
      </c>
      <c r="O148" s="765" t="s">
        <v>428</v>
      </c>
      <c r="P148" s="778" t="s">
        <v>491</v>
      </c>
      <c r="Q148" s="765">
        <v>168</v>
      </c>
      <c r="R148" s="765" t="s">
        <v>430</v>
      </c>
      <c r="S148" s="330"/>
      <c r="T148" s="330"/>
      <c r="U148" s="330"/>
      <c r="V148" s="330"/>
      <c r="W148" s="330"/>
      <c r="X148" s="330"/>
      <c r="Y148" s="330"/>
      <c r="Z148" s="330"/>
      <c r="AA148" s="330"/>
      <c r="AB148" s="330"/>
      <c r="AC148" s="330"/>
      <c r="AD148" s="330"/>
      <c r="AE148" s="330"/>
      <c r="AF148" s="330"/>
      <c r="AG148" s="330"/>
      <c r="AH148" s="330"/>
      <c r="AI148" s="330"/>
      <c r="AJ148" s="330"/>
      <c r="AK148" s="330"/>
      <c r="AL148" s="330"/>
      <c r="AM148" s="330"/>
    </row>
    <row r="149" spans="1:39" ht="135" x14ac:dyDescent="0.25">
      <c r="A149" s="604" t="s">
        <v>913</v>
      </c>
      <c r="B149" s="781" t="s">
        <v>510</v>
      </c>
      <c r="C149" s="765" t="s">
        <v>54</v>
      </c>
      <c r="D149" s="765"/>
      <c r="E149" s="765"/>
      <c r="F149" s="766" t="s">
        <v>510</v>
      </c>
      <c r="G149" s="765"/>
      <c r="H149" s="765"/>
      <c r="I149" s="774">
        <v>18</v>
      </c>
      <c r="J149" s="765"/>
      <c r="K149" s="765">
        <f t="shared" si="61"/>
        <v>18</v>
      </c>
      <c r="L149" s="765" t="s">
        <v>459</v>
      </c>
      <c r="M149" s="765" t="s">
        <v>158</v>
      </c>
      <c r="N149" s="766">
        <v>224</v>
      </c>
      <c r="O149" s="765" t="s">
        <v>428</v>
      </c>
      <c r="P149" s="778" t="s">
        <v>511</v>
      </c>
      <c r="Q149" s="765">
        <v>18</v>
      </c>
      <c r="R149" s="765" t="s">
        <v>430</v>
      </c>
      <c r="S149" s="330"/>
      <c r="T149" s="330"/>
      <c r="U149" s="330"/>
      <c r="V149" s="330"/>
      <c r="W149" s="330"/>
      <c r="X149" s="330"/>
      <c r="Y149" s="330"/>
      <c r="Z149" s="330"/>
      <c r="AA149" s="330"/>
      <c r="AB149" s="330"/>
      <c r="AC149" s="330"/>
      <c r="AD149" s="330"/>
      <c r="AE149" s="330"/>
      <c r="AF149" s="330"/>
      <c r="AG149" s="330"/>
      <c r="AH149" s="330"/>
      <c r="AI149" s="330"/>
      <c r="AJ149" s="330"/>
      <c r="AK149" s="330"/>
      <c r="AL149" s="330"/>
      <c r="AM149" s="330"/>
    </row>
    <row r="150" spans="1:39" ht="180" x14ac:dyDescent="0.25">
      <c r="A150" s="604" t="s">
        <v>913</v>
      </c>
      <c r="B150" s="781" t="s">
        <v>512</v>
      </c>
      <c r="C150" s="765" t="s">
        <v>54</v>
      </c>
      <c r="D150" s="765"/>
      <c r="E150" s="765"/>
      <c r="F150" s="766" t="s">
        <v>510</v>
      </c>
      <c r="G150" s="765"/>
      <c r="H150" s="765"/>
      <c r="I150" s="774">
        <v>18</v>
      </c>
      <c r="J150" s="765"/>
      <c r="K150" s="765">
        <f t="shared" si="61"/>
        <v>18</v>
      </c>
      <c r="L150" s="765" t="s">
        <v>459</v>
      </c>
      <c r="M150" s="765" t="s">
        <v>158</v>
      </c>
      <c r="N150" s="766">
        <v>224</v>
      </c>
      <c r="O150" s="765" t="s">
        <v>428</v>
      </c>
      <c r="P150" s="778" t="s">
        <v>511</v>
      </c>
      <c r="Q150" s="765">
        <v>18</v>
      </c>
      <c r="R150" s="765" t="s">
        <v>430</v>
      </c>
      <c r="S150" s="330"/>
      <c r="T150" s="330"/>
      <c r="U150" s="330"/>
      <c r="V150" s="330"/>
      <c r="W150" s="330"/>
      <c r="X150" s="330"/>
      <c r="Y150" s="330"/>
      <c r="Z150" s="330"/>
      <c r="AA150" s="330"/>
      <c r="AB150" s="330"/>
      <c r="AC150" s="330"/>
      <c r="AD150" s="330"/>
      <c r="AE150" s="330"/>
      <c r="AF150" s="330"/>
      <c r="AG150" s="330"/>
      <c r="AH150" s="330"/>
      <c r="AI150" s="330"/>
      <c r="AJ150" s="330"/>
      <c r="AK150" s="330"/>
      <c r="AL150" s="330"/>
      <c r="AM150" s="330"/>
    </row>
    <row r="151" spans="1:39" ht="135" x14ac:dyDescent="0.25">
      <c r="A151" s="604" t="s">
        <v>913</v>
      </c>
      <c r="B151" s="781" t="s">
        <v>510</v>
      </c>
      <c r="C151" s="765" t="s">
        <v>54</v>
      </c>
      <c r="D151" s="765"/>
      <c r="E151" s="765"/>
      <c r="F151" s="766" t="s">
        <v>510</v>
      </c>
      <c r="G151" s="765"/>
      <c r="H151" s="765"/>
      <c r="I151" s="774">
        <v>18</v>
      </c>
      <c r="J151" s="765"/>
      <c r="K151" s="765">
        <f t="shared" si="61"/>
        <v>18</v>
      </c>
      <c r="L151" s="765" t="s">
        <v>459</v>
      </c>
      <c r="M151" s="765" t="s">
        <v>158</v>
      </c>
      <c r="N151" s="766">
        <v>224</v>
      </c>
      <c r="O151" s="765" t="s">
        <v>428</v>
      </c>
      <c r="P151" s="778" t="s">
        <v>511</v>
      </c>
      <c r="Q151" s="765">
        <v>18</v>
      </c>
      <c r="R151" s="765" t="s">
        <v>430</v>
      </c>
      <c r="S151" s="330"/>
      <c r="T151" s="330"/>
      <c r="U151" s="330"/>
      <c r="V151" s="330"/>
      <c r="W151" s="330"/>
      <c r="X151" s="330"/>
      <c r="Y151" s="330"/>
      <c r="Z151" s="330"/>
      <c r="AA151" s="330"/>
      <c r="AB151" s="330"/>
      <c r="AC151" s="330"/>
      <c r="AD151" s="330"/>
      <c r="AE151" s="330"/>
      <c r="AF151" s="330"/>
      <c r="AG151" s="330"/>
      <c r="AH151" s="330"/>
      <c r="AI151" s="330"/>
      <c r="AJ151" s="330"/>
      <c r="AK151" s="330"/>
      <c r="AL151" s="330"/>
      <c r="AM151" s="330"/>
    </row>
    <row r="152" spans="1:39" ht="75" x14ac:dyDescent="0.25">
      <c r="A152" s="604" t="s">
        <v>913</v>
      </c>
      <c r="B152" s="781" t="s">
        <v>513</v>
      </c>
      <c r="C152" s="765"/>
      <c r="D152" s="765"/>
      <c r="E152" s="765" t="s">
        <v>54</v>
      </c>
      <c r="F152" s="776" t="s">
        <v>433</v>
      </c>
      <c r="G152" s="765"/>
      <c r="H152" s="765"/>
      <c r="I152" s="774">
        <v>216</v>
      </c>
      <c r="J152" s="765"/>
      <c r="K152" s="765">
        <f t="shared" si="61"/>
        <v>216</v>
      </c>
      <c r="L152" s="765" t="s">
        <v>452</v>
      </c>
      <c r="M152" s="765" t="s">
        <v>158</v>
      </c>
      <c r="N152" s="766">
        <v>210</v>
      </c>
      <c r="O152" s="765" t="s">
        <v>428</v>
      </c>
      <c r="P152" s="778" t="s">
        <v>493</v>
      </c>
      <c r="Q152" s="765">
        <v>60</v>
      </c>
      <c r="R152" s="765" t="s">
        <v>430</v>
      </c>
      <c r="S152" s="330"/>
      <c r="T152" s="330"/>
      <c r="U152" s="330"/>
      <c r="V152" s="330"/>
      <c r="W152" s="330"/>
      <c r="X152" s="330"/>
      <c r="Y152" s="330"/>
      <c r="Z152" s="330"/>
      <c r="AA152" s="330"/>
      <c r="AB152" s="330"/>
      <c r="AC152" s="330"/>
      <c r="AD152" s="330"/>
      <c r="AE152" s="330"/>
      <c r="AF152" s="330"/>
      <c r="AG152" s="330"/>
      <c r="AH152" s="330"/>
      <c r="AI152" s="330"/>
      <c r="AJ152" s="330"/>
      <c r="AK152" s="330"/>
      <c r="AL152" s="330"/>
      <c r="AM152" s="330"/>
    </row>
    <row r="153" spans="1:39" ht="90" x14ac:dyDescent="0.25">
      <c r="A153" s="604" t="s">
        <v>913</v>
      </c>
      <c r="B153" s="781" t="s">
        <v>514</v>
      </c>
      <c r="C153" s="765"/>
      <c r="D153" s="765"/>
      <c r="E153" s="765" t="s">
        <v>54</v>
      </c>
      <c r="F153" s="776" t="s">
        <v>433</v>
      </c>
      <c r="G153" s="765"/>
      <c r="H153" s="765"/>
      <c r="I153" s="774">
        <v>192</v>
      </c>
      <c r="J153" s="765"/>
      <c r="K153" s="765">
        <f t="shared" si="61"/>
        <v>192</v>
      </c>
      <c r="L153" s="765" t="s">
        <v>452</v>
      </c>
      <c r="M153" s="765" t="s">
        <v>158</v>
      </c>
      <c r="N153" s="766">
        <v>210</v>
      </c>
      <c r="O153" s="765" t="s">
        <v>428</v>
      </c>
      <c r="P153" s="778" t="s">
        <v>493</v>
      </c>
      <c r="Q153" s="765">
        <v>60</v>
      </c>
      <c r="R153" s="765" t="s">
        <v>430</v>
      </c>
      <c r="S153" s="330"/>
      <c r="T153" s="330"/>
      <c r="U153" s="330"/>
      <c r="V153" s="330"/>
      <c r="W153" s="330"/>
      <c r="X153" s="330"/>
      <c r="Y153" s="330"/>
      <c r="Z153" s="330"/>
      <c r="AA153" s="330"/>
      <c r="AB153" s="330"/>
      <c r="AC153" s="330"/>
      <c r="AD153" s="330"/>
      <c r="AE153" s="330"/>
      <c r="AF153" s="330"/>
      <c r="AG153" s="330"/>
      <c r="AH153" s="330"/>
      <c r="AI153" s="330"/>
      <c r="AJ153" s="330"/>
      <c r="AK153" s="330"/>
      <c r="AL153" s="330"/>
      <c r="AM153" s="330"/>
    </row>
    <row r="154" spans="1:39" ht="180" x14ac:dyDescent="0.25">
      <c r="A154" s="604" t="s">
        <v>913</v>
      </c>
      <c r="B154" s="781" t="s">
        <v>515</v>
      </c>
      <c r="C154" s="765" t="s">
        <v>54</v>
      </c>
      <c r="D154" s="765"/>
      <c r="E154" s="765"/>
      <c r="F154" s="776" t="s">
        <v>433</v>
      </c>
      <c r="G154" s="765"/>
      <c r="H154" s="765"/>
      <c r="I154" s="774">
        <v>5</v>
      </c>
      <c r="J154" s="765"/>
      <c r="K154" s="765">
        <f t="shared" si="61"/>
        <v>5</v>
      </c>
      <c r="L154" s="765" t="s">
        <v>452</v>
      </c>
      <c r="M154" s="765" t="s">
        <v>158</v>
      </c>
      <c r="N154" s="766">
        <v>571</v>
      </c>
      <c r="O154" s="765" t="s">
        <v>428</v>
      </c>
      <c r="P154" s="778" t="s">
        <v>493</v>
      </c>
      <c r="Q154" s="765">
        <v>5</v>
      </c>
      <c r="R154" s="765" t="s">
        <v>430</v>
      </c>
      <c r="S154" s="330"/>
      <c r="T154" s="330"/>
      <c r="U154" s="330"/>
      <c r="V154" s="330"/>
      <c r="W154" s="330"/>
      <c r="X154" s="330"/>
      <c r="Y154" s="330"/>
      <c r="Z154" s="330"/>
      <c r="AA154" s="330"/>
      <c r="AB154" s="330"/>
      <c r="AC154" s="330"/>
      <c r="AD154" s="330"/>
      <c r="AE154" s="330"/>
      <c r="AF154" s="330"/>
      <c r="AG154" s="330"/>
      <c r="AH154" s="330"/>
      <c r="AI154" s="330"/>
      <c r="AJ154" s="330"/>
      <c r="AK154" s="330"/>
      <c r="AL154" s="330"/>
      <c r="AM154" s="330"/>
    </row>
    <row r="155" spans="1:39" ht="90" x14ac:dyDescent="0.25">
      <c r="A155" s="604" t="s">
        <v>913</v>
      </c>
      <c r="B155" s="781" t="s">
        <v>1137</v>
      </c>
      <c r="C155" s="765" t="s">
        <v>54</v>
      </c>
      <c r="D155" s="765"/>
      <c r="E155" s="765"/>
      <c r="F155" s="776" t="s">
        <v>433</v>
      </c>
      <c r="G155" s="765"/>
      <c r="H155" s="765"/>
      <c r="I155" s="774">
        <v>5</v>
      </c>
      <c r="J155" s="765"/>
      <c r="K155" s="765">
        <f t="shared" si="61"/>
        <v>5</v>
      </c>
      <c r="L155" s="765" t="s">
        <v>459</v>
      </c>
      <c r="M155" s="765" t="s">
        <v>158</v>
      </c>
      <c r="N155" s="766">
        <v>571</v>
      </c>
      <c r="O155" s="765" t="s">
        <v>428</v>
      </c>
      <c r="P155" s="778" t="s">
        <v>488</v>
      </c>
      <c r="Q155" s="765">
        <v>5</v>
      </c>
      <c r="R155" s="765" t="s">
        <v>430</v>
      </c>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0"/>
    </row>
    <row r="156" spans="1:39" ht="165" x14ac:dyDescent="0.25">
      <c r="A156" s="604" t="s">
        <v>913</v>
      </c>
      <c r="B156" s="781" t="s">
        <v>1138</v>
      </c>
      <c r="C156" s="765" t="s">
        <v>54</v>
      </c>
      <c r="D156" s="765"/>
      <c r="E156" s="765"/>
      <c r="F156" s="776" t="s">
        <v>433</v>
      </c>
      <c r="G156" s="765"/>
      <c r="H156" s="765"/>
      <c r="I156" s="774">
        <v>24</v>
      </c>
      <c r="J156" s="765"/>
      <c r="K156" s="765">
        <f t="shared" si="61"/>
        <v>24</v>
      </c>
      <c r="L156" s="765" t="s">
        <v>459</v>
      </c>
      <c r="M156" s="765" t="s">
        <v>158</v>
      </c>
      <c r="N156" s="766">
        <v>571</v>
      </c>
      <c r="O156" s="765" t="s">
        <v>428</v>
      </c>
      <c r="P156" s="778" t="s">
        <v>488</v>
      </c>
      <c r="Q156" s="765">
        <v>24</v>
      </c>
      <c r="R156" s="765" t="s">
        <v>430</v>
      </c>
      <c r="S156" s="330"/>
      <c r="T156" s="330"/>
      <c r="U156" s="330"/>
      <c r="V156" s="330"/>
      <c r="W156" s="330"/>
      <c r="X156" s="330"/>
      <c r="Y156" s="330"/>
      <c r="Z156" s="330"/>
      <c r="AA156" s="330"/>
      <c r="AB156" s="330"/>
      <c r="AC156" s="330"/>
      <c r="AD156" s="330"/>
      <c r="AE156" s="330"/>
      <c r="AF156" s="330"/>
      <c r="AG156" s="330"/>
      <c r="AH156" s="330"/>
      <c r="AI156" s="330"/>
      <c r="AJ156" s="330"/>
      <c r="AK156" s="330"/>
      <c r="AL156" s="330"/>
      <c r="AM156" s="330"/>
    </row>
    <row r="157" spans="1:39" ht="60" x14ac:dyDescent="0.25">
      <c r="A157" s="604" t="s">
        <v>913</v>
      </c>
      <c r="B157" s="781" t="s">
        <v>516</v>
      </c>
      <c r="C157" s="765" t="s">
        <v>54</v>
      </c>
      <c r="D157" s="765"/>
      <c r="E157" s="765"/>
      <c r="F157" s="776" t="s">
        <v>433</v>
      </c>
      <c r="G157" s="765"/>
      <c r="H157" s="765"/>
      <c r="I157" s="774">
        <v>1</v>
      </c>
      <c r="J157" s="765"/>
      <c r="K157" s="765">
        <f t="shared" si="61"/>
        <v>1</v>
      </c>
      <c r="L157" s="765" t="s">
        <v>452</v>
      </c>
      <c r="M157" s="765" t="s">
        <v>158</v>
      </c>
      <c r="N157" s="766">
        <v>571</v>
      </c>
      <c r="O157" s="765" t="s">
        <v>428</v>
      </c>
      <c r="P157" s="778" t="s">
        <v>493</v>
      </c>
      <c r="Q157" s="765">
        <v>1</v>
      </c>
      <c r="R157" s="765" t="s">
        <v>430</v>
      </c>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row>
    <row r="158" spans="1:39" ht="165" x14ac:dyDescent="0.25">
      <c r="A158" s="604" t="s">
        <v>913</v>
      </c>
      <c r="B158" s="782" t="s">
        <v>1139</v>
      </c>
      <c r="C158" s="765"/>
      <c r="D158" s="765"/>
      <c r="E158" s="765" t="s">
        <v>54</v>
      </c>
      <c r="F158" s="776" t="s">
        <v>1140</v>
      </c>
      <c r="G158" s="765"/>
      <c r="H158" s="765">
        <v>57</v>
      </c>
      <c r="I158" s="765">
        <v>48</v>
      </c>
      <c r="J158" s="765">
        <v>11</v>
      </c>
      <c r="K158" s="765">
        <v>116</v>
      </c>
      <c r="L158" s="776" t="s">
        <v>1141</v>
      </c>
      <c r="M158" s="776" t="s">
        <v>1142</v>
      </c>
      <c r="N158" s="765">
        <v>210</v>
      </c>
      <c r="O158" s="765"/>
      <c r="P158" s="767" t="s">
        <v>1143</v>
      </c>
      <c r="Q158" s="765">
        <v>116</v>
      </c>
      <c r="R158" s="767" t="s">
        <v>430</v>
      </c>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row>
    <row r="159" spans="1:39" ht="345" x14ac:dyDescent="0.25">
      <c r="A159" s="604" t="s">
        <v>913</v>
      </c>
      <c r="B159" s="782" t="s">
        <v>1144</v>
      </c>
      <c r="C159" s="765"/>
      <c r="D159" s="765" t="s">
        <v>96</v>
      </c>
      <c r="E159" s="765"/>
      <c r="F159" s="776" t="s">
        <v>1145</v>
      </c>
      <c r="G159" s="765">
        <v>104</v>
      </c>
      <c r="H159" s="765">
        <v>156</v>
      </c>
      <c r="I159" s="765">
        <v>156</v>
      </c>
      <c r="J159" s="765">
        <v>52</v>
      </c>
      <c r="K159" s="765">
        <v>468</v>
      </c>
      <c r="L159" s="776" t="s">
        <v>441</v>
      </c>
      <c r="M159" s="765" t="s">
        <v>339</v>
      </c>
      <c r="N159" s="765">
        <v>246</v>
      </c>
      <c r="O159" s="765" t="s">
        <v>428</v>
      </c>
      <c r="P159" s="765" t="s">
        <v>1142</v>
      </c>
      <c r="Q159" s="765">
        <v>5</v>
      </c>
      <c r="R159" s="767" t="s">
        <v>1146</v>
      </c>
      <c r="S159" s="330"/>
      <c r="T159" s="330"/>
      <c r="U159" s="330"/>
      <c r="V159" s="330"/>
      <c r="W159" s="330"/>
      <c r="X159" s="330"/>
      <c r="Y159" s="330"/>
      <c r="Z159" s="330"/>
      <c r="AA159" s="330"/>
      <c r="AB159" s="330"/>
      <c r="AC159" s="330"/>
      <c r="AD159" s="330"/>
      <c r="AE159" s="330"/>
      <c r="AF159" s="330"/>
      <c r="AG159" s="330"/>
      <c r="AH159" s="330"/>
      <c r="AI159" s="330"/>
      <c r="AJ159" s="330"/>
      <c r="AK159" s="330"/>
      <c r="AL159" s="330"/>
      <c r="AM159" s="330"/>
    </row>
    <row r="160" spans="1:39" ht="210" x14ac:dyDescent="0.25">
      <c r="A160" s="604" t="s">
        <v>913</v>
      </c>
      <c r="B160" s="783" t="s">
        <v>1147</v>
      </c>
      <c r="C160" s="765"/>
      <c r="D160" s="765"/>
      <c r="E160" s="765" t="s">
        <v>54</v>
      </c>
      <c r="F160" s="776" t="s">
        <v>466</v>
      </c>
      <c r="G160" s="765"/>
      <c r="H160" s="765"/>
      <c r="I160" s="765">
        <v>3</v>
      </c>
      <c r="J160" s="765"/>
      <c r="K160" s="765">
        <v>3</v>
      </c>
      <c r="L160" s="776" t="s">
        <v>1148</v>
      </c>
      <c r="M160" s="765" t="s">
        <v>158</v>
      </c>
      <c r="N160" s="765">
        <v>460</v>
      </c>
      <c r="O160" s="765" t="s">
        <v>428</v>
      </c>
      <c r="P160" s="765" t="s">
        <v>1149</v>
      </c>
      <c r="Q160" s="765"/>
      <c r="R160" s="776" t="s">
        <v>430</v>
      </c>
      <c r="S160" s="330"/>
      <c r="T160" s="330"/>
      <c r="U160" s="330"/>
      <c r="V160" s="330"/>
      <c r="W160" s="330"/>
      <c r="X160" s="330"/>
      <c r="Y160" s="330"/>
      <c r="Z160" s="330"/>
      <c r="AA160" s="330"/>
      <c r="AB160" s="330"/>
      <c r="AC160" s="330"/>
      <c r="AD160" s="330"/>
      <c r="AE160" s="330"/>
      <c r="AF160" s="330"/>
      <c r="AG160" s="330"/>
      <c r="AH160" s="330"/>
      <c r="AI160" s="330"/>
      <c r="AJ160" s="330"/>
      <c r="AK160" s="330"/>
      <c r="AL160" s="330"/>
      <c r="AM160" s="330"/>
    </row>
    <row r="161" spans="1:40" ht="165" x14ac:dyDescent="0.25">
      <c r="A161" s="604" t="s">
        <v>913</v>
      </c>
      <c r="B161" s="782" t="s">
        <v>1150</v>
      </c>
      <c r="C161" s="765"/>
      <c r="D161" s="765"/>
      <c r="E161" s="765" t="s">
        <v>54</v>
      </c>
      <c r="F161" s="765" t="s">
        <v>466</v>
      </c>
      <c r="G161" s="765"/>
      <c r="H161" s="765"/>
      <c r="I161" s="765">
        <v>1</v>
      </c>
      <c r="J161" s="765"/>
      <c r="K161" s="765">
        <v>1</v>
      </c>
      <c r="L161" s="776" t="s">
        <v>1151</v>
      </c>
      <c r="M161" s="765" t="s">
        <v>158</v>
      </c>
      <c r="N161" s="765">
        <v>460</v>
      </c>
      <c r="O161" s="765" t="s">
        <v>428</v>
      </c>
      <c r="P161" s="765" t="s">
        <v>1152</v>
      </c>
      <c r="Q161" s="765"/>
      <c r="R161" s="765" t="s">
        <v>430</v>
      </c>
      <c r="S161" s="330"/>
      <c r="T161" s="330"/>
      <c r="U161" s="330"/>
      <c r="V161" s="330"/>
      <c r="W161" s="330"/>
      <c r="X161" s="330"/>
      <c r="Y161" s="330"/>
      <c r="Z161" s="330"/>
      <c r="AA161" s="330"/>
      <c r="AB161" s="330"/>
      <c r="AC161" s="330"/>
      <c r="AD161" s="330"/>
      <c r="AE161" s="330"/>
      <c r="AF161" s="330"/>
      <c r="AG161" s="330"/>
      <c r="AH161" s="330"/>
      <c r="AI161" s="330"/>
      <c r="AJ161" s="330"/>
      <c r="AK161" s="330"/>
      <c r="AL161" s="330"/>
      <c r="AM161" s="330"/>
    </row>
    <row r="162" spans="1:40" ht="105" x14ac:dyDescent="0.25">
      <c r="A162" s="604" t="s">
        <v>913</v>
      </c>
      <c r="B162" s="784" t="s">
        <v>1153</v>
      </c>
      <c r="C162" s="765"/>
      <c r="D162" s="765"/>
      <c r="E162" s="765" t="s">
        <v>54</v>
      </c>
      <c r="F162" s="765" t="s">
        <v>496</v>
      </c>
      <c r="G162" s="765"/>
      <c r="H162" s="765"/>
      <c r="I162" s="765">
        <v>24</v>
      </c>
      <c r="J162" s="765"/>
      <c r="K162" s="765">
        <v>24</v>
      </c>
      <c r="L162" s="776" t="s">
        <v>1151</v>
      </c>
      <c r="M162" s="765" t="s">
        <v>158</v>
      </c>
      <c r="N162" s="765">
        <v>460</v>
      </c>
      <c r="O162" s="765" t="s">
        <v>428</v>
      </c>
      <c r="P162" s="765" t="s">
        <v>1152</v>
      </c>
      <c r="Q162" s="765"/>
      <c r="R162" s="776" t="s">
        <v>430</v>
      </c>
      <c r="S162" s="330"/>
      <c r="T162" s="330"/>
      <c r="U162" s="330"/>
      <c r="V162" s="330"/>
      <c r="W162" s="330"/>
      <c r="X162" s="330"/>
      <c r="Y162" s="330"/>
      <c r="Z162" s="330"/>
      <c r="AA162" s="330"/>
      <c r="AB162" s="330"/>
      <c r="AC162" s="330"/>
      <c r="AD162" s="330"/>
      <c r="AE162" s="330"/>
      <c r="AF162" s="330"/>
      <c r="AG162" s="330"/>
      <c r="AH162" s="330"/>
      <c r="AI162" s="330"/>
      <c r="AJ162" s="330"/>
      <c r="AK162" s="330"/>
      <c r="AL162" s="330"/>
      <c r="AM162" s="330"/>
    </row>
    <row r="163" spans="1:40" ht="90" x14ac:dyDescent="0.25">
      <c r="A163" s="604" t="s">
        <v>913</v>
      </c>
      <c r="B163" s="784" t="s">
        <v>1136</v>
      </c>
      <c r="C163" s="765"/>
      <c r="D163" s="765"/>
      <c r="E163" s="765" t="s">
        <v>54</v>
      </c>
      <c r="F163" s="765" t="s">
        <v>496</v>
      </c>
      <c r="G163" s="765"/>
      <c r="H163" s="765"/>
      <c r="I163" s="765">
        <v>14</v>
      </c>
      <c r="J163" s="765"/>
      <c r="K163" s="765">
        <v>14</v>
      </c>
      <c r="L163" s="765" t="s">
        <v>1154</v>
      </c>
      <c r="M163" s="765" t="s">
        <v>158</v>
      </c>
      <c r="N163" s="765">
        <v>571</v>
      </c>
      <c r="O163" s="765" t="s">
        <v>428</v>
      </c>
      <c r="P163" s="767" t="s">
        <v>1155</v>
      </c>
      <c r="Q163" s="765"/>
      <c r="R163" s="767" t="s">
        <v>430</v>
      </c>
      <c r="S163" s="330"/>
      <c r="T163" s="330"/>
      <c r="U163" s="330"/>
      <c r="V163" s="330"/>
      <c r="W163" s="330"/>
      <c r="X163" s="330"/>
      <c r="Y163" s="330"/>
      <c r="Z163" s="330"/>
      <c r="AA163" s="330"/>
      <c r="AB163" s="330"/>
      <c r="AC163" s="330"/>
      <c r="AD163" s="330"/>
      <c r="AE163" s="330"/>
      <c r="AF163" s="330"/>
      <c r="AG163" s="330"/>
      <c r="AH163" s="330"/>
      <c r="AI163" s="330"/>
      <c r="AJ163" s="330"/>
      <c r="AK163" s="330"/>
      <c r="AL163" s="330"/>
      <c r="AM163" s="330"/>
    </row>
    <row r="164" spans="1:40" ht="60" x14ac:dyDescent="0.25">
      <c r="A164" s="604" t="s">
        <v>913</v>
      </c>
      <c r="B164" s="784" t="s">
        <v>497</v>
      </c>
      <c r="C164" s="765"/>
      <c r="D164" s="765"/>
      <c r="E164" s="765" t="s">
        <v>54</v>
      </c>
      <c r="F164" s="765" t="s">
        <v>496</v>
      </c>
      <c r="G164" s="765"/>
      <c r="H164" s="765"/>
      <c r="I164" s="765">
        <v>1</v>
      </c>
      <c r="J164" s="765"/>
      <c r="K164" s="765">
        <v>1</v>
      </c>
      <c r="L164" s="765" t="s">
        <v>459</v>
      </c>
      <c r="M164" s="765" t="s">
        <v>158</v>
      </c>
      <c r="N164" s="765">
        <v>571</v>
      </c>
      <c r="O164" s="765" t="s">
        <v>428</v>
      </c>
      <c r="P164" s="767" t="s">
        <v>498</v>
      </c>
      <c r="Q164" s="765"/>
      <c r="R164" s="767" t="s">
        <v>430</v>
      </c>
      <c r="S164" s="330"/>
      <c r="T164" s="330"/>
      <c r="U164" s="330"/>
      <c r="V164" s="330"/>
      <c r="W164" s="330"/>
      <c r="X164" s="330"/>
      <c r="Y164" s="330"/>
      <c r="Z164" s="330"/>
      <c r="AA164" s="330"/>
      <c r="AB164" s="330"/>
      <c r="AC164" s="330"/>
      <c r="AD164" s="330"/>
      <c r="AE164" s="330"/>
      <c r="AF164" s="330"/>
      <c r="AG164" s="330"/>
      <c r="AH164" s="330"/>
      <c r="AI164" s="330"/>
      <c r="AJ164" s="330"/>
      <c r="AK164" s="330"/>
      <c r="AL164" s="330"/>
      <c r="AM164" s="330"/>
    </row>
    <row r="165" spans="1:40" ht="270" x14ac:dyDescent="0.25">
      <c r="A165" s="604" t="s">
        <v>913</v>
      </c>
      <c r="B165" s="784" t="s">
        <v>1156</v>
      </c>
      <c r="C165" s="765"/>
      <c r="D165" s="765"/>
      <c r="E165" s="765" t="s">
        <v>54</v>
      </c>
      <c r="F165" s="765" t="s">
        <v>496</v>
      </c>
      <c r="G165" s="765"/>
      <c r="H165" s="765"/>
      <c r="I165" s="765">
        <v>1</v>
      </c>
      <c r="J165" s="765"/>
      <c r="K165" s="765">
        <v>1</v>
      </c>
      <c r="L165" s="765" t="s">
        <v>1151</v>
      </c>
      <c r="M165" s="765" t="s">
        <v>158</v>
      </c>
      <c r="N165" s="765">
        <v>571</v>
      </c>
      <c r="O165" s="765" t="s">
        <v>428</v>
      </c>
      <c r="P165" s="776" t="s">
        <v>493</v>
      </c>
      <c r="Q165" s="765"/>
      <c r="R165" s="767" t="s">
        <v>430</v>
      </c>
      <c r="S165" s="330"/>
      <c r="T165" s="330"/>
      <c r="U165" s="330"/>
      <c r="V165" s="330"/>
      <c r="W165" s="330"/>
      <c r="X165" s="330"/>
      <c r="Y165" s="330"/>
      <c r="Z165" s="330"/>
      <c r="AA165" s="330"/>
      <c r="AB165" s="330"/>
      <c r="AC165" s="330"/>
      <c r="AD165" s="330"/>
      <c r="AE165" s="330"/>
      <c r="AF165" s="330"/>
      <c r="AG165" s="330"/>
      <c r="AH165" s="330"/>
      <c r="AI165" s="330"/>
      <c r="AJ165" s="330"/>
      <c r="AK165" s="330"/>
      <c r="AL165" s="330"/>
      <c r="AM165" s="330"/>
    </row>
    <row r="166" spans="1:40" ht="180" x14ac:dyDescent="0.25">
      <c r="A166" s="604" t="s">
        <v>913</v>
      </c>
      <c r="B166" s="782" t="s">
        <v>515</v>
      </c>
      <c r="C166" s="765" t="s">
        <v>54</v>
      </c>
      <c r="D166" s="765"/>
      <c r="E166" s="765"/>
      <c r="F166" s="765" t="s">
        <v>433</v>
      </c>
      <c r="G166" s="765"/>
      <c r="H166" s="765"/>
      <c r="I166" s="765">
        <v>5</v>
      </c>
      <c r="J166" s="765"/>
      <c r="K166" s="765">
        <v>5</v>
      </c>
      <c r="L166" s="765"/>
      <c r="M166" s="765" t="s">
        <v>158</v>
      </c>
      <c r="N166" s="765">
        <v>571</v>
      </c>
      <c r="O166" s="765" t="s">
        <v>428</v>
      </c>
      <c r="P166" s="776"/>
      <c r="Q166" s="765"/>
      <c r="R166" s="767" t="s">
        <v>430</v>
      </c>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417"/>
    </row>
    <row r="167" spans="1:40" ht="84.75" customHeight="1" x14ac:dyDescent="0.25">
      <c r="A167" s="604" t="s">
        <v>913</v>
      </c>
      <c r="B167" s="782" t="s">
        <v>1137</v>
      </c>
      <c r="C167" s="765" t="s">
        <v>54</v>
      </c>
      <c r="D167" s="765"/>
      <c r="E167" s="765"/>
      <c r="F167" s="765" t="s">
        <v>433</v>
      </c>
      <c r="G167" s="765"/>
      <c r="H167" s="765"/>
      <c r="I167" s="765">
        <v>5</v>
      </c>
      <c r="J167" s="765"/>
      <c r="K167" s="765">
        <v>5</v>
      </c>
      <c r="L167" s="765" t="s">
        <v>459</v>
      </c>
      <c r="M167" s="765" t="s">
        <v>158</v>
      </c>
      <c r="N167" s="765">
        <v>571</v>
      </c>
      <c r="O167" s="765" t="s">
        <v>428</v>
      </c>
      <c r="P167" s="776" t="s">
        <v>488</v>
      </c>
      <c r="Q167" s="765"/>
      <c r="R167" s="767" t="s">
        <v>430</v>
      </c>
      <c r="S167" s="330"/>
      <c r="T167" s="330"/>
      <c r="U167" s="330"/>
      <c r="V167" s="330"/>
      <c r="W167" s="330"/>
      <c r="X167" s="330"/>
      <c r="Y167" s="330"/>
      <c r="Z167" s="330"/>
      <c r="AA167" s="330"/>
      <c r="AB167" s="330"/>
      <c r="AC167" s="330"/>
      <c r="AD167" s="330"/>
      <c r="AE167" s="330"/>
      <c r="AF167" s="330"/>
      <c r="AG167" s="330"/>
      <c r="AH167" s="330"/>
      <c r="AI167" s="330"/>
      <c r="AJ167" s="330"/>
      <c r="AK167" s="330"/>
      <c r="AL167" s="330"/>
      <c r="AM167" s="330"/>
      <c r="AN167" s="417"/>
    </row>
    <row r="168" spans="1:40" ht="86.25" customHeight="1" x14ac:dyDescent="0.25">
      <c r="A168" s="604" t="s">
        <v>913</v>
      </c>
      <c r="B168" s="782" t="s">
        <v>1138</v>
      </c>
      <c r="C168" s="765" t="s">
        <v>54</v>
      </c>
      <c r="D168" s="765"/>
      <c r="E168" s="765"/>
      <c r="F168" s="765" t="s">
        <v>433</v>
      </c>
      <c r="G168" s="765"/>
      <c r="H168" s="765"/>
      <c r="I168" s="765">
        <v>24</v>
      </c>
      <c r="J168" s="765"/>
      <c r="K168" s="765">
        <v>24</v>
      </c>
      <c r="L168" s="765" t="s">
        <v>459</v>
      </c>
      <c r="M168" s="765" t="s">
        <v>158</v>
      </c>
      <c r="N168" s="765">
        <v>571</v>
      </c>
      <c r="O168" s="765" t="s">
        <v>428</v>
      </c>
      <c r="P168" s="776" t="s">
        <v>488</v>
      </c>
      <c r="Q168" s="765"/>
      <c r="R168" s="767" t="s">
        <v>430</v>
      </c>
      <c r="S168" s="330"/>
      <c r="T168" s="330"/>
      <c r="U168" s="330"/>
      <c r="V168" s="330"/>
      <c r="W168" s="330"/>
      <c r="X168" s="330"/>
      <c r="Y168" s="330"/>
      <c r="Z168" s="330"/>
      <c r="AA168" s="330"/>
      <c r="AB168" s="330"/>
      <c r="AC168" s="330"/>
      <c r="AD168" s="330"/>
      <c r="AE168" s="330"/>
      <c r="AF168" s="330"/>
      <c r="AG168" s="330"/>
      <c r="AH168" s="330"/>
      <c r="AI168" s="330"/>
      <c r="AJ168" s="330"/>
      <c r="AK168" s="330"/>
      <c r="AL168" s="330"/>
      <c r="AM168" s="330"/>
      <c r="AN168" s="417"/>
    </row>
    <row r="169" spans="1:40" ht="101.25" customHeight="1" x14ac:dyDescent="0.25">
      <c r="A169" s="604" t="s">
        <v>913</v>
      </c>
      <c r="B169" s="782" t="s">
        <v>516</v>
      </c>
      <c r="C169" s="765" t="s">
        <v>54</v>
      </c>
      <c r="D169" s="765"/>
      <c r="E169" s="765"/>
      <c r="F169" s="765" t="s">
        <v>433</v>
      </c>
      <c r="G169" s="765"/>
      <c r="H169" s="765"/>
      <c r="I169" s="765">
        <v>1</v>
      </c>
      <c r="J169" s="765"/>
      <c r="K169" s="765">
        <v>1</v>
      </c>
      <c r="L169" s="765" t="s">
        <v>452</v>
      </c>
      <c r="M169" s="765" t="s">
        <v>158</v>
      </c>
      <c r="N169" s="765">
        <v>571</v>
      </c>
      <c r="O169" s="765" t="s">
        <v>428</v>
      </c>
      <c r="P169" s="776" t="s">
        <v>493</v>
      </c>
      <c r="Q169" s="765"/>
      <c r="R169" s="767" t="s">
        <v>430</v>
      </c>
      <c r="S169" s="330"/>
      <c r="T169" s="330"/>
      <c r="U169" s="330"/>
      <c r="V169" s="330"/>
      <c r="W169" s="330"/>
      <c r="X169" s="330"/>
      <c r="Y169" s="330"/>
      <c r="Z169" s="330"/>
      <c r="AA169" s="330"/>
      <c r="AB169" s="330"/>
      <c r="AC169" s="330"/>
      <c r="AD169" s="330"/>
      <c r="AE169" s="330"/>
      <c r="AF169" s="330"/>
      <c r="AG169" s="330"/>
      <c r="AH169" s="330"/>
      <c r="AI169" s="330"/>
      <c r="AJ169" s="330"/>
      <c r="AK169" s="330"/>
      <c r="AL169" s="330"/>
      <c r="AM169" s="330"/>
    </row>
    <row r="170" spans="1:40" ht="93.75" customHeight="1" x14ac:dyDescent="0.25">
      <c r="A170" s="604" t="s">
        <v>913</v>
      </c>
      <c r="B170" s="782" t="s">
        <v>1144</v>
      </c>
      <c r="C170" s="765"/>
      <c r="D170" s="765" t="s">
        <v>96</v>
      </c>
      <c r="E170" s="765"/>
      <c r="F170" s="765" t="s">
        <v>1145</v>
      </c>
      <c r="G170" s="765">
        <v>104</v>
      </c>
      <c r="H170" s="765">
        <v>156</v>
      </c>
      <c r="I170" s="765">
        <v>156</v>
      </c>
      <c r="J170" s="765">
        <v>52</v>
      </c>
      <c r="K170" s="765">
        <v>468</v>
      </c>
      <c r="L170" s="765" t="s">
        <v>441</v>
      </c>
      <c r="M170" s="765" t="s">
        <v>339</v>
      </c>
      <c r="N170" s="765">
        <v>246</v>
      </c>
      <c r="O170" s="765" t="s">
        <v>428</v>
      </c>
      <c r="P170" s="765" t="s">
        <v>1142</v>
      </c>
      <c r="Q170" s="765">
        <v>5</v>
      </c>
      <c r="R170" s="767" t="s">
        <v>1146</v>
      </c>
      <c r="S170" s="330"/>
      <c r="T170" s="330"/>
      <c r="U170" s="330"/>
      <c r="V170" s="330"/>
      <c r="W170" s="330"/>
      <c r="X170" s="330"/>
      <c r="Y170" s="330"/>
      <c r="Z170" s="330"/>
      <c r="AA170" s="330"/>
      <c r="AB170" s="330"/>
      <c r="AC170" s="330"/>
      <c r="AD170" s="330"/>
      <c r="AE170" s="330"/>
      <c r="AF170" s="330"/>
      <c r="AG170" s="330"/>
      <c r="AH170" s="330"/>
      <c r="AI170" s="330"/>
      <c r="AJ170" s="330"/>
      <c r="AK170" s="330"/>
      <c r="AL170" s="330"/>
      <c r="AM170" s="330"/>
    </row>
    <row r="171" spans="1:40" ht="93.75" customHeight="1" x14ac:dyDescent="0.25">
      <c r="A171" s="604" t="s">
        <v>913</v>
      </c>
      <c r="B171" s="782" t="s">
        <v>500</v>
      </c>
      <c r="C171" s="765"/>
      <c r="D171" s="765"/>
      <c r="E171" s="765" t="s">
        <v>54</v>
      </c>
      <c r="F171" s="767" t="s">
        <v>433</v>
      </c>
      <c r="G171" s="765"/>
      <c r="H171" s="765"/>
      <c r="I171" s="765">
        <v>4</v>
      </c>
      <c r="J171" s="765">
        <v>4</v>
      </c>
      <c r="K171" s="765">
        <v>8</v>
      </c>
      <c r="L171" s="765" t="s">
        <v>459</v>
      </c>
      <c r="M171" s="765" t="s">
        <v>158</v>
      </c>
      <c r="N171" s="765">
        <v>264</v>
      </c>
      <c r="O171" s="765" t="s">
        <v>428</v>
      </c>
      <c r="P171" s="767" t="s">
        <v>501</v>
      </c>
      <c r="Q171" s="765">
        <v>20</v>
      </c>
      <c r="R171" s="767" t="s">
        <v>430</v>
      </c>
      <c r="S171" s="330"/>
      <c r="T171" s="330"/>
      <c r="U171" s="330"/>
      <c r="V171" s="330"/>
      <c r="W171" s="330"/>
      <c r="X171" s="330"/>
      <c r="Y171" s="330"/>
      <c r="Z171" s="330"/>
      <c r="AA171" s="330"/>
      <c r="AB171" s="330"/>
      <c r="AC171" s="330"/>
      <c r="AD171" s="330"/>
      <c r="AE171" s="330"/>
      <c r="AF171" s="330"/>
      <c r="AG171" s="330"/>
      <c r="AH171" s="330"/>
      <c r="AI171" s="330"/>
      <c r="AJ171" s="330"/>
      <c r="AK171" s="330"/>
      <c r="AL171" s="330"/>
      <c r="AM171" s="330"/>
    </row>
    <row r="172" spans="1:40" ht="93.75" customHeight="1" x14ac:dyDescent="0.25">
      <c r="A172" s="604" t="s">
        <v>913</v>
      </c>
      <c r="B172" s="782" t="s">
        <v>502</v>
      </c>
      <c r="C172" s="765"/>
      <c r="D172" s="765"/>
      <c r="E172" s="765" t="s">
        <v>54</v>
      </c>
      <c r="F172" s="776" t="s">
        <v>433</v>
      </c>
      <c r="G172" s="765"/>
      <c r="H172" s="765"/>
      <c r="I172" s="765">
        <v>11</v>
      </c>
      <c r="J172" s="765">
        <v>10</v>
      </c>
      <c r="K172" s="765">
        <v>21</v>
      </c>
      <c r="L172" s="776" t="s">
        <v>459</v>
      </c>
      <c r="M172" s="765" t="s">
        <v>158</v>
      </c>
      <c r="N172" s="765">
        <v>264</v>
      </c>
      <c r="O172" s="765" t="s">
        <v>428</v>
      </c>
      <c r="P172" s="776" t="s">
        <v>491</v>
      </c>
      <c r="Q172" s="765">
        <v>58</v>
      </c>
      <c r="R172" s="767" t="s">
        <v>430</v>
      </c>
      <c r="S172" s="330"/>
      <c r="T172" s="330"/>
      <c r="U172" s="330"/>
      <c r="V172" s="330"/>
      <c r="W172" s="330"/>
      <c r="X172" s="330"/>
      <c r="Y172" s="330"/>
      <c r="Z172" s="330"/>
      <c r="AA172" s="330"/>
      <c r="AB172" s="330"/>
      <c r="AC172" s="330"/>
      <c r="AD172" s="330"/>
      <c r="AE172" s="330"/>
      <c r="AF172" s="330"/>
      <c r="AG172" s="330"/>
      <c r="AH172" s="330"/>
      <c r="AI172" s="330"/>
      <c r="AJ172" s="330"/>
      <c r="AK172" s="330"/>
      <c r="AL172" s="330"/>
      <c r="AM172" s="330"/>
    </row>
    <row r="173" spans="1:40" ht="93.75" customHeight="1" x14ac:dyDescent="0.25">
      <c r="A173" s="604" t="s">
        <v>913</v>
      </c>
      <c r="B173" s="782" t="s">
        <v>503</v>
      </c>
      <c r="C173" s="765"/>
      <c r="D173" s="765"/>
      <c r="E173" s="765" t="s">
        <v>54</v>
      </c>
      <c r="F173" s="776" t="s">
        <v>433</v>
      </c>
      <c r="G173" s="765"/>
      <c r="H173" s="765"/>
      <c r="I173" s="765">
        <v>31</v>
      </c>
      <c r="J173" s="765">
        <v>31</v>
      </c>
      <c r="K173" s="765">
        <v>62</v>
      </c>
      <c r="L173" s="765" t="s">
        <v>459</v>
      </c>
      <c r="M173" s="765" t="s">
        <v>158</v>
      </c>
      <c r="N173" s="765">
        <v>223</v>
      </c>
      <c r="O173" s="765" t="s">
        <v>428</v>
      </c>
      <c r="P173" s="765" t="s">
        <v>491</v>
      </c>
      <c r="Q173" s="765">
        <v>168</v>
      </c>
      <c r="R173" s="767" t="s">
        <v>430</v>
      </c>
      <c r="S173" s="330"/>
      <c r="T173" s="330"/>
      <c r="U173" s="330"/>
      <c r="V173" s="330"/>
      <c r="W173" s="330"/>
      <c r="X173" s="330"/>
      <c r="Y173" s="330"/>
      <c r="Z173" s="330"/>
      <c r="AA173" s="330"/>
      <c r="AB173" s="330"/>
      <c r="AC173" s="330"/>
      <c r="AD173" s="330"/>
      <c r="AE173" s="330"/>
      <c r="AF173" s="330"/>
      <c r="AG173" s="330"/>
      <c r="AH173" s="330"/>
      <c r="AI173" s="330"/>
      <c r="AJ173" s="330"/>
      <c r="AK173" s="330"/>
      <c r="AL173" s="330"/>
      <c r="AM173" s="330"/>
    </row>
    <row r="174" spans="1:40" ht="93.75" customHeight="1" x14ac:dyDescent="0.25">
      <c r="A174" s="604" t="s">
        <v>913</v>
      </c>
      <c r="B174" s="783" t="s">
        <v>504</v>
      </c>
      <c r="C174" s="765"/>
      <c r="D174" s="765"/>
      <c r="E174" s="765" t="s">
        <v>54</v>
      </c>
      <c r="F174" s="776" t="s">
        <v>433</v>
      </c>
      <c r="G174" s="765"/>
      <c r="H174" s="765"/>
      <c r="I174" s="765">
        <v>36</v>
      </c>
      <c r="J174" s="765">
        <v>30</v>
      </c>
      <c r="K174" s="765">
        <v>66</v>
      </c>
      <c r="L174" s="767" t="s">
        <v>459</v>
      </c>
      <c r="M174" s="765" t="s">
        <v>158</v>
      </c>
      <c r="N174" s="765">
        <v>223</v>
      </c>
      <c r="O174" s="765" t="s">
        <v>428</v>
      </c>
      <c r="P174" s="765" t="s">
        <v>491</v>
      </c>
      <c r="Q174" s="765">
        <v>168</v>
      </c>
      <c r="R174" s="767" t="s">
        <v>430</v>
      </c>
      <c r="S174" s="330"/>
      <c r="T174" s="330"/>
      <c r="U174" s="330"/>
      <c r="V174" s="330"/>
      <c r="W174" s="330"/>
      <c r="X174" s="330"/>
      <c r="Y174" s="330"/>
      <c r="Z174" s="330"/>
      <c r="AA174" s="330"/>
      <c r="AB174" s="330"/>
      <c r="AC174" s="330"/>
      <c r="AD174" s="330"/>
      <c r="AE174" s="330"/>
      <c r="AF174" s="330"/>
      <c r="AG174" s="330"/>
      <c r="AH174" s="330"/>
      <c r="AI174" s="330"/>
      <c r="AJ174" s="330"/>
      <c r="AK174" s="330"/>
      <c r="AL174" s="330"/>
      <c r="AM174" s="330"/>
    </row>
    <row r="175" spans="1:40" ht="93.75" customHeight="1" x14ac:dyDescent="0.25">
      <c r="A175" s="604" t="s">
        <v>913</v>
      </c>
      <c r="B175" s="782" t="s">
        <v>505</v>
      </c>
      <c r="C175" s="765"/>
      <c r="D175" s="765"/>
      <c r="E175" s="765" t="s">
        <v>54</v>
      </c>
      <c r="F175" s="767" t="s">
        <v>433</v>
      </c>
      <c r="G175" s="765"/>
      <c r="H175" s="765"/>
      <c r="I175" s="765">
        <v>36</v>
      </c>
      <c r="J175" s="765">
        <v>30</v>
      </c>
      <c r="K175" s="765">
        <v>66</v>
      </c>
      <c r="L175" s="765" t="s">
        <v>459</v>
      </c>
      <c r="M175" s="765" t="s">
        <v>158</v>
      </c>
      <c r="N175" s="765">
        <v>263</v>
      </c>
      <c r="O175" s="765" t="s">
        <v>428</v>
      </c>
      <c r="P175" s="767" t="s">
        <v>491</v>
      </c>
      <c r="Q175" s="765">
        <v>168</v>
      </c>
      <c r="R175" s="767" t="s">
        <v>430</v>
      </c>
      <c r="S175" s="330"/>
      <c r="T175" s="330"/>
      <c r="U175" s="330"/>
      <c r="V175" s="330"/>
      <c r="W175" s="330"/>
      <c r="X175" s="330"/>
      <c r="Y175" s="330"/>
      <c r="Z175" s="330"/>
      <c r="AA175" s="330"/>
      <c r="AB175" s="330"/>
      <c r="AC175" s="330"/>
      <c r="AD175" s="330"/>
      <c r="AE175" s="330"/>
      <c r="AF175" s="330"/>
      <c r="AG175" s="330"/>
      <c r="AH175" s="330"/>
      <c r="AI175" s="330"/>
      <c r="AJ175" s="330"/>
      <c r="AK175" s="330"/>
      <c r="AL175" s="330"/>
      <c r="AM175" s="330"/>
    </row>
    <row r="176" spans="1:40" ht="93.75" customHeight="1" x14ac:dyDescent="0.25">
      <c r="A176" s="604" t="s">
        <v>913</v>
      </c>
      <c r="B176" s="782" t="s">
        <v>506</v>
      </c>
      <c r="C176" s="765"/>
      <c r="D176" s="765"/>
      <c r="E176" s="765" t="s">
        <v>54</v>
      </c>
      <c r="F176" s="776" t="s">
        <v>433</v>
      </c>
      <c r="G176" s="765"/>
      <c r="H176" s="765"/>
      <c r="I176" s="765">
        <v>36</v>
      </c>
      <c r="J176" s="765">
        <v>30</v>
      </c>
      <c r="K176" s="765">
        <v>66</v>
      </c>
      <c r="L176" s="765" t="s">
        <v>459</v>
      </c>
      <c r="M176" s="765" t="s">
        <v>158</v>
      </c>
      <c r="N176" s="765">
        <v>263</v>
      </c>
      <c r="O176" s="765" t="s">
        <v>428</v>
      </c>
      <c r="P176" s="765" t="s">
        <v>491</v>
      </c>
      <c r="Q176" s="765">
        <v>168</v>
      </c>
      <c r="R176" s="767" t="s">
        <v>430</v>
      </c>
      <c r="S176" s="330"/>
      <c r="T176" s="330"/>
      <c r="U176" s="330"/>
      <c r="V176" s="330"/>
      <c r="W176" s="330"/>
      <c r="X176" s="330"/>
      <c r="Y176" s="330"/>
      <c r="Z176" s="330"/>
      <c r="AA176" s="330"/>
      <c r="AB176" s="330"/>
      <c r="AC176" s="330"/>
      <c r="AD176" s="330"/>
      <c r="AE176" s="330"/>
      <c r="AF176" s="330"/>
      <c r="AG176" s="330"/>
      <c r="AH176" s="330"/>
      <c r="AI176" s="330"/>
      <c r="AJ176" s="330"/>
      <c r="AK176" s="330"/>
      <c r="AL176" s="330"/>
      <c r="AM176" s="330"/>
    </row>
    <row r="177" spans="1:39" ht="93.75" customHeight="1" x14ac:dyDescent="0.25">
      <c r="A177" s="604" t="s">
        <v>913</v>
      </c>
      <c r="B177" s="784" t="s">
        <v>507</v>
      </c>
      <c r="C177" s="765"/>
      <c r="D177" s="765"/>
      <c r="E177" s="765" t="s">
        <v>54</v>
      </c>
      <c r="F177" s="776" t="s">
        <v>433</v>
      </c>
      <c r="G177" s="765"/>
      <c r="H177" s="765"/>
      <c r="I177" s="765">
        <v>36</v>
      </c>
      <c r="J177" s="765">
        <v>30</v>
      </c>
      <c r="K177" s="765">
        <v>66</v>
      </c>
      <c r="L177" s="765" t="s">
        <v>459</v>
      </c>
      <c r="M177" s="765" t="s">
        <v>158</v>
      </c>
      <c r="N177" s="765">
        <v>263</v>
      </c>
      <c r="O177" s="765" t="s">
        <v>428</v>
      </c>
      <c r="P177" s="765" t="s">
        <v>491</v>
      </c>
      <c r="Q177" s="765">
        <v>168</v>
      </c>
      <c r="R177" s="767" t="s">
        <v>430</v>
      </c>
      <c r="S177" s="330"/>
      <c r="T177" s="330"/>
      <c r="U177" s="330"/>
      <c r="V177" s="330"/>
      <c r="W177" s="330"/>
      <c r="X177" s="330"/>
      <c r="Y177" s="330"/>
      <c r="Z177" s="330"/>
      <c r="AA177" s="330"/>
      <c r="AB177" s="330"/>
      <c r="AC177" s="330"/>
      <c r="AD177" s="330"/>
      <c r="AE177" s="330"/>
      <c r="AF177" s="330"/>
      <c r="AG177" s="330"/>
      <c r="AH177" s="330"/>
      <c r="AI177" s="330"/>
      <c r="AJ177" s="330"/>
      <c r="AK177" s="330"/>
      <c r="AL177" s="330"/>
      <c r="AM177" s="330"/>
    </row>
    <row r="178" spans="1:39" ht="93.75" customHeight="1" x14ac:dyDescent="0.25">
      <c r="A178" s="604" t="s">
        <v>913</v>
      </c>
      <c r="B178" s="782" t="s">
        <v>508</v>
      </c>
      <c r="C178" s="765"/>
      <c r="D178" s="765"/>
      <c r="E178" s="765" t="s">
        <v>54</v>
      </c>
      <c r="F178" s="776" t="s">
        <v>433</v>
      </c>
      <c r="G178" s="765"/>
      <c r="H178" s="765"/>
      <c r="I178" s="765">
        <v>36</v>
      </c>
      <c r="J178" s="765">
        <v>30</v>
      </c>
      <c r="K178" s="765">
        <v>66</v>
      </c>
      <c r="L178" s="765" t="s">
        <v>459</v>
      </c>
      <c r="M178" s="765" t="s">
        <v>158</v>
      </c>
      <c r="N178" s="765">
        <v>263</v>
      </c>
      <c r="O178" s="765" t="s">
        <v>428</v>
      </c>
      <c r="P178" s="765" t="s">
        <v>491</v>
      </c>
      <c r="Q178" s="765">
        <v>168</v>
      </c>
      <c r="R178" s="767" t="s">
        <v>430</v>
      </c>
      <c r="S178" s="330"/>
      <c r="T178" s="330"/>
      <c r="U178" s="330"/>
      <c r="V178" s="330"/>
      <c r="W178" s="330"/>
      <c r="X178" s="330"/>
      <c r="Y178" s="330"/>
      <c r="Z178" s="330"/>
      <c r="AA178" s="330"/>
      <c r="AB178" s="330"/>
      <c r="AC178" s="330"/>
      <c r="AD178" s="330"/>
      <c r="AE178" s="330"/>
      <c r="AF178" s="330"/>
      <c r="AG178" s="330"/>
      <c r="AH178" s="330"/>
      <c r="AI178" s="330"/>
      <c r="AJ178" s="330"/>
      <c r="AK178" s="330"/>
      <c r="AL178" s="330"/>
      <c r="AM178" s="330"/>
    </row>
    <row r="179" spans="1:39" ht="93.75" customHeight="1" x14ac:dyDescent="0.25">
      <c r="A179" s="604" t="s">
        <v>913</v>
      </c>
      <c r="B179" s="782" t="s">
        <v>509</v>
      </c>
      <c r="C179" s="765"/>
      <c r="D179" s="765"/>
      <c r="E179" s="765" t="s">
        <v>54</v>
      </c>
      <c r="F179" s="776" t="s">
        <v>433</v>
      </c>
      <c r="G179" s="765"/>
      <c r="H179" s="765"/>
      <c r="I179" s="765">
        <v>108</v>
      </c>
      <c r="J179" s="765">
        <v>87</v>
      </c>
      <c r="K179" s="765">
        <v>195</v>
      </c>
      <c r="L179" s="765" t="s">
        <v>459</v>
      </c>
      <c r="M179" s="765" t="s">
        <v>158</v>
      </c>
      <c r="N179" s="765">
        <v>241</v>
      </c>
      <c r="O179" s="765" t="s">
        <v>428</v>
      </c>
      <c r="P179" s="765" t="s">
        <v>491</v>
      </c>
      <c r="Q179" s="765">
        <v>168</v>
      </c>
      <c r="R179" s="767" t="s">
        <v>430</v>
      </c>
      <c r="S179" s="330"/>
      <c r="T179" s="330"/>
      <c r="U179" s="330"/>
      <c r="V179" s="330"/>
      <c r="W179" s="330"/>
      <c r="X179" s="330"/>
      <c r="Y179" s="330"/>
      <c r="Z179" s="330"/>
      <c r="AA179" s="330"/>
      <c r="AB179" s="330"/>
      <c r="AC179" s="330"/>
      <c r="AD179" s="330"/>
      <c r="AE179" s="330"/>
      <c r="AF179" s="330"/>
      <c r="AG179" s="330"/>
      <c r="AH179" s="330"/>
      <c r="AI179" s="330"/>
      <c r="AJ179" s="330"/>
      <c r="AK179" s="330"/>
      <c r="AL179" s="330"/>
      <c r="AM179" s="330"/>
    </row>
    <row r="180" spans="1:39" ht="93.75" customHeight="1" x14ac:dyDescent="0.25">
      <c r="A180" s="604" t="s">
        <v>913</v>
      </c>
      <c r="B180" s="782" t="s">
        <v>513</v>
      </c>
      <c r="C180" s="765"/>
      <c r="D180" s="765"/>
      <c r="E180" s="765" t="s">
        <v>54</v>
      </c>
      <c r="F180" s="767" t="s">
        <v>433</v>
      </c>
      <c r="G180" s="765"/>
      <c r="H180" s="765"/>
      <c r="I180" s="765">
        <v>216</v>
      </c>
      <c r="J180" s="765"/>
      <c r="K180" s="765">
        <v>216</v>
      </c>
      <c r="L180" s="765" t="s">
        <v>452</v>
      </c>
      <c r="M180" s="765" t="s">
        <v>158</v>
      </c>
      <c r="N180" s="765">
        <v>210</v>
      </c>
      <c r="O180" s="765" t="s">
        <v>428</v>
      </c>
      <c r="P180" s="765" t="s">
        <v>493</v>
      </c>
      <c r="Q180" s="765">
        <v>60</v>
      </c>
      <c r="R180" s="767" t="s">
        <v>430</v>
      </c>
      <c r="S180" s="330"/>
      <c r="T180" s="330"/>
      <c r="U180" s="330"/>
      <c r="V180" s="330"/>
      <c r="W180" s="330"/>
      <c r="X180" s="330"/>
      <c r="Y180" s="330"/>
      <c r="Z180" s="330"/>
      <c r="AA180" s="330"/>
      <c r="AB180" s="330"/>
      <c r="AC180" s="330"/>
      <c r="AD180" s="330"/>
      <c r="AE180" s="330"/>
      <c r="AF180" s="330"/>
      <c r="AG180" s="330"/>
      <c r="AH180" s="330"/>
      <c r="AI180" s="330"/>
      <c r="AJ180" s="330"/>
      <c r="AK180" s="330"/>
      <c r="AL180" s="330"/>
      <c r="AM180" s="330"/>
    </row>
    <row r="181" spans="1:39" ht="93.75" customHeight="1" x14ac:dyDescent="0.25">
      <c r="A181" s="604" t="s">
        <v>913</v>
      </c>
      <c r="B181" s="784" t="s">
        <v>514</v>
      </c>
      <c r="C181" s="765"/>
      <c r="D181" s="765"/>
      <c r="E181" s="765" t="s">
        <v>54</v>
      </c>
      <c r="F181" s="767" t="s">
        <v>433</v>
      </c>
      <c r="G181" s="765"/>
      <c r="H181" s="765"/>
      <c r="I181" s="765">
        <v>192</v>
      </c>
      <c r="J181" s="765"/>
      <c r="K181" s="765">
        <v>192</v>
      </c>
      <c r="L181" s="765" t="s">
        <v>452</v>
      </c>
      <c r="M181" s="765" t="s">
        <v>158</v>
      </c>
      <c r="N181" s="765">
        <v>210</v>
      </c>
      <c r="O181" s="765" t="s">
        <v>428</v>
      </c>
      <c r="P181" s="765" t="s">
        <v>493</v>
      </c>
      <c r="Q181" s="765">
        <v>60</v>
      </c>
      <c r="R181" s="767" t="s">
        <v>430</v>
      </c>
      <c r="S181" s="330"/>
      <c r="T181" s="330"/>
      <c r="U181" s="330"/>
      <c r="V181" s="330"/>
      <c r="W181" s="330"/>
      <c r="X181" s="330"/>
      <c r="Y181" s="330"/>
      <c r="Z181" s="330"/>
      <c r="AA181" s="330"/>
      <c r="AB181" s="330"/>
      <c r="AC181" s="330"/>
      <c r="AD181" s="330"/>
      <c r="AE181" s="330"/>
      <c r="AF181" s="330"/>
      <c r="AG181" s="330"/>
      <c r="AH181" s="330"/>
      <c r="AI181" s="330"/>
      <c r="AJ181" s="330"/>
      <c r="AK181" s="330"/>
      <c r="AL181" s="330"/>
      <c r="AM181" s="330"/>
    </row>
    <row r="182" spans="1:39" ht="93.75" customHeight="1" x14ac:dyDescent="0.25">
      <c r="A182" s="604" t="s">
        <v>913</v>
      </c>
      <c r="B182" s="784" t="s">
        <v>1157</v>
      </c>
      <c r="C182" s="765"/>
      <c r="D182" s="765" t="s">
        <v>54</v>
      </c>
      <c r="E182" s="765"/>
      <c r="F182" s="767" t="s">
        <v>1158</v>
      </c>
      <c r="G182" s="765"/>
      <c r="H182" s="765"/>
      <c r="I182" s="765">
        <v>6</v>
      </c>
      <c r="J182" s="765">
        <v>1</v>
      </c>
      <c r="K182" s="765">
        <v>7</v>
      </c>
      <c r="L182" s="765" t="s">
        <v>530</v>
      </c>
      <c r="M182" s="765" t="s">
        <v>158</v>
      </c>
      <c r="N182" s="765">
        <v>243</v>
      </c>
      <c r="O182" s="765" t="s">
        <v>428</v>
      </c>
      <c r="P182" s="765" t="s">
        <v>429</v>
      </c>
      <c r="Q182" s="765">
        <v>10</v>
      </c>
      <c r="R182" s="765" t="s">
        <v>430</v>
      </c>
      <c r="S182" s="330"/>
      <c r="T182" s="330"/>
      <c r="U182" s="330"/>
      <c r="V182" s="330"/>
      <c r="W182" s="330"/>
      <c r="X182" s="330"/>
      <c r="Y182" s="330"/>
      <c r="Z182" s="330"/>
      <c r="AA182" s="330"/>
      <c r="AB182" s="330"/>
      <c r="AC182" s="330"/>
      <c r="AD182" s="330"/>
      <c r="AE182" s="330"/>
      <c r="AF182" s="330"/>
      <c r="AG182" s="330"/>
      <c r="AH182" s="330"/>
      <c r="AI182" s="330"/>
      <c r="AJ182" s="330"/>
      <c r="AK182" s="330"/>
      <c r="AL182" s="330"/>
      <c r="AM182" s="330"/>
    </row>
    <row r="183" spans="1:39" ht="93.75" customHeight="1" x14ac:dyDescent="0.25">
      <c r="A183" s="604" t="s">
        <v>913</v>
      </c>
      <c r="B183" s="784" t="s">
        <v>1159</v>
      </c>
      <c r="C183" s="765"/>
      <c r="D183" s="765"/>
      <c r="E183" s="765" t="s">
        <v>96</v>
      </c>
      <c r="F183" s="767" t="s">
        <v>1160</v>
      </c>
      <c r="G183" s="765"/>
      <c r="H183" s="765"/>
      <c r="I183" s="765">
        <v>6</v>
      </c>
      <c r="J183" s="765">
        <v>1</v>
      </c>
      <c r="K183" s="765">
        <v>7</v>
      </c>
      <c r="L183" s="765" t="s">
        <v>530</v>
      </c>
      <c r="M183" s="765" t="s">
        <v>158</v>
      </c>
      <c r="N183" s="765">
        <v>243</v>
      </c>
      <c r="O183" s="765" t="s">
        <v>428</v>
      </c>
      <c r="P183" s="765" t="s">
        <v>429</v>
      </c>
      <c r="Q183" s="765">
        <v>10</v>
      </c>
      <c r="R183" s="765" t="s">
        <v>430</v>
      </c>
      <c r="S183" s="330"/>
      <c r="T183" s="330"/>
      <c r="U183" s="330"/>
      <c r="V183" s="330"/>
      <c r="W183" s="330"/>
      <c r="X183" s="330"/>
      <c r="Y183" s="330"/>
      <c r="Z183" s="330"/>
      <c r="AA183" s="330"/>
      <c r="AB183" s="330"/>
      <c r="AC183" s="330"/>
      <c r="AD183" s="330"/>
      <c r="AE183" s="330"/>
      <c r="AF183" s="330"/>
      <c r="AG183" s="330"/>
      <c r="AH183" s="330"/>
      <c r="AI183" s="330"/>
      <c r="AJ183" s="330"/>
      <c r="AK183" s="330"/>
      <c r="AL183" s="330"/>
      <c r="AM183" s="330"/>
    </row>
    <row r="184" spans="1:39" ht="93.75" customHeight="1" x14ac:dyDescent="0.25">
      <c r="A184" s="604" t="s">
        <v>913</v>
      </c>
      <c r="B184" s="784" t="s">
        <v>1161</v>
      </c>
      <c r="C184" s="765" t="s">
        <v>54</v>
      </c>
      <c r="D184" s="765"/>
      <c r="E184" s="765"/>
      <c r="F184" s="767" t="s">
        <v>1162</v>
      </c>
      <c r="G184" s="765"/>
      <c r="H184" s="765"/>
      <c r="I184" s="765">
        <v>3</v>
      </c>
      <c r="J184" s="765">
        <v>0</v>
      </c>
      <c r="K184" s="765">
        <v>3</v>
      </c>
      <c r="L184" s="765" t="s">
        <v>530</v>
      </c>
      <c r="M184" s="765" t="s">
        <v>158</v>
      </c>
      <c r="N184" s="765">
        <v>243</v>
      </c>
      <c r="O184" s="765" t="s">
        <v>428</v>
      </c>
      <c r="P184" s="765" t="s">
        <v>429</v>
      </c>
      <c r="Q184" s="765">
        <v>10</v>
      </c>
      <c r="R184" s="765" t="s">
        <v>430</v>
      </c>
      <c r="S184" s="330"/>
      <c r="T184" s="330"/>
      <c r="U184" s="330"/>
      <c r="V184" s="330"/>
      <c r="W184" s="330"/>
      <c r="X184" s="330"/>
      <c r="Y184" s="330"/>
      <c r="Z184" s="330"/>
      <c r="AA184" s="330"/>
      <c r="AB184" s="330"/>
      <c r="AC184" s="330"/>
      <c r="AD184" s="330"/>
      <c r="AE184" s="330"/>
      <c r="AF184" s="330"/>
      <c r="AG184" s="330"/>
      <c r="AH184" s="330"/>
      <c r="AI184" s="330"/>
      <c r="AJ184" s="330"/>
      <c r="AK184" s="330"/>
      <c r="AL184" s="330"/>
      <c r="AM184" s="330"/>
    </row>
    <row r="185" spans="1:39" ht="93.75" customHeight="1" x14ac:dyDescent="0.25">
      <c r="A185" s="604" t="s">
        <v>913</v>
      </c>
      <c r="B185" s="782" t="s">
        <v>1159</v>
      </c>
      <c r="C185" s="765"/>
      <c r="D185" s="765"/>
      <c r="E185" s="765" t="s">
        <v>96</v>
      </c>
      <c r="F185" s="767" t="s">
        <v>1163</v>
      </c>
      <c r="G185" s="765"/>
      <c r="H185" s="765"/>
      <c r="I185" s="765">
        <v>3</v>
      </c>
      <c r="J185" s="765">
        <v>0</v>
      </c>
      <c r="K185" s="765">
        <v>3</v>
      </c>
      <c r="L185" s="765" t="s">
        <v>530</v>
      </c>
      <c r="M185" s="765" t="s">
        <v>158</v>
      </c>
      <c r="N185" s="765">
        <v>243</v>
      </c>
      <c r="O185" s="765" t="s">
        <v>428</v>
      </c>
      <c r="P185" s="765" t="s">
        <v>429</v>
      </c>
      <c r="Q185" s="765">
        <v>10</v>
      </c>
      <c r="R185" s="765" t="s">
        <v>430</v>
      </c>
      <c r="S185" s="330"/>
      <c r="T185" s="330"/>
      <c r="U185" s="330"/>
      <c r="V185" s="330"/>
      <c r="W185" s="330"/>
      <c r="X185" s="330"/>
      <c r="Y185" s="330"/>
      <c r="Z185" s="330"/>
      <c r="AA185" s="330"/>
      <c r="AB185" s="330"/>
      <c r="AC185" s="330"/>
      <c r="AD185" s="330"/>
      <c r="AE185" s="330"/>
      <c r="AF185" s="330"/>
      <c r="AG185" s="330"/>
      <c r="AH185" s="330"/>
      <c r="AI185" s="330"/>
      <c r="AJ185" s="330"/>
      <c r="AK185" s="330"/>
      <c r="AL185" s="330"/>
      <c r="AM185" s="330"/>
    </row>
    <row r="186" spans="1:39" ht="93.75" customHeight="1" x14ac:dyDescent="0.25">
      <c r="A186" s="604" t="s">
        <v>913</v>
      </c>
      <c r="B186" s="782" t="s">
        <v>1164</v>
      </c>
      <c r="C186" s="765" t="s">
        <v>54</v>
      </c>
      <c r="D186" s="765"/>
      <c r="E186" s="765"/>
      <c r="F186" s="767" t="s">
        <v>1165</v>
      </c>
      <c r="G186" s="765"/>
      <c r="H186" s="765"/>
      <c r="I186" s="765">
        <v>2</v>
      </c>
      <c r="J186" s="765">
        <v>1</v>
      </c>
      <c r="K186" s="765">
        <v>3</v>
      </c>
      <c r="L186" s="765" t="s">
        <v>530</v>
      </c>
      <c r="M186" s="765" t="s">
        <v>158</v>
      </c>
      <c r="N186" s="765">
        <v>243</v>
      </c>
      <c r="O186" s="765" t="s">
        <v>1166</v>
      </c>
      <c r="P186" s="765" t="s">
        <v>429</v>
      </c>
      <c r="Q186" s="765">
        <v>10</v>
      </c>
      <c r="R186" s="765" t="s">
        <v>430</v>
      </c>
      <c r="S186" s="330"/>
      <c r="T186" s="330"/>
      <c r="U186" s="330"/>
      <c r="V186" s="330"/>
      <c r="W186" s="330"/>
      <c r="X186" s="330"/>
      <c r="Y186" s="330"/>
      <c r="Z186" s="330"/>
      <c r="AA186" s="330"/>
      <c r="AB186" s="330"/>
      <c r="AC186" s="330"/>
      <c r="AD186" s="330"/>
      <c r="AE186" s="330"/>
      <c r="AF186" s="330"/>
      <c r="AG186" s="330"/>
      <c r="AH186" s="330"/>
      <c r="AI186" s="330"/>
      <c r="AJ186" s="330"/>
      <c r="AK186" s="330"/>
      <c r="AL186" s="330"/>
      <c r="AM186" s="330"/>
    </row>
    <row r="187" spans="1:39" ht="93.75" customHeight="1" x14ac:dyDescent="0.25">
      <c r="A187" s="604" t="s">
        <v>913</v>
      </c>
      <c r="B187" s="782" t="s">
        <v>1167</v>
      </c>
      <c r="C187" s="765"/>
      <c r="D187" s="765"/>
      <c r="E187" s="765" t="s">
        <v>54</v>
      </c>
      <c r="F187" s="767" t="s">
        <v>1168</v>
      </c>
      <c r="G187" s="765"/>
      <c r="H187" s="765"/>
      <c r="I187" s="765">
        <v>12</v>
      </c>
      <c r="J187" s="765">
        <v>0</v>
      </c>
      <c r="K187" s="765">
        <v>12</v>
      </c>
      <c r="L187" s="765" t="s">
        <v>459</v>
      </c>
      <c r="M187" s="765" t="s">
        <v>158</v>
      </c>
      <c r="N187" s="765">
        <v>243</v>
      </c>
      <c r="O187" s="765" t="s">
        <v>428</v>
      </c>
      <c r="P187" s="765" t="s">
        <v>551</v>
      </c>
      <c r="Q187" s="765">
        <v>20</v>
      </c>
      <c r="R187" s="765" t="s">
        <v>430</v>
      </c>
      <c r="S187" s="330"/>
      <c r="T187" s="330"/>
      <c r="U187" s="330"/>
      <c r="V187" s="330"/>
      <c r="W187" s="330"/>
      <c r="X187" s="330"/>
      <c r="Y187" s="330"/>
      <c r="Z187" s="330"/>
      <c r="AA187" s="330"/>
      <c r="AB187" s="330"/>
      <c r="AC187" s="330"/>
      <c r="AD187" s="330"/>
      <c r="AE187" s="330"/>
      <c r="AF187" s="330"/>
      <c r="AG187" s="330"/>
      <c r="AH187" s="330"/>
      <c r="AI187" s="330"/>
      <c r="AJ187" s="330"/>
      <c r="AK187" s="330"/>
      <c r="AL187" s="330"/>
      <c r="AM187" s="330"/>
    </row>
    <row r="188" spans="1:39" ht="93.75" customHeight="1" x14ac:dyDescent="0.25">
      <c r="A188" s="604" t="s">
        <v>913</v>
      </c>
      <c r="B188" s="782" t="s">
        <v>1169</v>
      </c>
      <c r="C188" s="765" t="s">
        <v>96</v>
      </c>
      <c r="D188" s="765"/>
      <c r="E188" s="765"/>
      <c r="F188" s="767" t="s">
        <v>1170</v>
      </c>
      <c r="G188" s="765"/>
      <c r="H188" s="765"/>
      <c r="I188" s="765">
        <v>8</v>
      </c>
      <c r="J188" s="765">
        <v>4</v>
      </c>
      <c r="K188" s="765">
        <v>12</v>
      </c>
      <c r="L188" s="765" t="s">
        <v>459</v>
      </c>
      <c r="M188" s="765" t="s">
        <v>158</v>
      </c>
      <c r="N188" s="765">
        <v>390</v>
      </c>
      <c r="O188" s="765" t="s">
        <v>428</v>
      </c>
      <c r="P188" s="765" t="s">
        <v>551</v>
      </c>
      <c r="Q188" s="765">
        <v>20</v>
      </c>
      <c r="R188" s="765" t="s">
        <v>430</v>
      </c>
      <c r="S188" s="330"/>
      <c r="T188" s="330"/>
      <c r="U188" s="330"/>
      <c r="V188" s="330"/>
      <c r="W188" s="330"/>
      <c r="X188" s="330"/>
      <c r="Y188" s="330"/>
      <c r="Z188" s="330"/>
      <c r="AA188" s="330"/>
      <c r="AB188" s="330"/>
      <c r="AC188" s="330"/>
      <c r="AD188" s="330"/>
      <c r="AE188" s="330"/>
      <c r="AF188" s="330"/>
      <c r="AG188" s="330"/>
      <c r="AH188" s="330"/>
      <c r="AI188" s="330"/>
      <c r="AJ188" s="330"/>
      <c r="AK188" s="330"/>
      <c r="AL188" s="330"/>
      <c r="AM188" s="330"/>
    </row>
    <row r="189" spans="1:39" ht="93.75" customHeight="1" x14ac:dyDescent="0.25">
      <c r="A189" s="604" t="s">
        <v>913</v>
      </c>
      <c r="B189" s="782" t="s">
        <v>1171</v>
      </c>
      <c r="C189" s="765"/>
      <c r="D189" s="765" t="s">
        <v>96</v>
      </c>
      <c r="E189" s="765" t="s">
        <v>96</v>
      </c>
      <c r="F189" s="767" t="s">
        <v>1172</v>
      </c>
      <c r="G189" s="765"/>
      <c r="H189" s="765"/>
      <c r="I189" s="765">
        <v>10</v>
      </c>
      <c r="J189" s="765">
        <v>0</v>
      </c>
      <c r="K189" s="765">
        <v>10</v>
      </c>
      <c r="L189" s="765" t="s">
        <v>459</v>
      </c>
      <c r="M189" s="765" t="s">
        <v>158</v>
      </c>
      <c r="N189" s="765">
        <v>390</v>
      </c>
      <c r="O189" s="765" t="s">
        <v>428</v>
      </c>
      <c r="P189" s="765" t="s">
        <v>551</v>
      </c>
      <c r="Q189" s="765">
        <v>20</v>
      </c>
      <c r="R189" s="765" t="s">
        <v>430</v>
      </c>
      <c r="S189" s="330"/>
      <c r="T189" s="330"/>
      <c r="U189" s="330"/>
      <c r="V189" s="330"/>
      <c r="W189" s="330"/>
      <c r="X189" s="330"/>
      <c r="Y189" s="330"/>
      <c r="Z189" s="330"/>
      <c r="AA189" s="330"/>
      <c r="AB189" s="330"/>
      <c r="AC189" s="330"/>
      <c r="AD189" s="330"/>
      <c r="AE189" s="330"/>
      <c r="AF189" s="330"/>
      <c r="AG189" s="330"/>
      <c r="AH189" s="330"/>
      <c r="AI189" s="330"/>
      <c r="AJ189" s="330"/>
      <c r="AK189" s="330"/>
      <c r="AL189" s="330"/>
      <c r="AM189" s="330"/>
    </row>
    <row r="190" spans="1:39" ht="93.75" customHeight="1" x14ac:dyDescent="0.25">
      <c r="A190" s="604" t="s">
        <v>913</v>
      </c>
      <c r="B190" s="782" t="s">
        <v>1173</v>
      </c>
      <c r="C190" s="765"/>
      <c r="D190" s="765" t="s">
        <v>96</v>
      </c>
      <c r="E190" s="765"/>
      <c r="F190" s="767" t="s">
        <v>1174</v>
      </c>
      <c r="G190" s="765"/>
      <c r="H190" s="765"/>
      <c r="I190" s="765">
        <v>3</v>
      </c>
      <c r="J190" s="765">
        <v>3</v>
      </c>
      <c r="K190" s="765">
        <v>6</v>
      </c>
      <c r="L190" s="765" t="s">
        <v>459</v>
      </c>
      <c r="M190" s="765" t="s">
        <v>158</v>
      </c>
      <c r="N190" s="765" t="s">
        <v>1175</v>
      </c>
      <c r="O190" s="765" t="s">
        <v>428</v>
      </c>
      <c r="P190" s="765" t="s">
        <v>551</v>
      </c>
      <c r="Q190" s="765">
        <v>116</v>
      </c>
      <c r="R190" s="765" t="s">
        <v>430</v>
      </c>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row>
    <row r="191" spans="1:39" ht="93.75" customHeight="1" x14ac:dyDescent="0.25">
      <c r="A191" s="604" t="s">
        <v>913</v>
      </c>
      <c r="B191" s="781" t="s">
        <v>517</v>
      </c>
      <c r="C191" s="765"/>
      <c r="D191" s="765" t="s">
        <v>54</v>
      </c>
      <c r="E191" s="765"/>
      <c r="F191" s="765" t="s">
        <v>518</v>
      </c>
      <c r="G191" s="765"/>
      <c r="H191" s="765"/>
      <c r="I191" s="765">
        <v>27</v>
      </c>
      <c r="J191" s="765"/>
      <c r="K191" s="765">
        <f t="shared" ref="K191:K197" si="62">SUM(G191:J191)</f>
        <v>27</v>
      </c>
      <c r="L191" s="765" t="s">
        <v>459</v>
      </c>
      <c r="M191" s="765" t="s">
        <v>158</v>
      </c>
      <c r="N191" s="766">
        <v>568</v>
      </c>
      <c r="O191" s="765" t="s">
        <v>428</v>
      </c>
      <c r="P191" s="765" t="s">
        <v>429</v>
      </c>
      <c r="Q191" s="765">
        <v>27</v>
      </c>
      <c r="R191" s="765" t="s">
        <v>519</v>
      </c>
      <c r="S191" s="330"/>
      <c r="T191" s="330"/>
      <c r="U191" s="330"/>
      <c r="V191" s="330"/>
      <c r="W191" s="330"/>
      <c r="X191" s="330"/>
      <c r="Y191" s="330"/>
      <c r="Z191" s="330"/>
      <c r="AA191" s="330"/>
      <c r="AB191" s="330"/>
      <c r="AC191" s="330"/>
      <c r="AD191" s="330"/>
      <c r="AE191" s="330"/>
      <c r="AF191" s="330"/>
      <c r="AG191" s="330"/>
      <c r="AH191" s="330"/>
      <c r="AI191" s="330"/>
      <c r="AJ191" s="330"/>
      <c r="AK191" s="330"/>
      <c r="AL191" s="330"/>
      <c r="AM191" s="330"/>
    </row>
    <row r="192" spans="1:39" ht="93.75" customHeight="1" x14ac:dyDescent="0.25">
      <c r="A192" s="604" t="s">
        <v>913</v>
      </c>
      <c r="B192" s="781" t="s">
        <v>520</v>
      </c>
      <c r="C192" s="765"/>
      <c r="D192" s="765" t="s">
        <v>54</v>
      </c>
      <c r="E192" s="765"/>
      <c r="F192" s="765" t="s">
        <v>518</v>
      </c>
      <c r="G192" s="765"/>
      <c r="H192" s="765"/>
      <c r="I192" s="765">
        <v>300</v>
      </c>
      <c r="J192" s="765"/>
      <c r="K192" s="765">
        <f t="shared" si="62"/>
        <v>300</v>
      </c>
      <c r="L192" s="765" t="s">
        <v>459</v>
      </c>
      <c r="M192" s="765" t="s">
        <v>158</v>
      </c>
      <c r="N192" s="766">
        <v>568</v>
      </c>
      <c r="O192" s="765" t="s">
        <v>428</v>
      </c>
      <c r="P192" s="765" t="s">
        <v>429</v>
      </c>
      <c r="Q192" s="765">
        <v>300</v>
      </c>
      <c r="R192" s="765" t="s">
        <v>519</v>
      </c>
      <c r="S192" s="330"/>
      <c r="T192" s="330"/>
      <c r="U192" s="330"/>
      <c r="V192" s="330"/>
      <c r="W192" s="330"/>
      <c r="X192" s="330"/>
      <c r="Y192" s="330"/>
      <c r="Z192" s="330"/>
      <c r="AA192" s="330"/>
      <c r="AB192" s="330"/>
      <c r="AC192" s="330"/>
      <c r="AD192" s="330"/>
      <c r="AE192" s="330"/>
      <c r="AF192" s="330"/>
      <c r="AG192" s="330"/>
      <c r="AH192" s="330"/>
      <c r="AI192" s="330"/>
      <c r="AJ192" s="330"/>
      <c r="AK192" s="330"/>
      <c r="AL192" s="330"/>
      <c r="AM192" s="330"/>
    </row>
    <row r="193" spans="1:39" ht="93.75" customHeight="1" x14ac:dyDescent="0.25">
      <c r="A193" s="604" t="s">
        <v>913</v>
      </c>
      <c r="B193" s="781" t="s">
        <v>521</v>
      </c>
      <c r="C193" s="765"/>
      <c r="D193" s="765" t="s">
        <v>54</v>
      </c>
      <c r="E193" s="765"/>
      <c r="F193" s="765" t="s">
        <v>518</v>
      </c>
      <c r="G193" s="765"/>
      <c r="H193" s="765"/>
      <c r="I193" s="765">
        <v>50</v>
      </c>
      <c r="J193" s="765"/>
      <c r="K193" s="765">
        <f t="shared" si="62"/>
        <v>50</v>
      </c>
      <c r="L193" s="765" t="s">
        <v>459</v>
      </c>
      <c r="M193" s="765" t="s">
        <v>158</v>
      </c>
      <c r="N193" s="766">
        <v>554</v>
      </c>
      <c r="O193" s="765" t="s">
        <v>428</v>
      </c>
      <c r="P193" s="765" t="s">
        <v>429</v>
      </c>
      <c r="Q193" s="765">
        <v>52</v>
      </c>
      <c r="R193" s="765" t="s">
        <v>519</v>
      </c>
      <c r="S193" s="330"/>
      <c r="T193" s="330"/>
      <c r="U193" s="330"/>
      <c r="V193" s="330"/>
      <c r="W193" s="330"/>
      <c r="X193" s="330"/>
      <c r="Y193" s="330"/>
      <c r="Z193" s="330"/>
      <c r="AA193" s="330"/>
      <c r="AB193" s="330"/>
      <c r="AC193" s="330"/>
      <c r="AD193" s="330"/>
      <c r="AE193" s="330"/>
      <c r="AF193" s="330"/>
      <c r="AG193" s="330"/>
      <c r="AH193" s="330"/>
      <c r="AI193" s="330"/>
      <c r="AJ193" s="330"/>
      <c r="AK193" s="330"/>
      <c r="AL193" s="330"/>
      <c r="AM193" s="330"/>
    </row>
    <row r="194" spans="1:39" ht="93.75" customHeight="1" x14ac:dyDescent="0.25">
      <c r="A194" s="604" t="s">
        <v>913</v>
      </c>
      <c r="B194" s="764" t="s">
        <v>522</v>
      </c>
      <c r="C194" s="765" t="s">
        <v>54</v>
      </c>
      <c r="D194" s="765"/>
      <c r="E194" s="765"/>
      <c r="F194" s="765" t="s">
        <v>518</v>
      </c>
      <c r="G194" s="765"/>
      <c r="H194" s="765"/>
      <c r="I194" s="765">
        <v>6</v>
      </c>
      <c r="J194" s="765"/>
      <c r="K194" s="765">
        <f t="shared" si="62"/>
        <v>6</v>
      </c>
      <c r="L194" s="765" t="s">
        <v>459</v>
      </c>
      <c r="M194" s="765" t="s">
        <v>158</v>
      </c>
      <c r="N194" s="766">
        <v>568</v>
      </c>
      <c r="O194" s="765" t="s">
        <v>428</v>
      </c>
      <c r="P194" s="765" t="s">
        <v>429</v>
      </c>
      <c r="Q194" s="765">
        <v>6</v>
      </c>
      <c r="R194" s="765" t="s">
        <v>519</v>
      </c>
      <c r="S194" s="330"/>
      <c r="T194" s="330"/>
      <c r="U194" s="330"/>
      <c r="V194" s="330"/>
      <c r="W194" s="330"/>
      <c r="X194" s="330"/>
      <c r="Y194" s="330"/>
      <c r="Z194" s="330"/>
      <c r="AA194" s="330"/>
      <c r="AB194" s="330"/>
      <c r="AC194" s="330"/>
      <c r="AD194" s="330"/>
      <c r="AE194" s="330"/>
      <c r="AF194" s="330"/>
      <c r="AG194" s="330"/>
      <c r="AH194" s="330"/>
      <c r="AI194" s="330"/>
      <c r="AJ194" s="330"/>
      <c r="AK194" s="330"/>
      <c r="AL194" s="330"/>
      <c r="AM194" s="330"/>
    </row>
    <row r="195" spans="1:39" ht="93.75" customHeight="1" x14ac:dyDescent="0.25">
      <c r="A195" s="604" t="s">
        <v>913</v>
      </c>
      <c r="B195" s="785" t="s">
        <v>523</v>
      </c>
      <c r="C195" s="765"/>
      <c r="D195" s="765" t="s">
        <v>54</v>
      </c>
      <c r="E195" s="765"/>
      <c r="F195" s="765" t="s">
        <v>524</v>
      </c>
      <c r="G195" s="765"/>
      <c r="H195" s="765"/>
      <c r="I195" s="765">
        <v>4</v>
      </c>
      <c r="J195" s="765">
        <v>2</v>
      </c>
      <c r="K195" s="765">
        <f t="shared" si="62"/>
        <v>6</v>
      </c>
      <c r="L195" s="765" t="s">
        <v>459</v>
      </c>
      <c r="M195" s="765" t="s">
        <v>158</v>
      </c>
      <c r="N195" s="766">
        <v>514</v>
      </c>
      <c r="O195" s="765" t="s">
        <v>428</v>
      </c>
      <c r="P195" s="765" t="s">
        <v>429</v>
      </c>
      <c r="Q195" s="765">
        <v>52</v>
      </c>
      <c r="R195" s="765" t="s">
        <v>525</v>
      </c>
      <c r="S195" s="330"/>
      <c r="T195" s="330"/>
      <c r="U195" s="330"/>
      <c r="V195" s="330"/>
      <c r="W195" s="330"/>
      <c r="X195" s="330"/>
      <c r="Y195" s="330"/>
      <c r="Z195" s="330"/>
      <c r="AA195" s="330"/>
      <c r="AB195" s="330"/>
      <c r="AC195" s="330"/>
      <c r="AD195" s="330"/>
      <c r="AE195" s="330"/>
      <c r="AF195" s="330"/>
      <c r="AG195" s="330"/>
      <c r="AH195" s="330"/>
      <c r="AI195" s="330"/>
      <c r="AJ195" s="330"/>
      <c r="AK195" s="330"/>
      <c r="AL195" s="330"/>
      <c r="AM195" s="330"/>
    </row>
    <row r="196" spans="1:39" ht="93.75" customHeight="1" x14ac:dyDescent="0.25">
      <c r="A196" s="604" t="s">
        <v>913</v>
      </c>
      <c r="B196" s="785" t="s">
        <v>526</v>
      </c>
      <c r="C196" s="765"/>
      <c r="D196" s="765" t="s">
        <v>54</v>
      </c>
      <c r="E196" s="765"/>
      <c r="F196" s="765" t="s">
        <v>524</v>
      </c>
      <c r="G196" s="765"/>
      <c r="H196" s="765"/>
      <c r="I196" s="765">
        <v>1</v>
      </c>
      <c r="J196" s="765"/>
      <c r="K196" s="765">
        <f t="shared" si="62"/>
        <v>1</v>
      </c>
      <c r="L196" s="765" t="s">
        <v>459</v>
      </c>
      <c r="M196" s="765" t="s">
        <v>158</v>
      </c>
      <c r="N196" s="766">
        <v>514</v>
      </c>
      <c r="O196" s="765" t="s">
        <v>428</v>
      </c>
      <c r="P196" s="765" t="s">
        <v>429</v>
      </c>
      <c r="Q196" s="765">
        <v>52</v>
      </c>
      <c r="R196" s="765" t="s">
        <v>525</v>
      </c>
      <c r="S196" s="330"/>
      <c r="T196" s="330"/>
      <c r="U196" s="330"/>
      <c r="V196" s="330"/>
      <c r="W196" s="330"/>
      <c r="X196" s="330"/>
      <c r="Y196" s="330"/>
      <c r="Z196" s="330"/>
      <c r="AA196" s="330"/>
      <c r="AB196" s="330"/>
      <c r="AC196" s="330"/>
      <c r="AD196" s="330"/>
      <c r="AE196" s="330"/>
      <c r="AF196" s="330"/>
      <c r="AG196" s="330"/>
      <c r="AH196" s="330"/>
      <c r="AI196" s="330"/>
      <c r="AJ196" s="330"/>
      <c r="AK196" s="330"/>
      <c r="AL196" s="330"/>
      <c r="AM196" s="330"/>
    </row>
    <row r="197" spans="1:39" ht="93.75" customHeight="1" x14ac:dyDescent="0.25">
      <c r="A197" s="604" t="s">
        <v>913</v>
      </c>
      <c r="B197" s="785" t="s">
        <v>527</v>
      </c>
      <c r="C197" s="765" t="s">
        <v>54</v>
      </c>
      <c r="D197" s="765"/>
      <c r="E197" s="765"/>
      <c r="F197" s="765" t="s">
        <v>524</v>
      </c>
      <c r="G197" s="765"/>
      <c r="H197" s="765"/>
      <c r="I197" s="765">
        <v>4</v>
      </c>
      <c r="J197" s="765">
        <v>4</v>
      </c>
      <c r="K197" s="765">
        <f t="shared" si="62"/>
        <v>8</v>
      </c>
      <c r="L197" s="765" t="s">
        <v>459</v>
      </c>
      <c r="M197" s="765" t="s">
        <v>158</v>
      </c>
      <c r="N197" s="766">
        <v>514</v>
      </c>
      <c r="O197" s="765" t="s">
        <v>428</v>
      </c>
      <c r="P197" s="765" t="s">
        <v>429</v>
      </c>
      <c r="Q197" s="765">
        <v>52</v>
      </c>
      <c r="R197" s="765" t="s">
        <v>525</v>
      </c>
      <c r="S197" s="330"/>
      <c r="T197" s="330"/>
      <c r="U197" s="330"/>
      <c r="V197" s="330"/>
      <c r="W197" s="330"/>
      <c r="X197" s="330"/>
      <c r="Y197" s="330"/>
      <c r="Z197" s="330"/>
      <c r="AA197" s="330"/>
      <c r="AB197" s="330"/>
      <c r="AC197" s="330"/>
      <c r="AD197" s="330"/>
      <c r="AE197" s="330"/>
      <c r="AF197" s="330"/>
      <c r="AG197" s="330"/>
      <c r="AH197" s="330"/>
      <c r="AI197" s="330"/>
      <c r="AJ197" s="330"/>
      <c r="AK197" s="330"/>
      <c r="AL197" s="330"/>
      <c r="AM197" s="330"/>
    </row>
    <row r="198" spans="1:39" ht="93.75" customHeight="1" x14ac:dyDescent="0.25">
      <c r="A198" s="604" t="s">
        <v>913</v>
      </c>
      <c r="B198" s="782" t="s">
        <v>534</v>
      </c>
      <c r="C198" s="765"/>
      <c r="D198" s="765" t="s">
        <v>54</v>
      </c>
      <c r="E198" s="765"/>
      <c r="F198" s="765" t="s">
        <v>535</v>
      </c>
      <c r="G198" s="765"/>
      <c r="H198" s="765"/>
      <c r="I198" s="765">
        <v>2</v>
      </c>
      <c r="J198" s="765"/>
      <c r="K198" s="765">
        <v>2</v>
      </c>
      <c r="L198" s="765" t="s">
        <v>530</v>
      </c>
      <c r="M198" s="765" t="s">
        <v>158</v>
      </c>
      <c r="N198" s="765">
        <v>571</v>
      </c>
      <c r="O198" s="765" t="s">
        <v>428</v>
      </c>
      <c r="P198" s="776" t="s">
        <v>429</v>
      </c>
      <c r="Q198" s="765">
        <v>52</v>
      </c>
      <c r="R198" s="767" t="s">
        <v>531</v>
      </c>
      <c r="S198" s="330"/>
      <c r="T198" s="330"/>
      <c r="U198" s="330"/>
      <c r="V198" s="330"/>
      <c r="W198" s="330"/>
      <c r="X198" s="330"/>
      <c r="Y198" s="330"/>
      <c r="Z198" s="330"/>
      <c r="AA198" s="330"/>
      <c r="AB198" s="330"/>
      <c r="AC198" s="330"/>
      <c r="AD198" s="330"/>
      <c r="AE198" s="330"/>
      <c r="AF198" s="330"/>
      <c r="AG198" s="330"/>
      <c r="AH198" s="330"/>
      <c r="AI198" s="330"/>
      <c r="AJ198" s="330"/>
      <c r="AK198" s="330"/>
      <c r="AL198" s="330"/>
      <c r="AM198" s="330"/>
    </row>
    <row r="199" spans="1:39" ht="93.75" customHeight="1" x14ac:dyDescent="0.25">
      <c r="A199" s="604" t="s">
        <v>913</v>
      </c>
      <c r="B199" s="781" t="s">
        <v>528</v>
      </c>
      <c r="C199" s="765" t="s">
        <v>54</v>
      </c>
      <c r="D199" s="765"/>
      <c r="E199" s="765"/>
      <c r="F199" s="765" t="s">
        <v>529</v>
      </c>
      <c r="G199" s="765"/>
      <c r="H199" s="765"/>
      <c r="I199" s="765">
        <v>1</v>
      </c>
      <c r="J199" s="765"/>
      <c r="K199" s="765">
        <f t="shared" ref="K199:K212" si="63">SUM(G199:J199)</f>
        <v>1</v>
      </c>
      <c r="L199" s="765" t="s">
        <v>530</v>
      </c>
      <c r="M199" s="765" t="s">
        <v>158</v>
      </c>
      <c r="N199" s="766">
        <v>621</v>
      </c>
      <c r="O199" s="765" t="s">
        <v>428</v>
      </c>
      <c r="P199" s="765" t="s">
        <v>429</v>
      </c>
      <c r="Q199" s="765">
        <v>52</v>
      </c>
      <c r="R199" s="765" t="s">
        <v>531</v>
      </c>
      <c r="S199" s="330"/>
      <c r="T199" s="330"/>
      <c r="U199" s="330"/>
      <c r="V199" s="330"/>
      <c r="W199" s="330"/>
      <c r="X199" s="330"/>
      <c r="Y199" s="330"/>
      <c r="Z199" s="330"/>
      <c r="AA199" s="330"/>
      <c r="AB199" s="330"/>
      <c r="AC199" s="330"/>
      <c r="AD199" s="330"/>
      <c r="AE199" s="330"/>
      <c r="AF199" s="330"/>
      <c r="AG199" s="330"/>
      <c r="AH199" s="330"/>
      <c r="AI199" s="330"/>
      <c r="AJ199" s="330"/>
      <c r="AK199" s="330"/>
      <c r="AL199" s="330"/>
      <c r="AM199" s="330"/>
    </row>
    <row r="200" spans="1:39" ht="93.75" customHeight="1" x14ac:dyDescent="0.25">
      <c r="A200" s="604" t="s">
        <v>913</v>
      </c>
      <c r="B200" s="781" t="s">
        <v>532</v>
      </c>
      <c r="C200" s="765"/>
      <c r="D200" s="765"/>
      <c r="E200" s="765" t="s">
        <v>54</v>
      </c>
      <c r="F200" s="765" t="s">
        <v>533</v>
      </c>
      <c r="G200" s="765"/>
      <c r="H200" s="765"/>
      <c r="I200" s="765">
        <v>1</v>
      </c>
      <c r="J200" s="765"/>
      <c r="K200" s="765">
        <f t="shared" si="63"/>
        <v>1</v>
      </c>
      <c r="L200" s="765" t="s">
        <v>452</v>
      </c>
      <c r="M200" s="765" t="s">
        <v>158</v>
      </c>
      <c r="N200" s="766">
        <v>570</v>
      </c>
      <c r="O200" s="765" t="s">
        <v>428</v>
      </c>
      <c r="P200" s="765" t="s">
        <v>434</v>
      </c>
      <c r="Q200" s="765">
        <v>116</v>
      </c>
      <c r="R200" s="765" t="s">
        <v>531</v>
      </c>
      <c r="S200" s="330"/>
      <c r="T200" s="330"/>
      <c r="U200" s="330"/>
      <c r="V200" s="330"/>
      <c r="W200" s="330"/>
      <c r="X200" s="330"/>
      <c r="Y200" s="330"/>
      <c r="Z200" s="330"/>
      <c r="AA200" s="330"/>
      <c r="AB200" s="330"/>
      <c r="AC200" s="330"/>
      <c r="AD200" s="330"/>
      <c r="AE200" s="330"/>
      <c r="AF200" s="330"/>
      <c r="AG200" s="330"/>
      <c r="AH200" s="330"/>
      <c r="AI200" s="330"/>
      <c r="AJ200" s="330"/>
      <c r="AK200" s="330"/>
      <c r="AL200" s="330"/>
      <c r="AM200" s="330"/>
    </row>
    <row r="201" spans="1:39" ht="93.75" customHeight="1" x14ac:dyDescent="0.25">
      <c r="A201" s="604" t="s">
        <v>913</v>
      </c>
      <c r="B201" s="781" t="s">
        <v>534</v>
      </c>
      <c r="C201" s="765"/>
      <c r="D201" s="765" t="s">
        <v>54</v>
      </c>
      <c r="E201" s="765"/>
      <c r="F201" s="765" t="s">
        <v>535</v>
      </c>
      <c r="G201" s="765"/>
      <c r="H201" s="765"/>
      <c r="I201" s="765">
        <v>2</v>
      </c>
      <c r="J201" s="765"/>
      <c r="K201" s="765">
        <f t="shared" si="63"/>
        <v>2</v>
      </c>
      <c r="L201" s="765" t="s">
        <v>530</v>
      </c>
      <c r="M201" s="765" t="s">
        <v>158</v>
      </c>
      <c r="N201" s="766">
        <v>571</v>
      </c>
      <c r="O201" s="765" t="s">
        <v>428</v>
      </c>
      <c r="P201" s="765" t="s">
        <v>429</v>
      </c>
      <c r="Q201" s="765">
        <v>52</v>
      </c>
      <c r="R201" s="765" t="s">
        <v>531</v>
      </c>
      <c r="S201" s="330"/>
      <c r="T201" s="330"/>
      <c r="U201" s="330"/>
      <c r="V201" s="330"/>
      <c r="W201" s="330"/>
      <c r="X201" s="330"/>
      <c r="Y201" s="330"/>
      <c r="Z201" s="330"/>
      <c r="AA201" s="330"/>
      <c r="AB201" s="330"/>
      <c r="AC201" s="330"/>
      <c r="AD201" s="330"/>
      <c r="AE201" s="330"/>
      <c r="AF201" s="330"/>
      <c r="AG201" s="330"/>
      <c r="AH201" s="330"/>
      <c r="AI201" s="330"/>
      <c r="AJ201" s="330"/>
      <c r="AK201" s="330"/>
      <c r="AL201" s="330"/>
      <c r="AM201" s="330"/>
    </row>
    <row r="202" spans="1:39" ht="93.75" customHeight="1" x14ac:dyDescent="0.25">
      <c r="A202" s="604" t="s">
        <v>913</v>
      </c>
      <c r="B202" s="781" t="s">
        <v>536</v>
      </c>
      <c r="C202" s="765" t="s">
        <v>54</v>
      </c>
      <c r="D202" s="765"/>
      <c r="E202" s="765"/>
      <c r="F202" s="765" t="s">
        <v>533</v>
      </c>
      <c r="G202" s="765"/>
      <c r="H202" s="765"/>
      <c r="I202" s="765">
        <v>1</v>
      </c>
      <c r="J202" s="765"/>
      <c r="K202" s="765">
        <f t="shared" si="63"/>
        <v>1</v>
      </c>
      <c r="L202" s="765" t="s">
        <v>530</v>
      </c>
      <c r="M202" s="765" t="s">
        <v>158</v>
      </c>
      <c r="N202" s="766">
        <v>570</v>
      </c>
      <c r="O202" s="765" t="s">
        <v>428</v>
      </c>
      <c r="P202" s="765" t="s">
        <v>429</v>
      </c>
      <c r="Q202" s="765">
        <v>52</v>
      </c>
      <c r="R202" s="765" t="s">
        <v>531</v>
      </c>
      <c r="S202" s="330"/>
      <c r="T202" s="330"/>
      <c r="U202" s="330"/>
      <c r="V202" s="330"/>
      <c r="W202" s="330"/>
      <c r="X202" s="330"/>
      <c r="Y202" s="330"/>
      <c r="Z202" s="330"/>
      <c r="AA202" s="330"/>
      <c r="AB202" s="330"/>
      <c r="AC202" s="330"/>
      <c r="AD202" s="330"/>
      <c r="AE202" s="330"/>
      <c r="AF202" s="330"/>
      <c r="AG202" s="330"/>
      <c r="AH202" s="330"/>
      <c r="AI202" s="330"/>
      <c r="AJ202" s="330"/>
      <c r="AK202" s="330"/>
      <c r="AL202" s="330"/>
      <c r="AM202" s="330"/>
    </row>
    <row r="203" spans="1:39" ht="93.75" customHeight="1" x14ac:dyDescent="0.25">
      <c r="A203" s="604" t="s">
        <v>913</v>
      </c>
      <c r="B203" s="781" t="s">
        <v>1176</v>
      </c>
      <c r="C203" s="765" t="s">
        <v>54</v>
      </c>
      <c r="D203" s="765"/>
      <c r="E203" s="765"/>
      <c r="F203" s="765" t="s">
        <v>533</v>
      </c>
      <c r="G203" s="765"/>
      <c r="H203" s="765"/>
      <c r="I203" s="765">
        <v>1</v>
      </c>
      <c r="J203" s="765"/>
      <c r="K203" s="765">
        <f t="shared" si="63"/>
        <v>1</v>
      </c>
      <c r="L203" s="765" t="s">
        <v>452</v>
      </c>
      <c r="M203" s="765" t="s">
        <v>158</v>
      </c>
      <c r="N203" s="766">
        <v>570</v>
      </c>
      <c r="O203" s="765" t="s">
        <v>428</v>
      </c>
      <c r="P203" s="765" t="s">
        <v>434</v>
      </c>
      <c r="Q203" s="765">
        <v>116</v>
      </c>
      <c r="R203" s="765" t="s">
        <v>531</v>
      </c>
      <c r="S203" s="330"/>
      <c r="T203" s="330"/>
      <c r="U203" s="330"/>
      <c r="V203" s="330"/>
      <c r="W203" s="330"/>
      <c r="X203" s="330"/>
      <c r="Y203" s="330"/>
      <c r="Z203" s="330"/>
      <c r="AA203" s="330"/>
      <c r="AB203" s="330"/>
      <c r="AC203" s="330"/>
      <c r="AD203" s="330"/>
      <c r="AE203" s="330"/>
      <c r="AF203" s="330"/>
      <c r="AG203" s="330"/>
      <c r="AH203" s="330"/>
      <c r="AI203" s="330"/>
      <c r="AJ203" s="330"/>
      <c r="AK203" s="330"/>
      <c r="AL203" s="330"/>
      <c r="AM203" s="330"/>
    </row>
    <row r="204" spans="1:39" ht="93.75" customHeight="1" x14ac:dyDescent="0.25">
      <c r="A204" s="604" t="s">
        <v>913</v>
      </c>
      <c r="B204" s="781" t="s">
        <v>1177</v>
      </c>
      <c r="C204" s="765" t="s">
        <v>54</v>
      </c>
      <c r="D204" s="765"/>
      <c r="E204" s="765"/>
      <c r="F204" s="765" t="s">
        <v>533</v>
      </c>
      <c r="G204" s="765"/>
      <c r="H204" s="765"/>
      <c r="I204" s="765">
        <v>1</v>
      </c>
      <c r="J204" s="765"/>
      <c r="K204" s="765">
        <f t="shared" si="63"/>
        <v>1</v>
      </c>
      <c r="L204" s="765" t="s">
        <v>530</v>
      </c>
      <c r="M204" s="765" t="s">
        <v>158</v>
      </c>
      <c r="N204" s="766">
        <v>570</v>
      </c>
      <c r="O204" s="765" t="s">
        <v>428</v>
      </c>
      <c r="P204" s="765" t="s">
        <v>429</v>
      </c>
      <c r="Q204" s="765">
        <v>52</v>
      </c>
      <c r="R204" s="765" t="s">
        <v>531</v>
      </c>
      <c r="S204" s="330"/>
      <c r="T204" s="330"/>
      <c r="U204" s="330"/>
      <c r="V204" s="330"/>
      <c r="W204" s="330"/>
      <c r="X204" s="330"/>
      <c r="Y204" s="330"/>
      <c r="Z204" s="330"/>
      <c r="AA204" s="330"/>
      <c r="AB204" s="330"/>
      <c r="AC204" s="330"/>
      <c r="AD204" s="330"/>
      <c r="AE204" s="330"/>
      <c r="AF204" s="330"/>
      <c r="AG204" s="330"/>
      <c r="AH204" s="330"/>
      <c r="AI204" s="330"/>
      <c r="AJ204" s="330"/>
      <c r="AK204" s="330"/>
      <c r="AL204" s="330"/>
      <c r="AM204" s="330"/>
    </row>
    <row r="205" spans="1:39" ht="93.75" customHeight="1" x14ac:dyDescent="0.25">
      <c r="A205" s="604" t="s">
        <v>913</v>
      </c>
      <c r="B205" s="786" t="s">
        <v>537</v>
      </c>
      <c r="C205" s="765"/>
      <c r="D205" s="765"/>
      <c r="E205" s="765" t="s">
        <v>54</v>
      </c>
      <c r="F205" s="765" t="s">
        <v>538</v>
      </c>
      <c r="G205" s="765"/>
      <c r="H205" s="765"/>
      <c r="I205" s="765">
        <v>43</v>
      </c>
      <c r="J205" s="765">
        <v>20</v>
      </c>
      <c r="K205" s="765">
        <f t="shared" si="63"/>
        <v>63</v>
      </c>
      <c r="L205" s="765" t="s">
        <v>452</v>
      </c>
      <c r="M205" s="765" t="s">
        <v>158</v>
      </c>
      <c r="N205" s="765"/>
      <c r="O205" s="765" t="s">
        <v>428</v>
      </c>
      <c r="P205" s="777" t="s">
        <v>434</v>
      </c>
      <c r="Q205" s="765">
        <v>116</v>
      </c>
      <c r="R205" s="765" t="s">
        <v>178</v>
      </c>
      <c r="S205" s="330"/>
      <c r="T205" s="330"/>
      <c r="U205" s="330"/>
      <c r="V205" s="330"/>
      <c r="W205" s="330"/>
      <c r="X205" s="330"/>
      <c r="Y205" s="330"/>
      <c r="Z205" s="330"/>
      <c r="AA205" s="330"/>
      <c r="AB205" s="330"/>
      <c r="AC205" s="330"/>
      <c r="AD205" s="330"/>
      <c r="AE205" s="330"/>
      <c r="AF205" s="330"/>
      <c r="AG205" s="330"/>
      <c r="AH205" s="330"/>
      <c r="AI205" s="330"/>
      <c r="AJ205" s="330"/>
      <c r="AK205" s="330"/>
      <c r="AL205" s="330"/>
      <c r="AM205" s="330"/>
    </row>
    <row r="206" spans="1:39" ht="93.75" customHeight="1" x14ac:dyDescent="0.25">
      <c r="A206" s="604" t="s">
        <v>913</v>
      </c>
      <c r="B206" s="786" t="s">
        <v>539</v>
      </c>
      <c r="C206" s="765" t="s">
        <v>54</v>
      </c>
      <c r="D206" s="765"/>
      <c r="E206" s="765"/>
      <c r="F206" s="777" t="s">
        <v>451</v>
      </c>
      <c r="G206" s="765"/>
      <c r="H206" s="765"/>
      <c r="I206" s="765">
        <v>30</v>
      </c>
      <c r="J206" s="765">
        <v>47</v>
      </c>
      <c r="K206" s="765">
        <f t="shared" si="63"/>
        <v>77</v>
      </c>
      <c r="L206" s="765" t="s">
        <v>452</v>
      </c>
      <c r="M206" s="765" t="s">
        <v>158</v>
      </c>
      <c r="N206" s="765"/>
      <c r="O206" s="765" t="s">
        <v>428</v>
      </c>
      <c r="P206" s="777" t="s">
        <v>434</v>
      </c>
      <c r="Q206" s="765">
        <v>116</v>
      </c>
      <c r="R206" s="765" t="s">
        <v>178</v>
      </c>
      <c r="S206" s="330"/>
      <c r="T206" s="330"/>
      <c r="U206" s="330"/>
      <c r="V206" s="330"/>
      <c r="W206" s="330"/>
      <c r="X206" s="330"/>
      <c r="Y206" s="330"/>
      <c r="Z206" s="330"/>
      <c r="AA206" s="330"/>
      <c r="AB206" s="330"/>
      <c r="AC206" s="330"/>
      <c r="AD206" s="330"/>
      <c r="AE206" s="330"/>
      <c r="AF206" s="330"/>
      <c r="AG206" s="330"/>
      <c r="AH206" s="330"/>
      <c r="AI206" s="330"/>
      <c r="AJ206" s="330"/>
      <c r="AK206" s="330"/>
      <c r="AL206" s="330"/>
      <c r="AM206" s="330"/>
    </row>
    <row r="207" spans="1:39" ht="93.75" customHeight="1" x14ac:dyDescent="0.25">
      <c r="A207" s="604" t="s">
        <v>913</v>
      </c>
      <c r="B207" s="786" t="s">
        <v>540</v>
      </c>
      <c r="C207" s="765" t="s">
        <v>54</v>
      </c>
      <c r="D207" s="765"/>
      <c r="E207" s="765"/>
      <c r="F207" s="765" t="s">
        <v>541</v>
      </c>
      <c r="G207" s="765"/>
      <c r="H207" s="765"/>
      <c r="I207" s="765">
        <v>10</v>
      </c>
      <c r="J207" s="765">
        <v>9</v>
      </c>
      <c r="K207" s="765">
        <f t="shared" si="63"/>
        <v>19</v>
      </c>
      <c r="L207" s="765" t="s">
        <v>452</v>
      </c>
      <c r="M207" s="765" t="s">
        <v>158</v>
      </c>
      <c r="N207" s="765"/>
      <c r="O207" s="765" t="s">
        <v>428</v>
      </c>
      <c r="P207" s="777" t="s">
        <v>434</v>
      </c>
      <c r="Q207" s="765">
        <v>116</v>
      </c>
      <c r="R207" s="765" t="s">
        <v>178</v>
      </c>
      <c r="S207" s="330"/>
      <c r="T207" s="330"/>
      <c r="U207" s="330"/>
      <c r="V207" s="330"/>
      <c r="W207" s="330"/>
      <c r="X207" s="330"/>
      <c r="Y207" s="330"/>
      <c r="Z207" s="330"/>
      <c r="AA207" s="330"/>
      <c r="AB207" s="330"/>
      <c r="AC207" s="330"/>
      <c r="AD207" s="330"/>
      <c r="AE207" s="330"/>
      <c r="AF207" s="330"/>
      <c r="AG207" s="330"/>
      <c r="AH207" s="330"/>
      <c r="AI207" s="330"/>
      <c r="AJ207" s="330"/>
      <c r="AK207" s="330"/>
      <c r="AL207" s="330"/>
      <c r="AM207" s="330"/>
    </row>
    <row r="208" spans="1:39" ht="93.75" customHeight="1" x14ac:dyDescent="0.25">
      <c r="A208" s="604" t="s">
        <v>913</v>
      </c>
      <c r="B208" s="786" t="s">
        <v>542</v>
      </c>
      <c r="C208" s="765" t="s">
        <v>54</v>
      </c>
      <c r="D208" s="765"/>
      <c r="E208" s="765"/>
      <c r="F208" s="765" t="s">
        <v>543</v>
      </c>
      <c r="G208" s="765"/>
      <c r="H208" s="765"/>
      <c r="I208" s="765">
        <v>53</v>
      </c>
      <c r="J208" s="765">
        <v>20</v>
      </c>
      <c r="K208" s="765">
        <f t="shared" si="63"/>
        <v>73</v>
      </c>
      <c r="L208" s="765" t="s">
        <v>452</v>
      </c>
      <c r="M208" s="765" t="s">
        <v>158</v>
      </c>
      <c r="N208" s="765"/>
      <c r="O208" s="765" t="s">
        <v>428</v>
      </c>
      <c r="P208" s="777" t="s">
        <v>434</v>
      </c>
      <c r="Q208" s="765">
        <v>116</v>
      </c>
      <c r="R208" s="765" t="s">
        <v>178</v>
      </c>
      <c r="S208" s="330"/>
      <c r="T208" s="330"/>
      <c r="U208" s="330"/>
      <c r="V208" s="330"/>
      <c r="W208" s="330"/>
      <c r="X208" s="330"/>
      <c r="Y208" s="330"/>
      <c r="Z208" s="330"/>
      <c r="AA208" s="330"/>
      <c r="AB208" s="330"/>
      <c r="AC208" s="330"/>
      <c r="AD208" s="330"/>
      <c r="AE208" s="330"/>
      <c r="AF208" s="330"/>
      <c r="AG208" s="330"/>
      <c r="AH208" s="330"/>
      <c r="AI208" s="330"/>
      <c r="AJ208" s="330"/>
      <c r="AK208" s="330"/>
      <c r="AL208" s="330"/>
      <c r="AM208" s="330"/>
    </row>
    <row r="209" spans="1:39" ht="93.75" customHeight="1" x14ac:dyDescent="0.25">
      <c r="A209" s="604" t="s">
        <v>913</v>
      </c>
      <c r="B209" s="787" t="s">
        <v>544</v>
      </c>
      <c r="C209" s="765" t="s">
        <v>54</v>
      </c>
      <c r="D209" s="765"/>
      <c r="E209" s="765"/>
      <c r="F209" s="765" t="s">
        <v>538</v>
      </c>
      <c r="G209" s="765"/>
      <c r="H209" s="765"/>
      <c r="I209" s="765">
        <v>49</v>
      </c>
      <c r="J209" s="765"/>
      <c r="K209" s="765">
        <f t="shared" si="63"/>
        <v>49</v>
      </c>
      <c r="L209" s="765" t="s">
        <v>452</v>
      </c>
      <c r="M209" s="765" t="s">
        <v>158</v>
      </c>
      <c r="N209" s="765"/>
      <c r="O209" s="765" t="s">
        <v>428</v>
      </c>
      <c r="P209" s="777" t="s">
        <v>434</v>
      </c>
      <c r="Q209" s="765">
        <v>116</v>
      </c>
      <c r="R209" s="765" t="s">
        <v>178</v>
      </c>
      <c r="S209" s="330"/>
      <c r="T209" s="330"/>
      <c r="U209" s="330"/>
      <c r="V209" s="330"/>
      <c r="W209" s="330"/>
      <c r="X209" s="330"/>
      <c r="Y209" s="330"/>
      <c r="Z209" s="330"/>
      <c r="AA209" s="330"/>
      <c r="AB209" s="330"/>
      <c r="AC209" s="330"/>
      <c r="AD209" s="330"/>
      <c r="AE209" s="330"/>
      <c r="AF209" s="330"/>
      <c r="AG209" s="330"/>
      <c r="AH209" s="330"/>
      <c r="AI209" s="330"/>
      <c r="AJ209" s="330"/>
      <c r="AK209" s="330"/>
      <c r="AL209" s="330"/>
      <c r="AM209" s="330"/>
    </row>
    <row r="210" spans="1:39" ht="93.75" customHeight="1" x14ac:dyDescent="0.25">
      <c r="A210" s="604" t="s">
        <v>913</v>
      </c>
      <c r="B210" s="770" t="s">
        <v>545</v>
      </c>
      <c r="C210" s="765"/>
      <c r="D210" s="765"/>
      <c r="E210" s="765" t="s">
        <v>54</v>
      </c>
      <c r="F210" s="765" t="s">
        <v>541</v>
      </c>
      <c r="G210" s="765"/>
      <c r="H210" s="765"/>
      <c r="I210" s="765">
        <v>0</v>
      </c>
      <c r="J210" s="765">
        <v>16</v>
      </c>
      <c r="K210" s="765">
        <f t="shared" si="63"/>
        <v>16</v>
      </c>
      <c r="L210" s="765" t="s">
        <v>452</v>
      </c>
      <c r="M210" s="765" t="s">
        <v>158</v>
      </c>
      <c r="N210" s="765"/>
      <c r="O210" s="765" t="s">
        <v>428</v>
      </c>
      <c r="P210" s="777" t="s">
        <v>434</v>
      </c>
      <c r="Q210" s="765">
        <v>116</v>
      </c>
      <c r="R210" s="765" t="s">
        <v>178</v>
      </c>
      <c r="S210" s="330"/>
      <c r="T210" s="330"/>
      <c r="U210" s="330"/>
      <c r="V210" s="330"/>
      <c r="W210" s="330"/>
      <c r="X210" s="330"/>
      <c r="Y210" s="330"/>
      <c r="Z210" s="330"/>
      <c r="AA210" s="330"/>
      <c r="AB210" s="330"/>
      <c r="AC210" s="330"/>
      <c r="AD210" s="330"/>
      <c r="AE210" s="330"/>
      <c r="AF210" s="330"/>
      <c r="AG210" s="330"/>
      <c r="AH210" s="330"/>
      <c r="AI210" s="330"/>
      <c r="AJ210" s="330"/>
      <c r="AK210" s="330"/>
      <c r="AL210" s="330"/>
      <c r="AM210" s="330"/>
    </row>
    <row r="211" spans="1:39" ht="93.75" customHeight="1" x14ac:dyDescent="0.25">
      <c r="A211" s="604" t="s">
        <v>913</v>
      </c>
      <c r="B211" s="786" t="s">
        <v>546</v>
      </c>
      <c r="C211" s="765"/>
      <c r="D211" s="765"/>
      <c r="E211" s="765" t="s">
        <v>54</v>
      </c>
      <c r="F211" s="765" t="s">
        <v>547</v>
      </c>
      <c r="G211" s="765"/>
      <c r="H211" s="765"/>
      <c r="I211" s="765">
        <v>20</v>
      </c>
      <c r="J211" s="765">
        <v>25</v>
      </c>
      <c r="K211" s="765">
        <f t="shared" si="63"/>
        <v>45</v>
      </c>
      <c r="L211" s="765" t="s">
        <v>459</v>
      </c>
      <c r="M211" s="765" t="s">
        <v>158</v>
      </c>
      <c r="N211" s="765"/>
      <c r="O211" s="765" t="s">
        <v>428</v>
      </c>
      <c r="P211" s="777" t="s">
        <v>548</v>
      </c>
      <c r="Q211" s="765">
        <f>116+52</f>
        <v>168</v>
      </c>
      <c r="R211" s="765" t="s">
        <v>178</v>
      </c>
      <c r="S211" s="330"/>
      <c r="T211" s="330"/>
      <c r="U211" s="330"/>
      <c r="V211" s="330"/>
      <c r="W211" s="330"/>
      <c r="X211" s="330"/>
      <c r="Y211" s="330"/>
      <c r="Z211" s="330"/>
      <c r="AA211" s="330"/>
      <c r="AB211" s="330"/>
      <c r="AC211" s="330"/>
      <c r="AD211" s="330"/>
      <c r="AE211" s="330"/>
      <c r="AF211" s="330"/>
      <c r="AG211" s="330"/>
      <c r="AH211" s="330"/>
      <c r="AI211" s="330"/>
      <c r="AJ211" s="330"/>
      <c r="AK211" s="330"/>
      <c r="AL211" s="330"/>
      <c r="AM211" s="330"/>
    </row>
    <row r="212" spans="1:39" ht="93.75" customHeight="1" x14ac:dyDescent="0.25">
      <c r="A212" s="604" t="s">
        <v>913</v>
      </c>
      <c r="B212" s="788" t="s">
        <v>549</v>
      </c>
      <c r="C212" s="765"/>
      <c r="D212" s="765"/>
      <c r="E212" s="765" t="s">
        <v>54</v>
      </c>
      <c r="F212" s="765" t="s">
        <v>550</v>
      </c>
      <c r="G212" s="765"/>
      <c r="H212" s="765"/>
      <c r="I212" s="765">
        <v>60</v>
      </c>
      <c r="J212" s="765"/>
      <c r="K212" s="765">
        <f t="shared" si="63"/>
        <v>60</v>
      </c>
      <c r="L212" s="765" t="s">
        <v>459</v>
      </c>
      <c r="M212" s="765" t="s">
        <v>158</v>
      </c>
      <c r="N212" s="766">
        <v>568</v>
      </c>
      <c r="O212" s="765" t="s">
        <v>428</v>
      </c>
      <c r="P212" s="765" t="s">
        <v>551</v>
      </c>
      <c r="Q212" s="765">
        <v>168</v>
      </c>
      <c r="R212" s="765" t="s">
        <v>552</v>
      </c>
      <c r="S212" s="330"/>
      <c r="T212" s="330"/>
      <c r="U212" s="330"/>
      <c r="V212" s="330"/>
      <c r="W212" s="330"/>
      <c r="X212" s="330"/>
      <c r="Y212" s="330"/>
      <c r="Z212" s="330"/>
      <c r="AA212" s="330"/>
      <c r="AB212" s="330"/>
      <c r="AC212" s="330"/>
      <c r="AD212" s="330"/>
      <c r="AE212" s="330"/>
      <c r="AF212" s="330"/>
      <c r="AG212" s="330"/>
      <c r="AH212" s="330"/>
      <c r="AI212" s="330"/>
      <c r="AJ212" s="330"/>
      <c r="AK212" s="330"/>
      <c r="AL212" s="330"/>
      <c r="AM212" s="330"/>
    </row>
    <row r="213" spans="1:39" ht="114" customHeight="1" x14ac:dyDescent="0.25">
      <c r="A213" s="604" t="s">
        <v>914</v>
      </c>
      <c r="B213" s="491" t="s">
        <v>553</v>
      </c>
      <c r="C213" s="360"/>
      <c r="D213" s="360"/>
      <c r="E213" s="360" t="s">
        <v>54</v>
      </c>
      <c r="F213" s="491" t="s">
        <v>554</v>
      </c>
      <c r="G213" s="349"/>
      <c r="H213" s="349"/>
      <c r="I213" s="276">
        <v>105</v>
      </c>
      <c r="J213" s="276"/>
      <c r="K213" s="276">
        <f t="shared" ref="K213:K215" si="64">SUM(G213:J213)</f>
        <v>105</v>
      </c>
      <c r="L213" s="361" t="s">
        <v>555</v>
      </c>
      <c r="M213" s="361" t="s">
        <v>556</v>
      </c>
      <c r="N213" s="360">
        <v>587</v>
      </c>
      <c r="O213" s="360" t="s">
        <v>557</v>
      </c>
      <c r="P213" s="612" t="s">
        <v>558</v>
      </c>
      <c r="Q213" s="360">
        <v>105</v>
      </c>
      <c r="R213" s="613" t="s">
        <v>559</v>
      </c>
      <c r="S213" s="247">
        <f>SUM(K213)</f>
        <v>105</v>
      </c>
      <c r="T213" s="194"/>
      <c r="U213" s="194">
        <f t="shared" ref="U213:U215" si="65">SUM(T213)</f>
        <v>0</v>
      </c>
      <c r="V213" s="194"/>
      <c r="W213" s="194">
        <f t="shared" ref="W213:W215" si="66">SUM(U213)</f>
        <v>0</v>
      </c>
      <c r="X213" s="194">
        <f t="shared" ref="X213:X215" si="67">SUM(W213,S213)</f>
        <v>105</v>
      </c>
      <c r="Y213" s="194"/>
      <c r="Z213" s="194">
        <f t="shared" ref="Z213:Z215" si="68">SUM(X213)</f>
        <v>105</v>
      </c>
      <c r="AA213" s="194">
        <f t="shared" ref="AA213:AA215" si="69">SUM(Z213)</f>
        <v>105</v>
      </c>
      <c r="AB213" s="194"/>
      <c r="AC213" s="194"/>
      <c r="AD213" s="194">
        <f t="shared" ref="AD213:AD215" si="70">SUM(AA213)</f>
        <v>105</v>
      </c>
      <c r="AE213" s="194">
        <f t="shared" ref="AE213:AG215" si="71">SUM(AD213)</f>
        <v>105</v>
      </c>
      <c r="AF213" s="194">
        <f t="shared" si="71"/>
        <v>105</v>
      </c>
      <c r="AG213" s="194">
        <f t="shared" si="71"/>
        <v>105</v>
      </c>
      <c r="AH213" s="227"/>
      <c r="AI213" s="228"/>
      <c r="AJ213" s="238" t="s">
        <v>90</v>
      </c>
      <c r="AK213" s="194"/>
      <c r="AL213" s="235"/>
    </row>
    <row r="214" spans="1:39" ht="99" customHeight="1" x14ac:dyDescent="0.25">
      <c r="A214" s="604" t="s">
        <v>914</v>
      </c>
      <c r="B214" s="491" t="s">
        <v>560</v>
      </c>
      <c r="C214" s="360" t="s">
        <v>54</v>
      </c>
      <c r="D214" s="360"/>
      <c r="E214" s="360"/>
      <c r="F214" s="491" t="s">
        <v>561</v>
      </c>
      <c r="G214" s="349"/>
      <c r="H214" s="349"/>
      <c r="I214" s="349">
        <v>30</v>
      </c>
      <c r="J214" s="349"/>
      <c r="K214" s="276"/>
      <c r="L214" s="361" t="s">
        <v>226</v>
      </c>
      <c r="M214" s="361" t="s">
        <v>83</v>
      </c>
      <c r="N214" s="360" t="s">
        <v>562</v>
      </c>
      <c r="O214" s="360" t="s">
        <v>563</v>
      </c>
      <c r="P214" s="612" t="s">
        <v>564</v>
      </c>
      <c r="Q214" s="360">
        <v>3000</v>
      </c>
      <c r="R214" s="613" t="s">
        <v>565</v>
      </c>
      <c r="S214" s="247">
        <f>SUM(K214)</f>
        <v>0</v>
      </c>
      <c r="T214" s="194"/>
      <c r="U214" s="194">
        <f t="shared" si="65"/>
        <v>0</v>
      </c>
      <c r="V214" s="194"/>
      <c r="W214" s="194">
        <f t="shared" si="66"/>
        <v>0</v>
      </c>
      <c r="X214" s="194">
        <f t="shared" si="67"/>
        <v>0</v>
      </c>
      <c r="Y214" s="194"/>
      <c r="Z214" s="194">
        <f t="shared" si="68"/>
        <v>0</v>
      </c>
      <c r="AA214" s="194">
        <f t="shared" si="69"/>
        <v>0</v>
      </c>
      <c r="AB214" s="194"/>
      <c r="AC214" s="194"/>
      <c r="AD214" s="194">
        <f t="shared" si="70"/>
        <v>0</v>
      </c>
      <c r="AE214" s="194">
        <f t="shared" si="71"/>
        <v>0</v>
      </c>
      <c r="AF214" s="194">
        <f t="shared" si="71"/>
        <v>0</v>
      </c>
      <c r="AG214" s="194">
        <f t="shared" si="71"/>
        <v>0</v>
      </c>
      <c r="AH214" s="195"/>
      <c r="AI214" s="207"/>
      <c r="AJ214" s="207"/>
      <c r="AK214" s="194"/>
      <c r="AL214" s="235"/>
    </row>
    <row r="215" spans="1:39" ht="99" customHeight="1" thickBot="1" x14ac:dyDescent="0.3">
      <c r="A215" s="604" t="s">
        <v>914</v>
      </c>
      <c r="B215" s="360" t="s">
        <v>566</v>
      </c>
      <c r="C215" s="360" t="s">
        <v>54</v>
      </c>
      <c r="D215" s="360"/>
      <c r="E215" s="360"/>
      <c r="F215" s="491" t="s">
        <v>567</v>
      </c>
      <c r="G215" s="349"/>
      <c r="H215" s="349"/>
      <c r="I215" s="349">
        <v>9</v>
      </c>
      <c r="J215" s="349"/>
      <c r="K215" s="276">
        <f t="shared" si="64"/>
        <v>9</v>
      </c>
      <c r="L215" s="361" t="s">
        <v>226</v>
      </c>
      <c r="M215" s="361" t="s">
        <v>83</v>
      </c>
      <c r="N215" s="360" t="s">
        <v>568</v>
      </c>
      <c r="O215" s="360" t="s">
        <v>569</v>
      </c>
      <c r="P215" s="612" t="s">
        <v>570</v>
      </c>
      <c r="Q215" s="360">
        <v>70</v>
      </c>
      <c r="R215" s="613" t="s">
        <v>565</v>
      </c>
      <c r="S215" s="248">
        <f>SUM(K215)</f>
        <v>9</v>
      </c>
      <c r="T215" s="195"/>
      <c r="U215" s="195">
        <f t="shared" si="65"/>
        <v>0</v>
      </c>
      <c r="V215" s="195"/>
      <c r="W215" s="195">
        <f t="shared" si="66"/>
        <v>0</v>
      </c>
      <c r="X215" s="195">
        <f t="shared" si="67"/>
        <v>9</v>
      </c>
      <c r="Y215" s="195"/>
      <c r="Z215" s="195">
        <f t="shared" si="68"/>
        <v>9</v>
      </c>
      <c r="AA215" s="195">
        <f t="shared" si="69"/>
        <v>9</v>
      </c>
      <c r="AB215" s="195"/>
      <c r="AC215" s="195"/>
      <c r="AD215" s="195">
        <f t="shared" si="70"/>
        <v>9</v>
      </c>
      <c r="AE215" s="195">
        <f t="shared" si="71"/>
        <v>9</v>
      </c>
      <c r="AF215" s="195">
        <f t="shared" si="71"/>
        <v>9</v>
      </c>
      <c r="AG215" s="195">
        <f t="shared" si="71"/>
        <v>9</v>
      </c>
      <c r="AH215" s="195"/>
      <c r="AI215" s="207"/>
      <c r="AJ215" s="207"/>
      <c r="AK215" s="195"/>
      <c r="AL215" s="207"/>
    </row>
    <row r="216" spans="1:39" ht="99" customHeight="1" x14ac:dyDescent="0.25">
      <c r="A216" s="745" t="s">
        <v>915</v>
      </c>
      <c r="B216" s="411" t="s">
        <v>571</v>
      </c>
      <c r="C216" s="310" t="s">
        <v>54</v>
      </c>
      <c r="D216" s="310"/>
      <c r="E216" s="310"/>
      <c r="F216" s="108" t="s">
        <v>572</v>
      </c>
      <c r="G216" s="411"/>
      <c r="H216" s="411"/>
      <c r="I216" s="411">
        <v>60</v>
      </c>
      <c r="J216" s="411"/>
      <c r="K216" s="379">
        <f>SUM(G216:J216)</f>
        <v>60</v>
      </c>
      <c r="L216" s="310" t="s">
        <v>573</v>
      </c>
      <c r="M216" s="310" t="s">
        <v>574</v>
      </c>
      <c r="N216" s="118">
        <v>1</v>
      </c>
      <c r="O216" s="245" t="s">
        <v>575</v>
      </c>
      <c r="P216" s="412" t="s">
        <v>576</v>
      </c>
      <c r="Q216" s="245">
        <v>116</v>
      </c>
      <c r="R216" s="245" t="s">
        <v>577</v>
      </c>
      <c r="S216" s="413"/>
      <c r="T216" s="414"/>
      <c r="U216" s="415"/>
      <c r="V216" s="414"/>
      <c r="W216" s="414"/>
      <c r="X216" s="414"/>
      <c r="Y216" s="414"/>
      <c r="Z216" s="414"/>
      <c r="AA216" s="414"/>
      <c r="AB216" s="414"/>
      <c r="AC216" s="414"/>
      <c r="AD216" s="414"/>
      <c r="AE216" s="414"/>
      <c r="AF216" s="414"/>
      <c r="AG216" s="415"/>
      <c r="AH216" s="415"/>
      <c r="AI216" s="415"/>
      <c r="AJ216" s="414"/>
      <c r="AK216" s="414"/>
      <c r="AL216" s="416"/>
    </row>
    <row r="217" spans="1:39" ht="99" customHeight="1" x14ac:dyDescent="0.25">
      <c r="A217" s="745" t="s">
        <v>915</v>
      </c>
      <c r="B217" s="378" t="s">
        <v>578</v>
      </c>
      <c r="C217" s="245"/>
      <c r="D217" s="310" t="s">
        <v>54</v>
      </c>
      <c r="E217" s="310"/>
      <c r="F217" s="412" t="s">
        <v>1035</v>
      </c>
      <c r="G217" s="310"/>
      <c r="H217" s="418"/>
      <c r="I217" s="245"/>
      <c r="J217" s="419">
        <v>10</v>
      </c>
      <c r="K217" s="244">
        <f t="shared" ref="K217:K220" si="72">SUM(G217:J217)</f>
        <v>10</v>
      </c>
      <c r="L217" s="310" t="s">
        <v>1036</v>
      </c>
      <c r="M217" s="411" t="s">
        <v>1037</v>
      </c>
      <c r="N217" s="118">
        <v>1</v>
      </c>
      <c r="O217" s="245" t="s">
        <v>579</v>
      </c>
      <c r="P217" s="245" t="s">
        <v>580</v>
      </c>
      <c r="Q217" s="245">
        <v>10</v>
      </c>
      <c r="R217" s="245" t="s">
        <v>577</v>
      </c>
      <c r="S217" s="421"/>
      <c r="T217" s="422"/>
      <c r="U217" s="423"/>
      <c r="V217" s="422"/>
      <c r="W217" s="422"/>
      <c r="X217" s="422"/>
      <c r="Y217" s="422"/>
      <c r="Z217" s="422"/>
      <c r="AA217" s="422"/>
      <c r="AB217" s="422"/>
      <c r="AC217" s="422"/>
      <c r="AD217" s="422"/>
      <c r="AE217" s="422"/>
      <c r="AF217" s="422"/>
      <c r="AG217" s="424"/>
      <c r="AH217" s="425"/>
      <c r="AI217" s="425"/>
      <c r="AJ217" s="422"/>
      <c r="AK217" s="426"/>
      <c r="AL217" s="427"/>
    </row>
    <row r="218" spans="1:39" ht="99" customHeight="1" x14ac:dyDescent="0.25">
      <c r="A218" s="745" t="s">
        <v>915</v>
      </c>
      <c r="B218" s="411" t="s">
        <v>581</v>
      </c>
      <c r="C218" s="310" t="s">
        <v>54</v>
      </c>
      <c r="D218" s="310"/>
      <c r="E218" s="310"/>
      <c r="F218" s="108" t="s">
        <v>582</v>
      </c>
      <c r="G218" s="245"/>
      <c r="H218" s="428"/>
      <c r="I218" s="245">
        <v>1</v>
      </c>
      <c r="J218" s="419"/>
      <c r="K218" s="244">
        <f t="shared" si="72"/>
        <v>1</v>
      </c>
      <c r="L218" s="310" t="s">
        <v>583</v>
      </c>
      <c r="M218" s="310" t="s">
        <v>574</v>
      </c>
      <c r="N218" s="419">
        <v>1</v>
      </c>
      <c r="O218" s="245" t="s">
        <v>584</v>
      </c>
      <c r="P218" s="245" t="s">
        <v>585</v>
      </c>
      <c r="Q218" s="245">
        <f>283+30</f>
        <v>313</v>
      </c>
      <c r="R218" s="245" t="s">
        <v>577</v>
      </c>
      <c r="S218" s="421"/>
      <c r="T218" s="422"/>
      <c r="U218" s="423"/>
      <c r="V218" s="422"/>
      <c r="W218" s="422"/>
      <c r="X218" s="422"/>
      <c r="Y218" s="422"/>
      <c r="Z218" s="422"/>
      <c r="AA218" s="422"/>
      <c r="AB218" s="422"/>
      <c r="AC218" s="422"/>
      <c r="AD218" s="422"/>
      <c r="AE218" s="422"/>
      <c r="AF218" s="422"/>
      <c r="AG218" s="424"/>
      <c r="AH218" s="425"/>
      <c r="AI218" s="425"/>
      <c r="AJ218" s="422"/>
      <c r="AK218" s="426"/>
      <c r="AL218" s="427"/>
    </row>
    <row r="219" spans="1:39" ht="99" customHeight="1" x14ac:dyDescent="0.25">
      <c r="A219" s="745" t="s">
        <v>915</v>
      </c>
      <c r="B219" s="429" t="s">
        <v>586</v>
      </c>
      <c r="C219" s="264"/>
      <c r="D219" s="265" t="s">
        <v>54</v>
      </c>
      <c r="E219" s="271"/>
      <c r="F219" s="310" t="s">
        <v>587</v>
      </c>
      <c r="G219" s="267"/>
      <c r="H219" s="267"/>
      <c r="I219" s="313">
        <v>58</v>
      </c>
      <c r="J219" s="267"/>
      <c r="K219" s="314">
        <f t="shared" si="72"/>
        <v>58</v>
      </c>
      <c r="L219" s="423" t="s">
        <v>1038</v>
      </c>
      <c r="M219" s="310" t="s">
        <v>1039</v>
      </c>
      <c r="N219" s="311">
        <v>115</v>
      </c>
      <c r="O219" s="265" t="s">
        <v>579</v>
      </c>
      <c r="P219" s="310" t="s">
        <v>589</v>
      </c>
      <c r="Q219" s="265" t="s">
        <v>176</v>
      </c>
      <c r="R219" s="418" t="s">
        <v>590</v>
      </c>
      <c r="S219" s="194"/>
      <c r="T219" s="194"/>
      <c r="U219" s="194"/>
      <c r="V219" s="194"/>
      <c r="W219" s="194"/>
      <c r="X219" s="194"/>
      <c r="Y219" s="194"/>
      <c r="Z219" s="194"/>
      <c r="AA219" s="194"/>
      <c r="AB219" s="194"/>
      <c r="AC219" s="194">
        <f t="shared" ref="AC219:AC228" si="73">SUM(Z219)</f>
        <v>0</v>
      </c>
      <c r="AD219" s="194">
        <f t="shared" ref="AD219:AF228" si="74">SUM(AC219)</f>
        <v>0</v>
      </c>
      <c r="AE219" s="194">
        <f t="shared" si="74"/>
        <v>0</v>
      </c>
      <c r="AF219" s="194">
        <f t="shared" si="74"/>
        <v>0</v>
      </c>
      <c r="AG219" s="227" t="s">
        <v>89</v>
      </c>
      <c r="AH219" s="228" t="s">
        <v>89</v>
      </c>
      <c r="AI219" s="238" t="s">
        <v>90</v>
      </c>
      <c r="AJ219" s="194"/>
      <c r="AK219" s="235"/>
      <c r="AL219" s="223"/>
    </row>
    <row r="220" spans="1:39" ht="99" customHeight="1" x14ac:dyDescent="0.25">
      <c r="A220" s="745" t="s">
        <v>915</v>
      </c>
      <c r="B220" s="429" t="s">
        <v>591</v>
      </c>
      <c r="C220" s="190"/>
      <c r="D220" s="243" t="s">
        <v>54</v>
      </c>
      <c r="E220" s="271"/>
      <c r="F220" s="245" t="s">
        <v>592</v>
      </c>
      <c r="G220" s="194"/>
      <c r="H220" s="282"/>
      <c r="I220" s="243">
        <v>58</v>
      </c>
      <c r="J220" s="207"/>
      <c r="K220" s="309">
        <f t="shared" si="72"/>
        <v>58</v>
      </c>
      <c r="L220" s="423" t="s">
        <v>1040</v>
      </c>
      <c r="M220" s="310" t="s">
        <v>588</v>
      </c>
      <c r="N220" s="311">
        <v>115</v>
      </c>
      <c r="O220" s="243" t="s">
        <v>579</v>
      </c>
      <c r="P220" s="245" t="s">
        <v>589</v>
      </c>
      <c r="Q220" s="243" t="s">
        <v>176</v>
      </c>
      <c r="R220" s="418" t="s">
        <v>590</v>
      </c>
      <c r="S220" s="194"/>
      <c r="T220" s="194">
        <f t="shared" ref="T220:T228" si="75">SUM(S220)</f>
        <v>0</v>
      </c>
      <c r="U220" s="194" t="s">
        <v>184</v>
      </c>
      <c r="V220" s="194">
        <f t="shared" ref="V220:V228" si="76">SUM(T220)</f>
        <v>0</v>
      </c>
      <c r="W220" s="194" t="e">
        <f>SUM(V220,#REF!)</f>
        <v>#REF!</v>
      </c>
      <c r="X220" s="194" t="s">
        <v>88</v>
      </c>
      <c r="Y220" s="194" t="e">
        <f t="shared" ref="Y220:Y228" si="77">SUM(W220)</f>
        <v>#REF!</v>
      </c>
      <c r="Z220" s="194" t="e">
        <f t="shared" ref="Z220:Z228" si="78">SUM(Y220)</f>
        <v>#REF!</v>
      </c>
      <c r="AA220" s="194"/>
      <c r="AB220" s="194"/>
      <c r="AC220" s="194" t="e">
        <f t="shared" si="73"/>
        <v>#REF!</v>
      </c>
      <c r="AD220" s="194" t="e">
        <f t="shared" si="74"/>
        <v>#REF!</v>
      </c>
      <c r="AE220" s="194" t="e">
        <f t="shared" si="74"/>
        <v>#REF!</v>
      </c>
      <c r="AF220" s="194" t="e">
        <f t="shared" si="74"/>
        <v>#REF!</v>
      </c>
      <c r="AG220" s="195" t="s">
        <v>89</v>
      </c>
      <c r="AH220" s="207" t="s">
        <v>89</v>
      </c>
      <c r="AI220" s="207"/>
      <c r="AJ220" s="194"/>
      <c r="AK220" s="235"/>
      <c r="AL220" s="224"/>
    </row>
    <row r="221" spans="1:39" ht="99" customHeight="1" x14ac:dyDescent="0.25">
      <c r="A221" s="745" t="s">
        <v>915</v>
      </c>
      <c r="B221" s="429" t="s">
        <v>593</v>
      </c>
      <c r="C221" s="190"/>
      <c r="D221" s="243" t="s">
        <v>54</v>
      </c>
      <c r="E221" s="271"/>
      <c r="F221" s="245" t="s">
        <v>594</v>
      </c>
      <c r="G221" s="194"/>
      <c r="H221" s="282"/>
      <c r="I221" s="243">
        <v>58</v>
      </c>
      <c r="J221" s="207"/>
      <c r="K221" s="309">
        <v>58</v>
      </c>
      <c r="L221" s="423" t="s">
        <v>1040</v>
      </c>
      <c r="M221" s="310" t="s">
        <v>588</v>
      </c>
      <c r="N221" s="311">
        <v>115</v>
      </c>
      <c r="O221" s="243" t="s">
        <v>579</v>
      </c>
      <c r="P221" s="245" t="s">
        <v>589</v>
      </c>
      <c r="Q221" s="243" t="s">
        <v>176</v>
      </c>
      <c r="R221" s="418" t="s">
        <v>590</v>
      </c>
      <c r="S221" s="194"/>
      <c r="T221" s="194"/>
      <c r="U221" s="194"/>
      <c r="V221" s="194"/>
      <c r="W221" s="194"/>
      <c r="X221" s="194"/>
      <c r="Y221" s="194"/>
      <c r="Z221" s="194"/>
      <c r="AA221" s="194"/>
      <c r="AB221" s="194"/>
      <c r="AC221" s="194"/>
      <c r="AD221" s="194"/>
      <c r="AE221" s="194"/>
      <c r="AF221" s="194"/>
      <c r="AG221" s="195"/>
      <c r="AH221" s="207"/>
      <c r="AI221" s="207"/>
      <c r="AJ221" s="194"/>
      <c r="AK221" s="235"/>
      <c r="AL221" s="224"/>
    </row>
    <row r="222" spans="1:39" ht="99" customHeight="1" x14ac:dyDescent="0.25">
      <c r="A222" s="745" t="s">
        <v>915</v>
      </c>
      <c r="B222" s="429" t="s">
        <v>595</v>
      </c>
      <c r="C222" s="190"/>
      <c r="D222" s="243" t="s">
        <v>54</v>
      </c>
      <c r="E222" s="271"/>
      <c r="F222" s="245" t="s">
        <v>596</v>
      </c>
      <c r="G222" s="194"/>
      <c r="H222" s="282"/>
      <c r="I222" s="243">
        <v>51</v>
      </c>
      <c r="J222" s="207"/>
      <c r="K222" s="309">
        <v>51</v>
      </c>
      <c r="L222" s="423" t="s">
        <v>1040</v>
      </c>
      <c r="M222" s="310" t="s">
        <v>588</v>
      </c>
      <c r="N222" s="311">
        <v>115</v>
      </c>
      <c r="O222" s="243" t="s">
        <v>176</v>
      </c>
      <c r="P222" s="245" t="s">
        <v>597</v>
      </c>
      <c r="Q222" s="243" t="s">
        <v>176</v>
      </c>
      <c r="R222" s="418" t="s">
        <v>590</v>
      </c>
      <c r="S222" s="194"/>
      <c r="T222" s="194"/>
      <c r="U222" s="194"/>
      <c r="V222" s="194"/>
      <c r="W222" s="194"/>
      <c r="X222" s="194"/>
      <c r="Y222" s="194"/>
      <c r="Z222" s="194"/>
      <c r="AA222" s="194"/>
      <c r="AB222" s="194"/>
      <c r="AC222" s="194"/>
      <c r="AD222" s="194"/>
      <c r="AE222" s="194"/>
      <c r="AF222" s="194"/>
      <c r="AG222" s="195"/>
      <c r="AH222" s="207"/>
      <c r="AI222" s="207"/>
      <c r="AJ222" s="194"/>
      <c r="AK222" s="235"/>
      <c r="AL222" s="224"/>
    </row>
    <row r="223" spans="1:39" ht="99" customHeight="1" x14ac:dyDescent="0.25">
      <c r="A223" s="745" t="s">
        <v>915</v>
      </c>
      <c r="B223" s="429" t="s">
        <v>598</v>
      </c>
      <c r="C223" s="190"/>
      <c r="D223" s="243" t="s">
        <v>54</v>
      </c>
      <c r="E223" s="271"/>
      <c r="F223" s="245" t="s">
        <v>1041</v>
      </c>
      <c r="G223" s="194"/>
      <c r="H223" s="282"/>
      <c r="I223" s="243">
        <v>51</v>
      </c>
      <c r="J223" s="207"/>
      <c r="K223" s="309">
        <v>51</v>
      </c>
      <c r="L223" s="423" t="s">
        <v>1042</v>
      </c>
      <c r="M223" s="310" t="s">
        <v>1043</v>
      </c>
      <c r="N223" s="311">
        <v>115</v>
      </c>
      <c r="O223" s="243" t="s">
        <v>176</v>
      </c>
      <c r="P223" s="245" t="s">
        <v>597</v>
      </c>
      <c r="Q223" s="243" t="s">
        <v>176</v>
      </c>
      <c r="R223" s="418" t="s">
        <v>590</v>
      </c>
      <c r="S223" s="194"/>
      <c r="T223" s="194"/>
      <c r="U223" s="194"/>
      <c r="V223" s="194"/>
      <c r="W223" s="194"/>
      <c r="X223" s="194"/>
      <c r="Y223" s="194"/>
      <c r="Z223" s="194"/>
      <c r="AA223" s="194"/>
      <c r="AB223" s="194"/>
      <c r="AC223" s="194"/>
      <c r="AD223" s="194"/>
      <c r="AE223" s="194"/>
      <c r="AF223" s="194"/>
      <c r="AG223" s="195"/>
      <c r="AH223" s="207"/>
      <c r="AI223" s="207"/>
      <c r="AJ223" s="194"/>
      <c r="AK223" s="235"/>
      <c r="AL223" s="224"/>
    </row>
    <row r="224" spans="1:39" ht="108.75" customHeight="1" x14ac:dyDescent="0.25">
      <c r="A224" s="745" t="s">
        <v>915</v>
      </c>
      <c r="B224" s="429" t="s">
        <v>599</v>
      </c>
      <c r="C224" s="190"/>
      <c r="D224" s="243" t="s">
        <v>54</v>
      </c>
      <c r="E224" s="271"/>
      <c r="F224" s="245" t="s">
        <v>1044</v>
      </c>
      <c r="G224" s="194"/>
      <c r="H224" s="282"/>
      <c r="I224" s="243">
        <v>51</v>
      </c>
      <c r="J224" s="207"/>
      <c r="K224" s="309">
        <v>51</v>
      </c>
      <c r="L224" s="423" t="s">
        <v>1045</v>
      </c>
      <c r="M224" s="310" t="s">
        <v>1039</v>
      </c>
      <c r="N224" s="311">
        <v>115</v>
      </c>
      <c r="O224" s="243" t="s">
        <v>176</v>
      </c>
      <c r="P224" s="245" t="s">
        <v>600</v>
      </c>
      <c r="Q224" s="243" t="s">
        <v>176</v>
      </c>
      <c r="R224" s="418" t="s">
        <v>590</v>
      </c>
      <c r="S224" s="194"/>
      <c r="T224" s="194"/>
      <c r="U224" s="194"/>
      <c r="V224" s="194"/>
      <c r="W224" s="194"/>
      <c r="X224" s="194"/>
      <c r="Y224" s="194"/>
      <c r="Z224" s="194"/>
      <c r="AA224" s="194"/>
      <c r="AB224" s="194"/>
      <c r="AC224" s="194"/>
      <c r="AD224" s="194"/>
      <c r="AE224" s="194"/>
      <c r="AF224" s="194"/>
      <c r="AG224" s="195"/>
      <c r="AH224" s="207"/>
      <c r="AI224" s="207"/>
      <c r="AJ224" s="194"/>
      <c r="AK224" s="235"/>
      <c r="AL224" s="224"/>
    </row>
    <row r="225" spans="1:39" ht="114" customHeight="1" x14ac:dyDescent="0.25">
      <c r="A225" s="745" t="s">
        <v>915</v>
      </c>
      <c r="B225" s="429" t="s">
        <v>601</v>
      </c>
      <c r="C225" s="190"/>
      <c r="D225" s="243"/>
      <c r="E225" s="266" t="s">
        <v>54</v>
      </c>
      <c r="F225" s="245" t="s">
        <v>1046</v>
      </c>
      <c r="G225" s="194"/>
      <c r="H225" s="282"/>
      <c r="I225" s="243">
        <v>218</v>
      </c>
      <c r="J225" s="207"/>
      <c r="K225" s="309">
        <v>218</v>
      </c>
      <c r="L225" s="423" t="s">
        <v>1047</v>
      </c>
      <c r="M225" s="310" t="s">
        <v>1048</v>
      </c>
      <c r="N225" s="311">
        <v>115</v>
      </c>
      <c r="O225" s="243" t="s">
        <v>176</v>
      </c>
      <c r="P225" s="245" t="s">
        <v>602</v>
      </c>
      <c r="Q225" s="243" t="s">
        <v>176</v>
      </c>
      <c r="R225" s="418" t="s">
        <v>603</v>
      </c>
      <c r="S225" s="194"/>
      <c r="T225" s="194"/>
      <c r="U225" s="194"/>
      <c r="V225" s="194"/>
      <c r="W225" s="194"/>
      <c r="X225" s="194"/>
      <c r="Y225" s="194"/>
      <c r="Z225" s="194"/>
      <c r="AA225" s="194"/>
      <c r="AB225" s="194"/>
      <c r="AC225" s="194"/>
      <c r="AD225" s="194"/>
      <c r="AE225" s="194"/>
      <c r="AF225" s="194"/>
      <c r="AG225" s="195"/>
      <c r="AH225" s="207"/>
      <c r="AI225" s="207"/>
      <c r="AJ225" s="194"/>
      <c r="AK225" s="235"/>
      <c r="AL225" s="224"/>
    </row>
    <row r="226" spans="1:39" ht="99" customHeight="1" x14ac:dyDescent="0.25">
      <c r="A226" s="745" t="s">
        <v>915</v>
      </c>
      <c r="B226" s="429" t="s">
        <v>604</v>
      </c>
      <c r="C226" s="190"/>
      <c r="D226" s="243"/>
      <c r="E226" s="266" t="s">
        <v>54</v>
      </c>
      <c r="F226" s="245" t="s">
        <v>1049</v>
      </c>
      <c r="G226" s="194"/>
      <c r="H226" s="282"/>
      <c r="I226" s="243">
        <v>50</v>
      </c>
      <c r="J226" s="207"/>
      <c r="K226" s="309">
        <v>50</v>
      </c>
      <c r="L226" s="423" t="s">
        <v>1050</v>
      </c>
      <c r="M226" s="310" t="s">
        <v>1051</v>
      </c>
      <c r="N226" s="311">
        <v>115</v>
      </c>
      <c r="O226" s="243" t="s">
        <v>176</v>
      </c>
      <c r="P226" s="245" t="s">
        <v>605</v>
      </c>
      <c r="Q226" s="243" t="s">
        <v>176</v>
      </c>
      <c r="R226" s="418" t="s">
        <v>606</v>
      </c>
      <c r="S226" s="194"/>
      <c r="T226" s="194"/>
      <c r="U226" s="194"/>
      <c r="V226" s="194"/>
      <c r="W226" s="194"/>
      <c r="X226" s="194"/>
      <c r="Y226" s="194"/>
      <c r="Z226" s="194"/>
      <c r="AA226" s="194"/>
      <c r="AB226" s="194"/>
      <c r="AC226" s="194"/>
      <c r="AD226" s="194"/>
      <c r="AE226" s="194"/>
      <c r="AF226" s="194"/>
      <c r="AG226" s="195"/>
      <c r="AH226" s="207"/>
      <c r="AI226" s="207"/>
      <c r="AJ226" s="194"/>
      <c r="AK226" s="235"/>
      <c r="AL226" s="224"/>
    </row>
    <row r="227" spans="1:39" ht="99" customHeight="1" x14ac:dyDescent="0.25">
      <c r="A227" s="745" t="s">
        <v>915</v>
      </c>
      <c r="B227" s="429" t="s">
        <v>1052</v>
      </c>
      <c r="C227" s="265"/>
      <c r="D227" s="411" t="s">
        <v>54</v>
      </c>
      <c r="E227" s="411" t="s">
        <v>54</v>
      </c>
      <c r="F227" s="430" t="s">
        <v>607</v>
      </c>
      <c r="G227" s="316"/>
      <c r="H227" s="317"/>
      <c r="I227" s="724">
        <v>55</v>
      </c>
      <c r="J227" s="725">
        <v>24</v>
      </c>
      <c r="K227" s="724">
        <f t="shared" ref="K227:K229" si="79">SUM(G227:J227)</f>
        <v>79</v>
      </c>
      <c r="L227" s="310" t="s">
        <v>1053</v>
      </c>
      <c r="M227" s="310" t="s">
        <v>1054</v>
      </c>
      <c r="N227" s="311">
        <v>115</v>
      </c>
      <c r="O227" s="311" t="s">
        <v>176</v>
      </c>
      <c r="P227" s="259" t="s">
        <v>1055</v>
      </c>
      <c r="Q227" s="430">
        <f>92*2</f>
        <v>184</v>
      </c>
      <c r="R227" s="259" t="s">
        <v>609</v>
      </c>
      <c r="S227" s="194"/>
      <c r="T227" s="194"/>
      <c r="U227" s="194"/>
      <c r="V227" s="194"/>
      <c r="W227" s="194"/>
      <c r="X227" s="194"/>
      <c r="Y227" s="194"/>
      <c r="Z227" s="194"/>
      <c r="AA227" s="194"/>
      <c r="AB227" s="194"/>
      <c r="AC227" s="194"/>
      <c r="AD227" s="194"/>
      <c r="AE227" s="194"/>
      <c r="AF227" s="194"/>
      <c r="AG227" s="195"/>
      <c r="AH227" s="207"/>
      <c r="AI227" s="207"/>
      <c r="AJ227" s="194"/>
      <c r="AK227" s="235"/>
      <c r="AL227" s="224"/>
    </row>
    <row r="228" spans="1:39" ht="111" customHeight="1" x14ac:dyDescent="0.25">
      <c r="A228" s="745" t="s">
        <v>915</v>
      </c>
      <c r="B228" s="429" t="s">
        <v>1056</v>
      </c>
      <c r="C228" s="243"/>
      <c r="D228" s="259"/>
      <c r="E228" s="259" t="s">
        <v>54</v>
      </c>
      <c r="F228" s="726" t="s">
        <v>1057</v>
      </c>
      <c r="G228" s="316"/>
      <c r="H228" s="316"/>
      <c r="I228" s="316">
        <v>283</v>
      </c>
      <c r="J228" s="316">
        <v>283</v>
      </c>
      <c r="K228" s="309">
        <f t="shared" si="79"/>
        <v>566</v>
      </c>
      <c r="L228" s="423" t="s">
        <v>1058</v>
      </c>
      <c r="M228" s="423" t="s">
        <v>1059</v>
      </c>
      <c r="N228" s="311">
        <v>115</v>
      </c>
      <c r="O228" s="311" t="s">
        <v>176</v>
      </c>
      <c r="P228" s="259" t="s">
        <v>1060</v>
      </c>
      <c r="Q228" s="266">
        <v>566</v>
      </c>
      <c r="R228" s="259" t="s">
        <v>609</v>
      </c>
      <c r="S228" s="195"/>
      <c r="T228" s="195">
        <f t="shared" si="75"/>
        <v>0</v>
      </c>
      <c r="U228" s="195" t="s">
        <v>191</v>
      </c>
      <c r="V228" s="195">
        <f t="shared" si="76"/>
        <v>0</v>
      </c>
      <c r="W228" s="195" t="e">
        <f>SUM(V228,#REF!)</f>
        <v>#REF!</v>
      </c>
      <c r="X228" s="195" t="s">
        <v>88</v>
      </c>
      <c r="Y228" s="195" t="e">
        <f t="shared" si="77"/>
        <v>#REF!</v>
      </c>
      <c r="Z228" s="195" t="e">
        <f t="shared" si="78"/>
        <v>#REF!</v>
      </c>
      <c r="AA228" s="195"/>
      <c r="AB228" s="195"/>
      <c r="AC228" s="195" t="e">
        <f t="shared" si="73"/>
        <v>#REF!</v>
      </c>
      <c r="AD228" s="195" t="e">
        <f t="shared" si="74"/>
        <v>#REF!</v>
      </c>
      <c r="AE228" s="195" t="e">
        <f t="shared" si="74"/>
        <v>#REF!</v>
      </c>
      <c r="AF228" s="195" t="e">
        <f t="shared" si="74"/>
        <v>#REF!</v>
      </c>
      <c r="AG228" s="195" t="s">
        <v>89</v>
      </c>
      <c r="AH228" s="207" t="s">
        <v>89</v>
      </c>
      <c r="AI228" s="207"/>
      <c r="AJ228" s="195"/>
      <c r="AK228" s="207"/>
      <c r="AL228" s="224"/>
    </row>
    <row r="229" spans="1:39" ht="99" customHeight="1" x14ac:dyDescent="0.25">
      <c r="A229" s="745" t="s">
        <v>915</v>
      </c>
      <c r="B229" s="429" t="s">
        <v>610</v>
      </c>
      <c r="C229" s="259" t="s">
        <v>54</v>
      </c>
      <c r="D229" s="243"/>
      <c r="E229" s="243"/>
      <c r="F229" s="726" t="s">
        <v>611</v>
      </c>
      <c r="G229" s="316"/>
      <c r="H229" s="317"/>
      <c r="I229" s="291">
        <v>400</v>
      </c>
      <c r="J229" s="318"/>
      <c r="K229" s="309">
        <f t="shared" si="79"/>
        <v>400</v>
      </c>
      <c r="L229" s="269" t="s">
        <v>612</v>
      </c>
      <c r="M229" s="269" t="s">
        <v>1061</v>
      </c>
      <c r="N229" s="311">
        <v>115</v>
      </c>
      <c r="O229" s="311" t="s">
        <v>579</v>
      </c>
      <c r="P229" s="259" t="s">
        <v>608</v>
      </c>
      <c r="Q229" s="266">
        <v>400</v>
      </c>
      <c r="R229" s="259" t="s">
        <v>609</v>
      </c>
      <c r="S229" s="195"/>
      <c r="T229" s="195"/>
      <c r="U229" s="195"/>
      <c r="V229" s="195"/>
      <c r="W229" s="195"/>
      <c r="X229" s="195"/>
      <c r="Y229" s="195"/>
      <c r="Z229" s="195"/>
      <c r="AA229" s="195"/>
      <c r="AB229" s="195"/>
      <c r="AC229" s="195"/>
      <c r="AD229" s="195"/>
      <c r="AE229" s="195"/>
      <c r="AF229" s="195"/>
      <c r="AG229" s="195"/>
      <c r="AH229" s="207"/>
      <c r="AI229" s="207"/>
      <c r="AJ229" s="195"/>
      <c r="AK229" s="207"/>
      <c r="AL229" s="431"/>
    </row>
    <row r="230" spans="1:39" ht="114" customHeight="1" thickBot="1" x14ac:dyDescent="0.3">
      <c r="A230" s="745" t="s">
        <v>915</v>
      </c>
      <c r="B230" s="429" t="s">
        <v>613</v>
      </c>
      <c r="C230" s="259" t="s">
        <v>54</v>
      </c>
      <c r="D230" s="243"/>
      <c r="E230" s="432"/>
      <c r="F230" s="259" t="s">
        <v>614</v>
      </c>
      <c r="G230" s="291"/>
      <c r="H230" s="433"/>
      <c r="I230" s="291">
        <v>20</v>
      </c>
      <c r="J230" s="318"/>
      <c r="K230" s="309">
        <f t="shared" ref="K230" si="80">SUM(G230:J230)</f>
        <v>20</v>
      </c>
      <c r="L230" s="147" t="s">
        <v>1062</v>
      </c>
      <c r="M230" s="415" t="s">
        <v>615</v>
      </c>
      <c r="N230" s="290">
        <v>115</v>
      </c>
      <c r="O230" s="243" t="s">
        <v>579</v>
      </c>
      <c r="P230" s="259" t="s">
        <v>615</v>
      </c>
      <c r="Q230" s="243">
        <v>20</v>
      </c>
      <c r="R230" s="259" t="s">
        <v>609</v>
      </c>
      <c r="S230" s="195"/>
      <c r="T230" s="195"/>
      <c r="U230" s="195"/>
      <c r="V230" s="195"/>
      <c r="W230" s="195"/>
      <c r="X230" s="195"/>
      <c r="Y230" s="195"/>
      <c r="Z230" s="195"/>
      <c r="AA230" s="195"/>
      <c r="AB230" s="195"/>
      <c r="AC230" s="195"/>
      <c r="AD230" s="195"/>
      <c r="AE230" s="195"/>
      <c r="AF230" s="195"/>
      <c r="AG230" s="195"/>
      <c r="AH230" s="195"/>
      <c r="AI230" s="195"/>
      <c r="AJ230" s="195"/>
      <c r="AK230" s="195"/>
      <c r="AL230" s="330"/>
    </row>
    <row r="231" spans="1:39" ht="157.5" x14ac:dyDescent="0.25">
      <c r="A231" s="745" t="s">
        <v>915</v>
      </c>
      <c r="B231" s="727" t="s">
        <v>1063</v>
      </c>
      <c r="C231" s="728" t="s">
        <v>54</v>
      </c>
      <c r="D231" s="728"/>
      <c r="E231" s="729" t="s">
        <v>54</v>
      </c>
      <c r="F231" s="730" t="s">
        <v>1064</v>
      </c>
      <c r="G231" s="730"/>
      <c r="H231" s="730"/>
      <c r="J231" s="730">
        <v>3</v>
      </c>
      <c r="K231" s="730">
        <v>3</v>
      </c>
      <c r="L231" s="731" t="s">
        <v>1065</v>
      </c>
      <c r="M231" s="347" t="s">
        <v>1059</v>
      </c>
      <c r="N231" s="732">
        <v>104</v>
      </c>
      <c r="O231" s="425" t="s">
        <v>616</v>
      </c>
      <c r="P231" s="434" t="s">
        <v>1066</v>
      </c>
      <c r="Q231" s="733" t="s">
        <v>1067</v>
      </c>
      <c r="R231" s="434" t="s">
        <v>617</v>
      </c>
      <c r="S231" s="227"/>
      <c r="T231" s="227"/>
      <c r="U231" s="227"/>
      <c r="V231" s="228"/>
      <c r="W231" s="227"/>
      <c r="X231" s="227"/>
      <c r="Y231" s="227"/>
      <c r="Z231" s="227"/>
      <c r="AA231" s="227"/>
      <c r="AB231" s="227"/>
      <c r="AC231" s="227"/>
      <c r="AD231" s="227"/>
      <c r="AE231" s="227"/>
      <c r="AF231" s="227"/>
      <c r="AG231" s="227"/>
      <c r="AH231" s="228"/>
      <c r="AI231" s="228"/>
      <c r="AJ231" s="227"/>
      <c r="AK231" s="228"/>
      <c r="AL231" s="436"/>
      <c r="AM231" s="527"/>
    </row>
    <row r="232" spans="1:39" ht="101.25" x14ac:dyDescent="0.25">
      <c r="A232" s="745" t="s">
        <v>915</v>
      </c>
      <c r="B232" s="734" t="s">
        <v>1068</v>
      </c>
      <c r="C232" s="735"/>
      <c r="D232" s="735"/>
      <c r="E232" s="735" t="s">
        <v>96</v>
      </c>
      <c r="F232" s="147" t="s">
        <v>1069</v>
      </c>
      <c r="G232" s="147"/>
      <c r="H232" s="147"/>
      <c r="I232" s="736">
        <v>86</v>
      </c>
      <c r="J232" s="147">
        <v>86</v>
      </c>
      <c r="K232" s="147">
        <v>172</v>
      </c>
      <c r="L232" s="415" t="s">
        <v>1070</v>
      </c>
      <c r="M232" s="336" t="s">
        <v>1071</v>
      </c>
      <c r="N232" s="415">
        <v>104</v>
      </c>
      <c r="O232" s="415" t="s">
        <v>579</v>
      </c>
      <c r="P232" s="147" t="s">
        <v>1072</v>
      </c>
      <c r="Q232" s="415" t="s">
        <v>1073</v>
      </c>
      <c r="R232" s="147" t="s">
        <v>617</v>
      </c>
      <c r="S232" s="227"/>
      <c r="T232" s="227"/>
      <c r="U232" s="227"/>
      <c r="V232" s="228"/>
      <c r="W232" s="227"/>
      <c r="X232" s="227"/>
      <c r="Y232" s="227"/>
      <c r="Z232" s="227"/>
      <c r="AA232" s="227"/>
      <c r="AB232" s="227"/>
      <c r="AC232" s="227"/>
      <c r="AD232" s="227"/>
      <c r="AE232" s="227"/>
      <c r="AF232" s="227"/>
      <c r="AG232" s="227"/>
      <c r="AH232" s="228"/>
      <c r="AI232" s="228"/>
      <c r="AJ232" s="227"/>
      <c r="AK232" s="228"/>
      <c r="AL232" s="436"/>
      <c r="AM232" s="527"/>
    </row>
    <row r="233" spans="1:39" ht="112.5" x14ac:dyDescent="0.25">
      <c r="A233" s="745" t="s">
        <v>915</v>
      </c>
      <c r="B233" s="737" t="s">
        <v>618</v>
      </c>
      <c r="C233" s="437"/>
      <c r="D233" s="437"/>
      <c r="E233" s="438" t="s">
        <v>54</v>
      </c>
      <c r="F233" s="269" t="s">
        <v>1074</v>
      </c>
      <c r="G233" s="87"/>
      <c r="H233" s="87"/>
      <c r="I233" s="87">
        <v>4</v>
      </c>
      <c r="J233" s="87">
        <v>4</v>
      </c>
      <c r="K233" s="738">
        <f t="shared" ref="K233:K237" si="81">SUM(G233:J233)</f>
        <v>8</v>
      </c>
      <c r="L233" s="269" t="s">
        <v>1075</v>
      </c>
      <c r="M233" s="269" t="s">
        <v>1071</v>
      </c>
      <c r="N233" s="311">
        <v>100</v>
      </c>
      <c r="O233" s="310" t="s">
        <v>619</v>
      </c>
      <c r="P233" s="437" t="s">
        <v>620</v>
      </c>
      <c r="Q233" s="265" t="s">
        <v>1076</v>
      </c>
      <c r="R233" s="269" t="s">
        <v>617</v>
      </c>
      <c r="S233" s="227"/>
      <c r="T233" s="227"/>
      <c r="U233" s="227"/>
      <c r="V233" s="228"/>
      <c r="W233" s="227"/>
      <c r="X233" s="227"/>
      <c r="Y233" s="227"/>
      <c r="Z233" s="227"/>
      <c r="AA233" s="227"/>
      <c r="AB233" s="227"/>
      <c r="AC233" s="227"/>
      <c r="AD233" s="227"/>
      <c r="AE233" s="227"/>
      <c r="AF233" s="227"/>
      <c r="AG233" s="227"/>
      <c r="AH233" s="228"/>
      <c r="AI233" s="228"/>
      <c r="AJ233" s="227"/>
      <c r="AK233" s="228"/>
      <c r="AL233" s="436"/>
      <c r="AM233" s="527"/>
    </row>
    <row r="234" spans="1:39" ht="112.5" x14ac:dyDescent="0.25">
      <c r="A234" s="745" t="s">
        <v>915</v>
      </c>
      <c r="B234" s="429" t="s">
        <v>618</v>
      </c>
      <c r="C234" s="437" t="s">
        <v>54</v>
      </c>
      <c r="D234" s="142"/>
      <c r="E234" s="438"/>
      <c r="F234" s="206" t="s">
        <v>1077</v>
      </c>
      <c r="G234" s="437"/>
      <c r="H234" s="438"/>
      <c r="I234" s="87">
        <v>7</v>
      </c>
      <c r="J234" s="87">
        <v>6</v>
      </c>
      <c r="K234" s="440">
        <f t="shared" si="81"/>
        <v>13</v>
      </c>
      <c r="L234" s="310" t="s">
        <v>1078</v>
      </c>
      <c r="M234" s="269" t="s">
        <v>1054</v>
      </c>
      <c r="N234" s="311">
        <v>112</v>
      </c>
      <c r="O234" s="142" t="s">
        <v>621</v>
      </c>
      <c r="P234" s="142" t="s">
        <v>620</v>
      </c>
      <c r="Q234" s="243" t="s">
        <v>1079</v>
      </c>
      <c r="R234" s="206" t="s">
        <v>617</v>
      </c>
      <c r="S234" s="227"/>
      <c r="T234" s="227"/>
      <c r="U234" s="227"/>
      <c r="V234" s="228"/>
      <c r="W234" s="227"/>
      <c r="X234" s="227"/>
      <c r="Y234" s="227"/>
      <c r="Z234" s="227"/>
      <c r="AA234" s="227"/>
      <c r="AB234" s="227"/>
      <c r="AC234" s="227"/>
      <c r="AD234" s="227"/>
      <c r="AE234" s="227"/>
      <c r="AF234" s="227"/>
      <c r="AG234" s="227"/>
      <c r="AH234" s="228"/>
      <c r="AI234" s="228"/>
      <c r="AJ234" s="227"/>
      <c r="AK234" s="228"/>
      <c r="AL234" s="436"/>
      <c r="AM234" s="527"/>
    </row>
    <row r="235" spans="1:39" ht="101.25" x14ac:dyDescent="0.25">
      <c r="A235" s="745" t="s">
        <v>915</v>
      </c>
      <c r="B235" s="737" t="s">
        <v>618</v>
      </c>
      <c r="C235" s="437" t="s">
        <v>54</v>
      </c>
      <c r="D235" s="142"/>
      <c r="E235" s="441"/>
      <c r="F235" s="206" t="s">
        <v>1080</v>
      </c>
      <c r="G235" s="142"/>
      <c r="H235" s="441"/>
      <c r="I235" s="87">
        <v>3</v>
      </c>
      <c r="J235" s="87">
        <v>3</v>
      </c>
      <c r="K235" s="440">
        <f t="shared" si="81"/>
        <v>6</v>
      </c>
      <c r="L235" s="206" t="s">
        <v>1075</v>
      </c>
      <c r="M235" s="269" t="s">
        <v>1071</v>
      </c>
      <c r="N235" s="290">
        <v>106</v>
      </c>
      <c r="O235" s="206" t="s">
        <v>622</v>
      </c>
      <c r="P235" s="206" t="s">
        <v>623</v>
      </c>
      <c r="Q235" s="739" t="s">
        <v>1067</v>
      </c>
      <c r="R235" s="206" t="s">
        <v>617</v>
      </c>
      <c r="S235" s="227"/>
      <c r="T235" s="227"/>
      <c r="U235" s="227"/>
      <c r="V235" s="228"/>
      <c r="W235" s="227"/>
      <c r="X235" s="227"/>
      <c r="Y235" s="227"/>
      <c r="Z235" s="227"/>
      <c r="AA235" s="227"/>
      <c r="AB235" s="227"/>
      <c r="AC235" s="227"/>
      <c r="AD235" s="227"/>
      <c r="AE235" s="227"/>
      <c r="AF235" s="227"/>
      <c r="AG235" s="227"/>
      <c r="AH235" s="228"/>
      <c r="AI235" s="228"/>
      <c r="AJ235" s="227"/>
      <c r="AK235" s="228"/>
      <c r="AL235" s="436"/>
      <c r="AM235" s="527"/>
    </row>
    <row r="236" spans="1:39" ht="112.5" x14ac:dyDescent="0.25">
      <c r="A236" s="745" t="s">
        <v>915</v>
      </c>
      <c r="B236" s="740" t="s">
        <v>624</v>
      </c>
      <c r="C236" s="442" t="s">
        <v>54</v>
      </c>
      <c r="D236" s="291"/>
      <c r="E236" s="291"/>
      <c r="F236" s="412" t="s">
        <v>1081</v>
      </c>
      <c r="G236" s="291"/>
      <c r="H236" s="291"/>
      <c r="I236" s="243">
        <v>140</v>
      </c>
      <c r="J236" s="291">
        <v>143</v>
      </c>
      <c r="K236" s="309">
        <f t="shared" si="81"/>
        <v>283</v>
      </c>
      <c r="L236" s="206" t="s">
        <v>1078</v>
      </c>
      <c r="M236" s="206" t="s">
        <v>1054</v>
      </c>
      <c r="N236" s="243">
        <v>102</v>
      </c>
      <c r="O236" s="243" t="s">
        <v>625</v>
      </c>
      <c r="P236" s="245" t="s">
        <v>626</v>
      </c>
      <c r="Q236" s="243" t="s">
        <v>1082</v>
      </c>
      <c r="R236" s="206" t="s">
        <v>617</v>
      </c>
      <c r="S236" s="227"/>
      <c r="T236" s="227"/>
      <c r="U236" s="227"/>
      <c r="V236" s="228"/>
      <c r="W236" s="227"/>
      <c r="X236" s="227"/>
      <c r="Y236" s="227"/>
      <c r="Z236" s="227"/>
      <c r="AA236" s="227"/>
      <c r="AB236" s="227"/>
      <c r="AC236" s="227"/>
      <c r="AD236" s="227"/>
      <c r="AE236" s="227"/>
      <c r="AF236" s="227"/>
      <c r="AG236" s="227"/>
      <c r="AH236" s="228"/>
      <c r="AI236" s="228"/>
      <c r="AJ236" s="227"/>
      <c r="AK236" s="228"/>
      <c r="AL236" s="436"/>
      <c r="AM236" s="527"/>
    </row>
    <row r="237" spans="1:39" ht="135.75" thickBot="1" x14ac:dyDescent="0.3">
      <c r="A237" s="745" t="s">
        <v>915</v>
      </c>
      <c r="B237" s="443" t="s">
        <v>627</v>
      </c>
      <c r="C237" s="444"/>
      <c r="D237" s="445"/>
      <c r="E237" s="446" t="s">
        <v>54</v>
      </c>
      <c r="F237" s="434" t="s">
        <v>1083</v>
      </c>
      <c r="G237" s="445"/>
      <c r="H237" s="446"/>
      <c r="I237" s="447">
        <v>4</v>
      </c>
      <c r="J237" s="447">
        <v>8</v>
      </c>
      <c r="K237" s="447">
        <f t="shared" si="81"/>
        <v>12</v>
      </c>
      <c r="L237" s="434" t="s">
        <v>1078</v>
      </c>
      <c r="M237" s="448" t="s">
        <v>1054</v>
      </c>
      <c r="N237" s="449">
        <v>107</v>
      </c>
      <c r="O237" s="415" t="s">
        <v>1084</v>
      </c>
      <c r="P237" s="415" t="s">
        <v>623</v>
      </c>
      <c r="Q237" s="741" t="s">
        <v>1085</v>
      </c>
      <c r="R237" s="147" t="s">
        <v>628</v>
      </c>
      <c r="S237" s="227"/>
      <c r="T237" s="227"/>
      <c r="U237" s="227"/>
      <c r="V237" s="228"/>
      <c r="W237" s="227"/>
      <c r="X237" s="227"/>
      <c r="Y237" s="227"/>
      <c r="Z237" s="227"/>
      <c r="AA237" s="227"/>
      <c r="AB237" s="227"/>
      <c r="AC237" s="227"/>
      <c r="AD237" s="227"/>
      <c r="AE237" s="227"/>
      <c r="AF237" s="227"/>
      <c r="AG237" s="227"/>
      <c r="AH237" s="228"/>
      <c r="AI237" s="228"/>
      <c r="AJ237" s="227"/>
      <c r="AK237" s="228"/>
      <c r="AL237" s="436"/>
      <c r="AM237" s="527"/>
    </row>
    <row r="238" spans="1:39" ht="169.5" thickBot="1" x14ac:dyDescent="0.3">
      <c r="A238" s="745" t="s">
        <v>915</v>
      </c>
      <c r="B238" s="450" t="s">
        <v>1086</v>
      </c>
      <c r="C238" s="177"/>
      <c r="D238" s="177"/>
      <c r="E238" s="333" t="s">
        <v>54</v>
      </c>
      <c r="F238" s="183" t="s">
        <v>629</v>
      </c>
      <c r="G238" s="451"/>
      <c r="H238" s="451"/>
      <c r="I238" s="451">
        <v>140</v>
      </c>
      <c r="J238" s="452">
        <v>143</v>
      </c>
      <c r="K238" s="334">
        <v>283</v>
      </c>
      <c r="L238" s="183" t="s">
        <v>1087</v>
      </c>
      <c r="M238" s="183" t="s">
        <v>1059</v>
      </c>
      <c r="N238" s="335">
        <v>142</v>
      </c>
      <c r="O238" s="361" t="s">
        <v>630</v>
      </c>
      <c r="P238" s="336" t="s">
        <v>631</v>
      </c>
      <c r="Q238" s="742">
        <v>283</v>
      </c>
      <c r="R238" s="336" t="s">
        <v>632</v>
      </c>
      <c r="S238" s="227"/>
      <c r="T238" s="227"/>
      <c r="U238" s="227"/>
      <c r="V238" s="228"/>
      <c r="W238" s="227"/>
      <c r="X238" s="227"/>
      <c r="Y238" s="227"/>
      <c r="Z238" s="227"/>
      <c r="AA238" s="227"/>
      <c r="AB238" s="227"/>
      <c r="AC238" s="227"/>
      <c r="AD238" s="227"/>
      <c r="AE238" s="227"/>
      <c r="AF238" s="227"/>
      <c r="AG238" s="227"/>
      <c r="AH238" s="228"/>
      <c r="AI238" s="228"/>
      <c r="AJ238" s="227"/>
      <c r="AK238" s="228"/>
      <c r="AL238" s="436"/>
      <c r="AM238" s="527"/>
    </row>
    <row r="239" spans="1:39" ht="123.75" x14ac:dyDescent="0.25">
      <c r="A239" s="745" t="s">
        <v>915</v>
      </c>
      <c r="B239" s="429" t="s">
        <v>633</v>
      </c>
      <c r="C239" s="264"/>
      <c r="D239" s="264"/>
      <c r="E239" s="266" t="s">
        <v>54</v>
      </c>
      <c r="F239" s="310" t="s">
        <v>1088</v>
      </c>
      <c r="G239" s="313"/>
      <c r="H239" s="313"/>
      <c r="I239" s="313">
        <v>15</v>
      </c>
      <c r="J239" s="313">
        <v>15</v>
      </c>
      <c r="K239" s="453">
        <f t="shared" ref="K239:K242" si="82">SUM(G239:J239)</f>
        <v>30</v>
      </c>
      <c r="L239" s="454" t="s">
        <v>1089</v>
      </c>
      <c r="M239" s="310" t="s">
        <v>1059</v>
      </c>
      <c r="N239" s="311">
        <v>30</v>
      </c>
      <c r="O239" s="245" t="s">
        <v>634</v>
      </c>
      <c r="P239" s="336" t="s">
        <v>635</v>
      </c>
      <c r="Q239" s="741">
        <v>30</v>
      </c>
      <c r="R239" s="245" t="s">
        <v>632</v>
      </c>
      <c r="S239" s="227"/>
      <c r="T239" s="227"/>
      <c r="U239" s="227"/>
      <c r="V239" s="228"/>
      <c r="W239" s="227"/>
      <c r="X239" s="227"/>
      <c r="Y239" s="227"/>
      <c r="Z239" s="227"/>
      <c r="AA239" s="227"/>
      <c r="AB239" s="227"/>
      <c r="AC239" s="227"/>
      <c r="AD239" s="227"/>
      <c r="AE239" s="227"/>
      <c r="AF239" s="227"/>
      <c r="AG239" s="227"/>
      <c r="AH239" s="228"/>
      <c r="AI239" s="228"/>
      <c r="AJ239" s="227"/>
      <c r="AK239" s="228"/>
      <c r="AL239" s="436"/>
      <c r="AM239" s="527"/>
    </row>
    <row r="240" spans="1:39" ht="112.5" x14ac:dyDescent="0.25">
      <c r="A240" s="745" t="s">
        <v>915</v>
      </c>
      <c r="B240" s="244" t="s">
        <v>636</v>
      </c>
      <c r="C240" s="362"/>
      <c r="D240" s="265" t="s">
        <v>54</v>
      </c>
      <c r="E240" s="264"/>
      <c r="F240" s="423" t="s">
        <v>1090</v>
      </c>
      <c r="G240" s="743"/>
      <c r="H240" s="743"/>
      <c r="I240" s="423">
        <v>106</v>
      </c>
      <c r="J240" s="423"/>
      <c r="K240" s="423">
        <v>106</v>
      </c>
      <c r="L240" s="423" t="s">
        <v>1091</v>
      </c>
      <c r="M240" s="310" t="s">
        <v>259</v>
      </c>
      <c r="N240" s="311">
        <v>135</v>
      </c>
      <c r="O240" s="744" t="s">
        <v>434</v>
      </c>
      <c r="P240" s="245" t="s">
        <v>637</v>
      </c>
      <c r="Q240" s="245" t="s">
        <v>1092</v>
      </c>
      <c r="R240" s="243" t="s">
        <v>638</v>
      </c>
      <c r="S240" s="227"/>
      <c r="T240" s="227"/>
      <c r="U240" s="227"/>
      <c r="V240" s="228"/>
      <c r="W240" s="227"/>
      <c r="X240" s="227"/>
      <c r="Y240" s="227"/>
      <c r="Z240" s="227"/>
      <c r="AA240" s="227"/>
      <c r="AB240" s="227"/>
      <c r="AC240" s="227"/>
      <c r="AD240" s="227"/>
      <c r="AE240" s="227"/>
      <c r="AF240" s="227"/>
      <c r="AG240" s="227"/>
      <c r="AH240" s="228"/>
      <c r="AI240" s="228"/>
      <c r="AJ240" s="227"/>
      <c r="AK240" s="228"/>
      <c r="AL240" s="436"/>
      <c r="AM240" s="527"/>
    </row>
    <row r="241" spans="1:39" ht="144" x14ac:dyDescent="0.25">
      <c r="A241" s="745" t="s">
        <v>915</v>
      </c>
      <c r="B241" s="144" t="s">
        <v>639</v>
      </c>
      <c r="C241" s="264"/>
      <c r="D241" s="264"/>
      <c r="E241" s="266" t="s">
        <v>54</v>
      </c>
      <c r="F241" s="315" t="s">
        <v>1093</v>
      </c>
      <c r="G241" s="267"/>
      <c r="H241" s="267"/>
      <c r="I241" s="313">
        <v>3</v>
      </c>
      <c r="J241" s="313">
        <v>3</v>
      </c>
      <c r="K241" s="378">
        <f t="shared" si="82"/>
        <v>6</v>
      </c>
      <c r="L241" s="310" t="s">
        <v>1070</v>
      </c>
      <c r="M241" s="310" t="s">
        <v>1071</v>
      </c>
      <c r="N241" s="311">
        <v>133</v>
      </c>
      <c r="O241" s="245" t="s">
        <v>641</v>
      </c>
      <c r="P241" s="245" t="s">
        <v>642</v>
      </c>
      <c r="Q241" s="245" t="s">
        <v>1094</v>
      </c>
      <c r="R241" s="243" t="s">
        <v>643</v>
      </c>
      <c r="S241" s="227"/>
      <c r="T241" s="227"/>
      <c r="U241" s="227"/>
      <c r="V241" s="228"/>
      <c r="W241" s="227"/>
      <c r="X241" s="227"/>
      <c r="Y241" s="227"/>
      <c r="Z241" s="227"/>
      <c r="AA241" s="227"/>
      <c r="AB241" s="227"/>
      <c r="AC241" s="227"/>
      <c r="AD241" s="227"/>
      <c r="AE241" s="227"/>
      <c r="AF241" s="227"/>
      <c r="AG241" s="227"/>
      <c r="AH241" s="228"/>
      <c r="AI241" s="228"/>
      <c r="AJ241" s="227"/>
      <c r="AK241" s="228"/>
      <c r="AL241" s="436"/>
      <c r="AM241" s="527"/>
    </row>
    <row r="242" spans="1:39" ht="126" x14ac:dyDescent="0.25">
      <c r="A242" s="745" t="s">
        <v>915</v>
      </c>
      <c r="B242" s="245" t="s">
        <v>639</v>
      </c>
      <c r="C242" s="190"/>
      <c r="D242" s="190"/>
      <c r="E242" s="266" t="s">
        <v>54</v>
      </c>
      <c r="F242" s="308" t="s">
        <v>1095</v>
      </c>
      <c r="G242" s="194"/>
      <c r="H242" s="282"/>
      <c r="I242" s="291">
        <v>3</v>
      </c>
      <c r="J242" s="318">
        <v>3</v>
      </c>
      <c r="K242" s="309">
        <f t="shared" si="82"/>
        <v>6</v>
      </c>
      <c r="L242" s="310" t="s">
        <v>1070</v>
      </c>
      <c r="M242" s="310" t="s">
        <v>1071</v>
      </c>
      <c r="N242" s="311">
        <v>133</v>
      </c>
      <c r="O242" s="245" t="s">
        <v>644</v>
      </c>
      <c r="P242" s="245" t="s">
        <v>645</v>
      </c>
      <c r="Q242" s="245" t="s">
        <v>1096</v>
      </c>
      <c r="R242" s="243" t="s">
        <v>643</v>
      </c>
      <c r="S242" s="227"/>
      <c r="T242" s="227"/>
      <c r="U242" s="227"/>
      <c r="V242" s="228"/>
      <c r="W242" s="227"/>
      <c r="X242" s="227"/>
      <c r="Y242" s="227"/>
      <c r="Z242" s="227"/>
      <c r="AA242" s="227"/>
      <c r="AB242" s="227"/>
      <c r="AC242" s="227"/>
      <c r="AD242" s="227"/>
      <c r="AE242" s="227"/>
      <c r="AF242" s="227"/>
      <c r="AG242" s="227"/>
      <c r="AH242" s="228"/>
      <c r="AI242" s="228"/>
      <c r="AJ242" s="227"/>
      <c r="AK242" s="228"/>
      <c r="AL242" s="436"/>
      <c r="AM242" s="527"/>
    </row>
    <row r="243" spans="1:39" ht="180" x14ac:dyDescent="0.25">
      <c r="A243" s="745" t="s">
        <v>915</v>
      </c>
      <c r="B243" s="245" t="s">
        <v>646</v>
      </c>
      <c r="C243" s="455"/>
      <c r="D243" s="456"/>
      <c r="E243" s="266" t="s">
        <v>54</v>
      </c>
      <c r="F243" s="315" t="s">
        <v>647</v>
      </c>
      <c r="G243" s="195"/>
      <c r="H243" s="195"/>
      <c r="I243" s="291">
        <v>50</v>
      </c>
      <c r="J243" s="291">
        <v>50</v>
      </c>
      <c r="K243" s="457">
        <v>100</v>
      </c>
      <c r="L243" s="310" t="s">
        <v>1097</v>
      </c>
      <c r="M243" s="245" t="s">
        <v>1098</v>
      </c>
      <c r="N243" s="243" t="s">
        <v>648</v>
      </c>
      <c r="O243" s="245" t="s">
        <v>176</v>
      </c>
      <c r="P243" s="245" t="s">
        <v>649</v>
      </c>
      <c r="Q243" s="245" t="s">
        <v>1099</v>
      </c>
      <c r="R243" s="243" t="s">
        <v>643</v>
      </c>
      <c r="S243" s="227"/>
      <c r="T243" s="227"/>
      <c r="U243" s="227"/>
      <c r="V243" s="228"/>
      <c r="W243" s="227"/>
      <c r="X243" s="227"/>
      <c r="Y243" s="227"/>
      <c r="Z243" s="227"/>
      <c r="AA243" s="227"/>
      <c r="AB243" s="227"/>
      <c r="AC243" s="227"/>
      <c r="AD243" s="227"/>
      <c r="AE243" s="227"/>
      <c r="AF243" s="227"/>
      <c r="AG243" s="227"/>
      <c r="AH243" s="228"/>
      <c r="AI243" s="228"/>
      <c r="AJ243" s="227"/>
      <c r="AK243" s="228"/>
      <c r="AL243" s="436"/>
      <c r="AM243" s="527"/>
    </row>
    <row r="244" spans="1:39" ht="123.75" x14ac:dyDescent="0.25">
      <c r="A244" s="745" t="s">
        <v>915</v>
      </c>
      <c r="B244" s="312" t="s">
        <v>650</v>
      </c>
      <c r="C244" s="265"/>
      <c r="D244" s="265"/>
      <c r="E244" s="266" t="s">
        <v>54</v>
      </c>
      <c r="F244" s="315" t="s">
        <v>1100</v>
      </c>
      <c r="G244" s="411"/>
      <c r="H244" s="411"/>
      <c r="I244" s="310">
        <v>2</v>
      </c>
      <c r="J244" s="411">
        <v>2</v>
      </c>
      <c r="K244" s="244">
        <f t="shared" ref="K244" si="83">SUM(G244:J244)</f>
        <v>4</v>
      </c>
      <c r="L244" s="423" t="s">
        <v>1101</v>
      </c>
      <c r="M244" s="423" t="s">
        <v>261</v>
      </c>
      <c r="N244" s="311">
        <v>131</v>
      </c>
      <c r="O244" s="245" t="s">
        <v>651</v>
      </c>
      <c r="P244" s="245" t="s">
        <v>1102</v>
      </c>
      <c r="Q244" s="245" t="s">
        <v>1103</v>
      </c>
      <c r="R244" s="243" t="s">
        <v>638</v>
      </c>
      <c r="S244" s="227"/>
      <c r="T244" s="227"/>
      <c r="U244" s="227"/>
      <c r="V244" s="228"/>
      <c r="W244" s="227"/>
      <c r="X244" s="227"/>
      <c r="Y244" s="227"/>
      <c r="Z244" s="227"/>
      <c r="AA244" s="227"/>
      <c r="AB244" s="227"/>
      <c r="AC244" s="227"/>
      <c r="AD244" s="227"/>
      <c r="AE244" s="227"/>
      <c r="AF244" s="227"/>
      <c r="AG244" s="227"/>
      <c r="AH244" s="228"/>
      <c r="AI244" s="228"/>
      <c r="AJ244" s="227"/>
      <c r="AK244" s="228"/>
      <c r="AL244" s="436"/>
      <c r="AM244" s="527"/>
    </row>
    <row r="245" spans="1:39" ht="315" x14ac:dyDescent="0.25">
      <c r="A245" s="604" t="s">
        <v>916</v>
      </c>
      <c r="B245" s="474" t="s">
        <v>653</v>
      </c>
      <c r="C245" s="474" t="s">
        <v>54</v>
      </c>
      <c r="D245" s="474" t="s">
        <v>54</v>
      </c>
      <c r="E245" s="474" t="s">
        <v>54</v>
      </c>
      <c r="F245" s="474" t="s">
        <v>654</v>
      </c>
      <c r="G245" s="474"/>
      <c r="H245" s="474"/>
      <c r="I245" s="474">
        <v>116</v>
      </c>
      <c r="J245" s="474"/>
      <c r="K245" s="490" t="s">
        <v>5</v>
      </c>
      <c r="L245" s="474" t="s">
        <v>777</v>
      </c>
      <c r="M245" s="474" t="s">
        <v>778</v>
      </c>
      <c r="N245" s="474">
        <v>74</v>
      </c>
      <c r="O245" s="474" t="s">
        <v>655</v>
      </c>
      <c r="P245" s="474" t="s">
        <v>779</v>
      </c>
      <c r="Q245" s="474" t="s">
        <v>656</v>
      </c>
      <c r="R245" s="614" t="s">
        <v>657</v>
      </c>
      <c r="S245" s="615"/>
      <c r="T245" s="336"/>
      <c r="U245" s="336"/>
      <c r="V245" s="336"/>
      <c r="W245" s="336"/>
      <c r="X245" s="336"/>
      <c r="Y245" s="336"/>
      <c r="Z245" s="336"/>
      <c r="AA245" s="336"/>
      <c r="AB245" s="336"/>
      <c r="AC245" s="336"/>
      <c r="AD245" s="336"/>
      <c r="AE245" s="336"/>
      <c r="AF245" s="336"/>
      <c r="AG245" s="336"/>
      <c r="AH245" s="336"/>
      <c r="AI245" s="336"/>
      <c r="AJ245" s="336"/>
      <c r="AK245" s="491"/>
      <c r="AL245" s="527"/>
      <c r="AM245" s="527"/>
    </row>
    <row r="246" spans="1:39" ht="236.25" x14ac:dyDescent="0.25">
      <c r="A246" s="604" t="s">
        <v>916</v>
      </c>
      <c r="B246" s="474" t="s">
        <v>780</v>
      </c>
      <c r="C246" s="474" t="s">
        <v>96</v>
      </c>
      <c r="D246" s="474"/>
      <c r="E246" s="474" t="s">
        <v>96</v>
      </c>
      <c r="F246" s="474" t="s">
        <v>781</v>
      </c>
      <c r="G246" s="474"/>
      <c r="H246" s="474"/>
      <c r="I246" s="474">
        <v>2</v>
      </c>
      <c r="J246" s="517">
        <v>1</v>
      </c>
      <c r="K246" s="490">
        <v>3</v>
      </c>
      <c r="L246" s="517" t="s">
        <v>782</v>
      </c>
      <c r="M246" s="474" t="s">
        <v>783</v>
      </c>
      <c r="N246" s="474">
        <v>483</v>
      </c>
      <c r="O246" s="474" t="s">
        <v>658</v>
      </c>
      <c r="P246" s="474" t="s">
        <v>784</v>
      </c>
      <c r="Q246" s="474" t="s">
        <v>784</v>
      </c>
      <c r="R246" s="614" t="s">
        <v>657</v>
      </c>
      <c r="S246" s="615"/>
      <c r="T246" s="336"/>
      <c r="U246" s="336"/>
      <c r="V246" s="336"/>
      <c r="W246" s="336"/>
      <c r="X246" s="336"/>
      <c r="Y246" s="336"/>
      <c r="Z246" s="336"/>
      <c r="AA246" s="336"/>
      <c r="AB246" s="336"/>
      <c r="AC246" s="336"/>
      <c r="AD246" s="336"/>
      <c r="AE246" s="336"/>
      <c r="AF246" s="336"/>
      <c r="AG246" s="336"/>
      <c r="AH246" s="336"/>
      <c r="AI246" s="336"/>
      <c r="AJ246" s="336"/>
      <c r="AK246" s="491"/>
      <c r="AL246" s="527"/>
      <c r="AM246" s="527"/>
    </row>
    <row r="247" spans="1:39" ht="409.6" thickBot="1" x14ac:dyDescent="0.3">
      <c r="A247" s="604" t="s">
        <v>916</v>
      </c>
      <c r="B247" s="474" t="s">
        <v>659</v>
      </c>
      <c r="C247" s="474" t="s">
        <v>54</v>
      </c>
      <c r="D247" s="474"/>
      <c r="E247" s="474"/>
      <c r="F247" s="474" t="s">
        <v>660</v>
      </c>
      <c r="G247" s="474"/>
      <c r="H247" s="474"/>
      <c r="I247" s="474"/>
      <c r="J247" s="474">
        <v>1</v>
      </c>
      <c r="K247" s="490">
        <v>1</v>
      </c>
      <c r="L247" s="474" t="s">
        <v>785</v>
      </c>
      <c r="M247" s="474" t="s">
        <v>786</v>
      </c>
      <c r="N247" s="474">
        <v>74</v>
      </c>
      <c r="O247" s="474" t="s">
        <v>787</v>
      </c>
      <c r="P247" s="474" t="s">
        <v>788</v>
      </c>
      <c r="Q247" s="474" t="s">
        <v>789</v>
      </c>
      <c r="R247" s="614" t="s">
        <v>657</v>
      </c>
      <c r="S247" s="616"/>
      <c r="T247" s="389"/>
      <c r="U247" s="389"/>
      <c r="V247" s="389"/>
      <c r="W247" s="389"/>
      <c r="X247" s="389"/>
      <c r="Y247" s="389"/>
      <c r="Z247" s="389"/>
      <c r="AA247" s="389"/>
      <c r="AB247" s="389"/>
      <c r="AC247" s="389"/>
      <c r="AD247" s="389"/>
      <c r="AE247" s="389"/>
      <c r="AF247" s="389"/>
      <c r="AG247" s="389"/>
      <c r="AH247" s="389"/>
      <c r="AI247" s="389"/>
      <c r="AJ247" s="389"/>
      <c r="AK247" s="529"/>
      <c r="AL247" s="527"/>
      <c r="AM247" s="527"/>
    </row>
    <row r="248" spans="1:39" ht="220.5" x14ac:dyDescent="0.25">
      <c r="A248" s="604" t="s">
        <v>916</v>
      </c>
      <c r="B248" s="476" t="s">
        <v>661</v>
      </c>
      <c r="C248" s="475" t="s">
        <v>96</v>
      </c>
      <c r="D248" s="475"/>
      <c r="E248" s="475" t="s">
        <v>96</v>
      </c>
      <c r="F248" s="465" t="s">
        <v>662</v>
      </c>
      <c r="G248" s="466"/>
      <c r="H248" s="466"/>
      <c r="I248" s="466"/>
      <c r="J248" s="466">
        <v>1</v>
      </c>
      <c r="K248" s="466">
        <f>SUM(G248:J248)</f>
        <v>1</v>
      </c>
      <c r="L248" s="467" t="s">
        <v>663</v>
      </c>
      <c r="M248" s="467" t="s">
        <v>155</v>
      </c>
      <c r="N248" s="475">
        <v>624</v>
      </c>
      <c r="O248" s="474" t="s">
        <v>579</v>
      </c>
      <c r="P248" s="465" t="s">
        <v>664</v>
      </c>
      <c r="Q248" s="475">
        <v>33</v>
      </c>
      <c r="R248" s="617" t="s">
        <v>665</v>
      </c>
      <c r="S248" s="618"/>
      <c r="T248" s="358"/>
      <c r="U248" s="358"/>
      <c r="V248" s="532"/>
      <c r="W248" s="358"/>
      <c r="X248" s="533"/>
      <c r="Y248" s="358"/>
      <c r="Z248" s="358"/>
      <c r="AA248" s="358"/>
      <c r="AB248" s="358"/>
      <c r="AC248" s="358"/>
      <c r="AD248" s="358"/>
      <c r="AE248" s="358"/>
      <c r="AF248" s="358"/>
      <c r="AG248" s="534"/>
      <c r="AH248" s="535"/>
      <c r="AI248" s="358"/>
      <c r="AJ248" s="358"/>
      <c r="AK248" s="513"/>
      <c r="AL248" s="527"/>
      <c r="AM248" s="527"/>
    </row>
    <row r="249" spans="1:39" ht="157.5" x14ac:dyDescent="0.25">
      <c r="A249" s="604" t="s">
        <v>916</v>
      </c>
      <c r="B249" s="476" t="s">
        <v>666</v>
      </c>
      <c r="C249" s="475" t="s">
        <v>96</v>
      </c>
      <c r="D249" s="475" t="s">
        <v>96</v>
      </c>
      <c r="E249" s="475" t="s">
        <v>96</v>
      </c>
      <c r="F249" s="465" t="s">
        <v>790</v>
      </c>
      <c r="G249" s="469"/>
      <c r="H249" s="469"/>
      <c r="I249" s="469">
        <v>1</v>
      </c>
      <c r="J249" s="469">
        <v>1</v>
      </c>
      <c r="K249" s="466">
        <f t="shared" ref="K249:K257" si="84">SUM(G249:J249)</f>
        <v>2</v>
      </c>
      <c r="L249" s="522" t="s">
        <v>791</v>
      </c>
      <c r="M249" s="522" t="s">
        <v>792</v>
      </c>
      <c r="N249" s="475">
        <v>626</v>
      </c>
      <c r="O249" s="474" t="s">
        <v>579</v>
      </c>
      <c r="P249" s="465" t="s">
        <v>664</v>
      </c>
      <c r="Q249" s="475">
        <v>33</v>
      </c>
      <c r="R249" s="617" t="s">
        <v>665</v>
      </c>
      <c r="S249" s="619"/>
      <c r="T249" s="336"/>
      <c r="U249" s="336"/>
      <c r="V249" s="336"/>
      <c r="W249" s="336"/>
      <c r="X249" s="336"/>
      <c r="Y249" s="336"/>
      <c r="Z249" s="336"/>
      <c r="AA249" s="336"/>
      <c r="AB249" s="336"/>
      <c r="AC249" s="336"/>
      <c r="AD249" s="336"/>
      <c r="AE249" s="336"/>
      <c r="AF249" s="336"/>
      <c r="AG249" s="336"/>
      <c r="AH249" s="494"/>
      <c r="AI249" s="336"/>
      <c r="AJ249" s="336"/>
      <c r="AK249" s="491"/>
      <c r="AL249" s="527"/>
      <c r="AM249" s="527"/>
    </row>
    <row r="250" spans="1:39" ht="157.5" x14ac:dyDescent="0.25">
      <c r="A250" s="604" t="s">
        <v>916</v>
      </c>
      <c r="B250" s="536" t="s">
        <v>793</v>
      </c>
      <c r="C250" s="475" t="s">
        <v>96</v>
      </c>
      <c r="D250" s="475"/>
      <c r="E250" s="475"/>
      <c r="F250" s="465" t="s">
        <v>794</v>
      </c>
      <c r="G250" s="469"/>
      <c r="H250" s="469"/>
      <c r="I250" s="469">
        <v>1</v>
      </c>
      <c r="J250" s="469">
        <v>1</v>
      </c>
      <c r="K250" s="466">
        <f t="shared" si="84"/>
        <v>2</v>
      </c>
      <c r="L250" s="467" t="s">
        <v>795</v>
      </c>
      <c r="M250" s="467" t="s">
        <v>158</v>
      </c>
      <c r="N250" s="475">
        <v>624</v>
      </c>
      <c r="O250" s="474" t="s">
        <v>579</v>
      </c>
      <c r="P250" s="465" t="s">
        <v>664</v>
      </c>
      <c r="Q250" s="475">
        <v>33</v>
      </c>
      <c r="R250" s="617" t="s">
        <v>665</v>
      </c>
      <c r="S250" s="615"/>
      <c r="T250" s="336"/>
      <c r="U250" s="336"/>
      <c r="V250" s="336"/>
      <c r="W250" s="336"/>
      <c r="X250" s="336"/>
      <c r="Y250" s="336"/>
      <c r="Z250" s="336"/>
      <c r="AA250" s="336"/>
      <c r="AB250" s="336"/>
      <c r="AC250" s="336"/>
      <c r="AD250" s="336"/>
      <c r="AE250" s="336"/>
      <c r="AF250" s="336"/>
      <c r="AG250" s="336"/>
      <c r="AH250" s="336"/>
      <c r="AI250" s="336"/>
      <c r="AJ250" s="336"/>
      <c r="AK250" s="491"/>
      <c r="AL250" s="527"/>
      <c r="AM250" s="527"/>
    </row>
    <row r="251" spans="1:39" ht="157.5" x14ac:dyDescent="0.25">
      <c r="A251" s="604" t="s">
        <v>916</v>
      </c>
      <c r="B251" s="476" t="s">
        <v>667</v>
      </c>
      <c r="C251" s="475"/>
      <c r="D251" s="475" t="s">
        <v>96</v>
      </c>
      <c r="E251" s="475" t="s">
        <v>96</v>
      </c>
      <c r="F251" s="465" t="s">
        <v>796</v>
      </c>
      <c r="G251" s="469"/>
      <c r="H251" s="469"/>
      <c r="I251" s="469">
        <v>1</v>
      </c>
      <c r="J251" s="469">
        <v>1</v>
      </c>
      <c r="K251" s="466">
        <f t="shared" si="84"/>
        <v>2</v>
      </c>
      <c r="L251" s="522" t="s">
        <v>797</v>
      </c>
      <c r="M251" s="522" t="s">
        <v>792</v>
      </c>
      <c r="N251" s="475">
        <v>626</v>
      </c>
      <c r="O251" s="474" t="s">
        <v>579</v>
      </c>
      <c r="P251" s="465" t="s">
        <v>664</v>
      </c>
      <c r="Q251" s="475">
        <v>33</v>
      </c>
      <c r="R251" s="617" t="s">
        <v>665</v>
      </c>
      <c r="S251" s="615"/>
      <c r="T251" s="336"/>
      <c r="U251" s="336"/>
      <c r="V251" s="336"/>
      <c r="W251" s="336"/>
      <c r="X251" s="336"/>
      <c r="Y251" s="336"/>
      <c r="Z251" s="336"/>
      <c r="AA251" s="336"/>
      <c r="AB251" s="336"/>
      <c r="AC251" s="336"/>
      <c r="AD251" s="336"/>
      <c r="AE251" s="336"/>
      <c r="AF251" s="336"/>
      <c r="AG251" s="336"/>
      <c r="AH251" s="492"/>
      <c r="AI251" s="336"/>
      <c r="AJ251" s="336"/>
      <c r="AK251" s="491"/>
      <c r="AL251" s="527"/>
      <c r="AM251" s="527"/>
    </row>
    <row r="252" spans="1:39" ht="110.25" x14ac:dyDescent="0.25">
      <c r="A252" s="604" t="s">
        <v>916</v>
      </c>
      <c r="B252" s="476" t="s">
        <v>668</v>
      </c>
      <c r="C252" s="469"/>
      <c r="D252" s="469" t="s">
        <v>96</v>
      </c>
      <c r="E252" s="469" t="s">
        <v>96</v>
      </c>
      <c r="F252" s="465" t="s">
        <v>669</v>
      </c>
      <c r="G252" s="469"/>
      <c r="H252" s="469"/>
      <c r="I252" s="469"/>
      <c r="J252" s="469">
        <v>1</v>
      </c>
      <c r="K252" s="466">
        <f t="shared" si="84"/>
        <v>1</v>
      </c>
      <c r="L252" s="468" t="s">
        <v>670</v>
      </c>
      <c r="M252" s="468" t="s">
        <v>798</v>
      </c>
      <c r="N252" s="475">
        <v>626</v>
      </c>
      <c r="O252" s="474" t="s">
        <v>579</v>
      </c>
      <c r="P252" s="465" t="s">
        <v>664</v>
      </c>
      <c r="Q252" s="475">
        <v>33</v>
      </c>
      <c r="R252" s="617" t="s">
        <v>665</v>
      </c>
      <c r="S252" s="615"/>
      <c r="T252" s="336"/>
      <c r="U252" s="336"/>
      <c r="V252" s="336"/>
      <c r="W252" s="336"/>
      <c r="X252" s="336"/>
      <c r="Y252" s="336"/>
      <c r="Z252" s="336"/>
      <c r="AA252" s="336"/>
      <c r="AB252" s="336"/>
      <c r="AC252" s="336"/>
      <c r="AD252" s="336"/>
      <c r="AE252" s="336"/>
      <c r="AF252" s="336"/>
      <c r="AG252" s="336"/>
      <c r="AH252" s="336"/>
      <c r="AI252" s="336"/>
      <c r="AJ252" s="336"/>
      <c r="AK252" s="491"/>
      <c r="AL252" s="527"/>
      <c r="AM252" s="527"/>
    </row>
    <row r="253" spans="1:39" ht="267.75" x14ac:dyDescent="0.25">
      <c r="A253" s="604" t="s">
        <v>916</v>
      </c>
      <c r="B253" s="476" t="s">
        <v>671</v>
      </c>
      <c r="C253" s="469" t="s">
        <v>96</v>
      </c>
      <c r="D253" s="469" t="s">
        <v>96</v>
      </c>
      <c r="E253" s="469" t="s">
        <v>96</v>
      </c>
      <c r="F253" s="465" t="s">
        <v>672</v>
      </c>
      <c r="G253" s="469"/>
      <c r="H253" s="469"/>
      <c r="I253" s="469"/>
      <c r="J253" s="469">
        <v>1</v>
      </c>
      <c r="K253" s="466">
        <f t="shared" si="84"/>
        <v>1</v>
      </c>
      <c r="L253" s="468" t="s">
        <v>673</v>
      </c>
      <c r="M253" s="468" t="s">
        <v>799</v>
      </c>
      <c r="N253" s="475">
        <v>627</v>
      </c>
      <c r="O253" s="474" t="s">
        <v>579</v>
      </c>
      <c r="P253" s="465" t="s">
        <v>664</v>
      </c>
      <c r="Q253" s="475">
        <v>33</v>
      </c>
      <c r="R253" s="617" t="s">
        <v>665</v>
      </c>
      <c r="S253" s="615"/>
      <c r="T253" s="336"/>
      <c r="U253" s="336"/>
      <c r="V253" s="495"/>
      <c r="W253" s="336"/>
      <c r="X253" s="336"/>
      <c r="Y253" s="336"/>
      <c r="Z253" s="336"/>
      <c r="AA253" s="336"/>
      <c r="AB253" s="336"/>
      <c r="AC253" s="336"/>
      <c r="AD253" s="336"/>
      <c r="AE253" s="336"/>
      <c r="AF253" s="336"/>
      <c r="AG253" s="336"/>
      <c r="AH253" s="336"/>
      <c r="AI253" s="336"/>
      <c r="AJ253" s="336"/>
      <c r="AK253" s="491"/>
      <c r="AL253" s="527"/>
      <c r="AM253" s="527"/>
    </row>
    <row r="254" spans="1:39" ht="204.75" x14ac:dyDescent="0.25">
      <c r="A254" s="604" t="s">
        <v>916</v>
      </c>
      <c r="B254" s="476" t="s">
        <v>674</v>
      </c>
      <c r="C254" s="469"/>
      <c r="D254" s="469" t="s">
        <v>96</v>
      </c>
      <c r="E254" s="469" t="s">
        <v>96</v>
      </c>
      <c r="F254" s="465" t="s">
        <v>800</v>
      </c>
      <c r="G254" s="469"/>
      <c r="H254" s="469"/>
      <c r="I254" s="469">
        <v>1</v>
      </c>
      <c r="J254" s="469"/>
      <c r="K254" s="466">
        <f t="shared" si="84"/>
        <v>1</v>
      </c>
      <c r="L254" s="468" t="s">
        <v>675</v>
      </c>
      <c r="M254" s="468" t="s">
        <v>801</v>
      </c>
      <c r="N254" s="475">
        <v>627</v>
      </c>
      <c r="O254" s="474" t="s">
        <v>579</v>
      </c>
      <c r="P254" s="465" t="s">
        <v>664</v>
      </c>
      <c r="Q254" s="475">
        <v>33</v>
      </c>
      <c r="R254" s="617" t="s">
        <v>665</v>
      </c>
      <c r="S254" s="615"/>
      <c r="T254" s="336"/>
      <c r="U254" s="336"/>
      <c r="V254" s="336"/>
      <c r="W254" s="336"/>
      <c r="X254" s="336"/>
      <c r="Y254" s="336"/>
      <c r="Z254" s="336"/>
      <c r="AA254" s="336"/>
      <c r="AB254" s="336"/>
      <c r="AC254" s="336"/>
      <c r="AD254" s="336"/>
      <c r="AE254" s="336"/>
      <c r="AF254" s="336"/>
      <c r="AG254" s="336"/>
      <c r="AH254" s="336"/>
      <c r="AI254" s="336"/>
      <c r="AJ254" s="336"/>
      <c r="AK254" s="491"/>
      <c r="AL254" s="527"/>
      <c r="AM254" s="527"/>
    </row>
    <row r="255" spans="1:39" ht="236.25" x14ac:dyDescent="0.25">
      <c r="A255" s="604" t="s">
        <v>916</v>
      </c>
      <c r="B255" s="476" t="s">
        <v>802</v>
      </c>
      <c r="C255" s="475"/>
      <c r="D255" s="475" t="s">
        <v>96</v>
      </c>
      <c r="E255" s="475" t="s">
        <v>96</v>
      </c>
      <c r="F255" s="465" t="s">
        <v>676</v>
      </c>
      <c r="G255" s="469"/>
      <c r="H255" s="469"/>
      <c r="I255" s="469">
        <v>1</v>
      </c>
      <c r="J255" s="469">
        <v>1</v>
      </c>
      <c r="K255" s="466">
        <f t="shared" si="84"/>
        <v>2</v>
      </c>
      <c r="L255" s="468" t="s">
        <v>677</v>
      </c>
      <c r="M255" s="468" t="s">
        <v>678</v>
      </c>
      <c r="N255" s="475">
        <v>626</v>
      </c>
      <c r="O255" s="474" t="s">
        <v>579</v>
      </c>
      <c r="P255" s="465" t="s">
        <v>664</v>
      </c>
      <c r="Q255" s="475">
        <v>7</v>
      </c>
      <c r="R255" s="617" t="s">
        <v>665</v>
      </c>
      <c r="S255" s="615"/>
      <c r="T255" s="336"/>
      <c r="U255" s="336"/>
      <c r="V255" s="336"/>
      <c r="W255" s="336"/>
      <c r="X255" s="336"/>
      <c r="Y255" s="336"/>
      <c r="Z255" s="336"/>
      <c r="AA255" s="336"/>
      <c r="AB255" s="336"/>
      <c r="AC255" s="336"/>
      <c r="AD255" s="336"/>
      <c r="AE255" s="336"/>
      <c r="AF255" s="336"/>
      <c r="AG255" s="336"/>
      <c r="AH255" s="336"/>
      <c r="AI255" s="336"/>
      <c r="AJ255" s="336"/>
      <c r="AK255" s="491"/>
      <c r="AL255" s="527"/>
      <c r="AM255" s="527"/>
    </row>
    <row r="256" spans="1:39" ht="252" x14ac:dyDescent="0.25">
      <c r="A256" s="604" t="s">
        <v>916</v>
      </c>
      <c r="B256" s="476" t="s">
        <v>679</v>
      </c>
      <c r="C256" s="475"/>
      <c r="D256" s="475"/>
      <c r="E256" s="475"/>
      <c r="F256" s="465" t="s">
        <v>680</v>
      </c>
      <c r="G256" s="469"/>
      <c r="H256" s="469"/>
      <c r="I256" s="469"/>
      <c r="J256" s="469">
        <v>1</v>
      </c>
      <c r="K256" s="466">
        <f t="shared" si="84"/>
        <v>1</v>
      </c>
      <c r="L256" s="468" t="s">
        <v>803</v>
      </c>
      <c r="M256" s="468" t="s">
        <v>681</v>
      </c>
      <c r="N256" s="475">
        <v>624</v>
      </c>
      <c r="O256" s="474" t="s">
        <v>579</v>
      </c>
      <c r="P256" s="465" t="s">
        <v>664</v>
      </c>
      <c r="Q256" s="475">
        <v>33</v>
      </c>
      <c r="R256" s="617" t="s">
        <v>665</v>
      </c>
      <c r="S256" s="615"/>
      <c r="T256" s="336"/>
      <c r="U256" s="336"/>
      <c r="V256" s="336"/>
      <c r="W256" s="336"/>
      <c r="X256" s="336"/>
      <c r="Y256" s="336"/>
      <c r="Z256" s="336"/>
      <c r="AA256" s="336"/>
      <c r="AB256" s="336"/>
      <c r="AC256" s="336"/>
      <c r="AD256" s="336"/>
      <c r="AE256" s="336"/>
      <c r="AF256" s="336"/>
      <c r="AG256" s="336"/>
      <c r="AH256" s="336"/>
      <c r="AI256" s="336"/>
      <c r="AJ256" s="336"/>
      <c r="AK256" s="491"/>
      <c r="AL256" s="527"/>
      <c r="AM256" s="527"/>
    </row>
    <row r="257" spans="1:39" ht="189.75" thickBot="1" x14ac:dyDescent="0.3">
      <c r="A257" s="604" t="s">
        <v>916</v>
      </c>
      <c r="B257" s="476" t="s">
        <v>682</v>
      </c>
      <c r="C257" s="475" t="s">
        <v>96</v>
      </c>
      <c r="D257" s="475" t="s">
        <v>96</v>
      </c>
      <c r="E257" s="475" t="s">
        <v>96</v>
      </c>
      <c r="F257" s="465" t="s">
        <v>683</v>
      </c>
      <c r="G257" s="469"/>
      <c r="H257" s="469"/>
      <c r="I257" s="469">
        <v>1</v>
      </c>
      <c r="J257" s="469">
        <v>1</v>
      </c>
      <c r="K257" s="466">
        <f t="shared" si="84"/>
        <v>2</v>
      </c>
      <c r="L257" s="468" t="s">
        <v>684</v>
      </c>
      <c r="M257" s="468" t="s">
        <v>685</v>
      </c>
      <c r="N257" s="475">
        <v>624</v>
      </c>
      <c r="O257" s="474" t="s">
        <v>579</v>
      </c>
      <c r="P257" s="465" t="s">
        <v>664</v>
      </c>
      <c r="Q257" s="475">
        <v>33</v>
      </c>
      <c r="R257" s="617" t="s">
        <v>665</v>
      </c>
      <c r="S257" s="620"/>
      <c r="T257" s="389"/>
      <c r="U257" s="389"/>
      <c r="V257" s="389"/>
      <c r="W257" s="389"/>
      <c r="X257" s="389"/>
      <c r="Y257" s="389"/>
      <c r="Z257" s="389"/>
      <c r="AA257" s="389"/>
      <c r="AB257" s="389"/>
      <c r="AC257" s="389"/>
      <c r="AD257" s="389"/>
      <c r="AE257" s="389"/>
      <c r="AF257" s="389"/>
      <c r="AG257" s="389"/>
      <c r="AH257" s="540"/>
      <c r="AI257" s="389"/>
      <c r="AJ257" s="389"/>
      <c r="AK257" s="541"/>
      <c r="AL257" s="527"/>
      <c r="AM257" s="527"/>
    </row>
    <row r="258" spans="1:39" ht="79.5" thickBot="1" x14ac:dyDescent="0.3">
      <c r="A258" s="604" t="s">
        <v>916</v>
      </c>
      <c r="B258" s="621" t="s">
        <v>804</v>
      </c>
      <c r="C258" s="471" t="s">
        <v>96</v>
      </c>
      <c r="D258" s="471"/>
      <c r="E258" s="471" t="s">
        <v>96</v>
      </c>
      <c r="F258" s="474" t="s">
        <v>686</v>
      </c>
      <c r="G258" s="622"/>
      <c r="H258" s="622"/>
      <c r="I258" s="622" t="s">
        <v>96</v>
      </c>
      <c r="J258" s="622" t="s">
        <v>96</v>
      </c>
      <c r="K258" s="501">
        <v>50</v>
      </c>
      <c r="L258" s="474" t="s">
        <v>687</v>
      </c>
      <c r="M258" s="474" t="s">
        <v>158</v>
      </c>
      <c r="N258" s="474">
        <v>503</v>
      </c>
      <c r="O258" s="474" t="s">
        <v>579</v>
      </c>
      <c r="P258" s="474" t="s">
        <v>434</v>
      </c>
      <c r="Q258" s="474"/>
      <c r="R258" s="614" t="s">
        <v>688</v>
      </c>
      <c r="S258" s="623"/>
      <c r="T258" s="183"/>
      <c r="U258" s="183"/>
      <c r="V258" s="183"/>
      <c r="W258" s="183"/>
      <c r="X258" s="183"/>
      <c r="Y258" s="183"/>
      <c r="Z258" s="183"/>
      <c r="AA258" s="183"/>
      <c r="AB258" s="183"/>
      <c r="AC258" s="183"/>
      <c r="AD258" s="183"/>
      <c r="AE258" s="183"/>
      <c r="AF258" s="183"/>
      <c r="AG258" s="183"/>
      <c r="AH258" s="546"/>
      <c r="AI258" s="183"/>
      <c r="AJ258" s="183"/>
      <c r="AK258" s="183"/>
      <c r="AL258" s="527"/>
      <c r="AM258" s="527"/>
    </row>
    <row r="259" spans="1:39" ht="255" x14ac:dyDescent="0.25">
      <c r="A259" s="604" t="s">
        <v>916</v>
      </c>
      <c r="B259" s="497" t="s">
        <v>689</v>
      </c>
      <c r="C259" s="498" t="s">
        <v>96</v>
      </c>
      <c r="D259" s="498" t="s">
        <v>96</v>
      </c>
      <c r="E259" s="498" t="s">
        <v>96</v>
      </c>
      <c r="F259" s="497" t="s">
        <v>690</v>
      </c>
      <c r="G259" s="498"/>
      <c r="H259" s="498"/>
      <c r="I259" s="498"/>
      <c r="J259" s="498">
        <v>116</v>
      </c>
      <c r="K259" s="498">
        <v>116</v>
      </c>
      <c r="L259" s="467" t="s">
        <v>691</v>
      </c>
      <c r="M259" s="467" t="s">
        <v>692</v>
      </c>
      <c r="N259" s="474">
        <v>497</v>
      </c>
      <c r="O259" s="499" t="s">
        <v>693</v>
      </c>
      <c r="P259" s="474" t="s">
        <v>694</v>
      </c>
      <c r="Q259" s="474">
        <v>116</v>
      </c>
      <c r="R259" s="614" t="s">
        <v>695</v>
      </c>
      <c r="S259" s="618"/>
      <c r="T259" s="358"/>
      <c r="U259" s="358"/>
      <c r="V259" s="358"/>
      <c r="W259" s="358"/>
      <c r="X259" s="358"/>
      <c r="Y259" s="358"/>
      <c r="Z259" s="358"/>
      <c r="AA259" s="358"/>
      <c r="AB259" s="358"/>
      <c r="AC259" s="358"/>
      <c r="AD259" s="358"/>
      <c r="AE259" s="358"/>
      <c r="AF259" s="358"/>
      <c r="AG259" s="358"/>
      <c r="AH259" s="358"/>
      <c r="AI259" s="358"/>
      <c r="AJ259" s="358"/>
      <c r="AK259" s="513"/>
      <c r="AL259" s="527"/>
      <c r="AM259" s="527"/>
    </row>
    <row r="260" spans="1:39" ht="409.5" x14ac:dyDescent="0.25">
      <c r="A260" s="604" t="s">
        <v>916</v>
      </c>
      <c r="B260" s="497" t="s">
        <v>696</v>
      </c>
      <c r="C260" s="498" t="s">
        <v>96</v>
      </c>
      <c r="D260" s="498" t="s">
        <v>96</v>
      </c>
      <c r="E260" s="498" t="s">
        <v>96</v>
      </c>
      <c r="F260" s="500" t="s">
        <v>697</v>
      </c>
      <c r="G260" s="469"/>
      <c r="H260" s="469"/>
      <c r="I260" s="498">
        <v>116</v>
      </c>
      <c r="J260" s="498"/>
      <c r="K260" s="498">
        <f>SUM(G260:J260)</f>
        <v>116</v>
      </c>
      <c r="L260" s="467" t="s">
        <v>691</v>
      </c>
      <c r="M260" s="467" t="s">
        <v>692</v>
      </c>
      <c r="N260" s="474">
        <v>497</v>
      </c>
      <c r="O260" s="499" t="s">
        <v>698</v>
      </c>
      <c r="P260" s="474" t="s">
        <v>694</v>
      </c>
      <c r="Q260" s="474">
        <v>116</v>
      </c>
      <c r="R260" s="614" t="s">
        <v>695</v>
      </c>
      <c r="S260" s="615"/>
      <c r="T260" s="336"/>
      <c r="U260" s="336"/>
      <c r="V260" s="336"/>
      <c r="W260" s="336"/>
      <c r="X260" s="336"/>
      <c r="Y260" s="336"/>
      <c r="Z260" s="336"/>
      <c r="AA260" s="336"/>
      <c r="AB260" s="336"/>
      <c r="AC260" s="336"/>
      <c r="AD260" s="336"/>
      <c r="AE260" s="336"/>
      <c r="AF260" s="336"/>
      <c r="AG260" s="336"/>
      <c r="AH260" s="336"/>
      <c r="AI260" s="336"/>
      <c r="AJ260" s="336"/>
      <c r="AK260" s="491"/>
      <c r="AL260" s="527"/>
      <c r="AM260" s="223"/>
    </row>
    <row r="261" spans="1:39" ht="283.5" x14ac:dyDescent="0.25">
      <c r="A261" s="604" t="s">
        <v>916</v>
      </c>
      <c r="B261" s="497" t="s">
        <v>699</v>
      </c>
      <c r="C261" s="471" t="s">
        <v>54</v>
      </c>
      <c r="D261" s="471" t="s">
        <v>54</v>
      </c>
      <c r="E261" s="471" t="s">
        <v>54</v>
      </c>
      <c r="F261" s="477" t="s">
        <v>700</v>
      </c>
      <c r="G261" s="501"/>
      <c r="H261" s="470"/>
      <c r="I261" s="470">
        <v>30</v>
      </c>
      <c r="J261" s="470">
        <v>15</v>
      </c>
      <c r="K261" s="470">
        <f>+J261+I261+H261+G261</f>
        <v>45</v>
      </c>
      <c r="L261" s="467" t="s">
        <v>701</v>
      </c>
      <c r="M261" s="467" t="s">
        <v>702</v>
      </c>
      <c r="N261" s="474">
        <v>497</v>
      </c>
      <c r="O261" s="467"/>
      <c r="P261" s="467" t="s">
        <v>703</v>
      </c>
      <c r="Q261" s="471">
        <v>55</v>
      </c>
      <c r="R261" s="624" t="s">
        <v>704</v>
      </c>
      <c r="S261" s="615"/>
      <c r="T261" s="336"/>
      <c r="U261" s="336"/>
      <c r="V261" s="336"/>
      <c r="W261" s="336"/>
      <c r="X261" s="336"/>
      <c r="Y261" s="336"/>
      <c r="Z261" s="336"/>
      <c r="AA261" s="336"/>
      <c r="AB261" s="336"/>
      <c r="AC261" s="336"/>
      <c r="AD261" s="336"/>
      <c r="AE261" s="336"/>
      <c r="AF261" s="336"/>
      <c r="AG261" s="336"/>
      <c r="AH261" s="336"/>
      <c r="AI261" s="336"/>
      <c r="AJ261" s="336"/>
      <c r="AK261" s="491"/>
      <c r="AL261" s="527"/>
      <c r="AM261" s="224"/>
    </row>
    <row r="262" spans="1:39" ht="283.5" x14ac:dyDescent="0.25">
      <c r="A262" s="604" t="s">
        <v>916</v>
      </c>
      <c r="B262" s="497" t="s">
        <v>705</v>
      </c>
      <c r="C262" s="471" t="s">
        <v>54</v>
      </c>
      <c r="D262" s="471" t="s">
        <v>54</v>
      </c>
      <c r="E262" s="471" t="s">
        <v>54</v>
      </c>
      <c r="F262" s="477" t="s">
        <v>706</v>
      </c>
      <c r="G262" s="502"/>
      <c r="H262" s="470"/>
      <c r="I262" s="470">
        <v>20</v>
      </c>
      <c r="J262" s="470">
        <v>10</v>
      </c>
      <c r="K262" s="470">
        <f>+J262+I262+H262</f>
        <v>30</v>
      </c>
      <c r="L262" s="472" t="s">
        <v>707</v>
      </c>
      <c r="M262" s="467" t="s">
        <v>90</v>
      </c>
      <c r="N262" s="471">
        <v>497</v>
      </c>
      <c r="O262" s="475"/>
      <c r="P262" s="467" t="s">
        <v>708</v>
      </c>
      <c r="Q262" s="471">
        <v>25</v>
      </c>
      <c r="R262" s="624" t="s">
        <v>704</v>
      </c>
      <c r="S262" s="615"/>
      <c r="T262" s="336"/>
      <c r="U262" s="336"/>
      <c r="V262" s="336"/>
      <c r="W262" s="336"/>
      <c r="X262" s="336"/>
      <c r="Y262" s="336"/>
      <c r="Z262" s="336"/>
      <c r="AA262" s="336"/>
      <c r="AB262" s="336"/>
      <c r="AC262" s="336"/>
      <c r="AD262" s="336"/>
      <c r="AE262" s="336"/>
      <c r="AF262" s="336"/>
      <c r="AG262" s="336"/>
      <c r="AH262" s="336"/>
      <c r="AI262" s="336"/>
      <c r="AJ262" s="336"/>
      <c r="AK262" s="491"/>
      <c r="AL262" s="527"/>
      <c r="AM262" s="224"/>
    </row>
    <row r="263" spans="1:39" ht="252" x14ac:dyDescent="0.25">
      <c r="A263" s="604" t="s">
        <v>916</v>
      </c>
      <c r="B263" s="497" t="s">
        <v>709</v>
      </c>
      <c r="C263" s="471" t="s">
        <v>54</v>
      </c>
      <c r="D263" s="471" t="s">
        <v>54</v>
      </c>
      <c r="E263" s="471" t="s">
        <v>54</v>
      </c>
      <c r="F263" s="477" t="s">
        <v>710</v>
      </c>
      <c r="G263" s="502"/>
      <c r="H263" s="470"/>
      <c r="I263" s="470">
        <v>10</v>
      </c>
      <c r="J263" s="470">
        <v>10</v>
      </c>
      <c r="K263" s="470">
        <f>+J263+I263+H263</f>
        <v>20</v>
      </c>
      <c r="L263" s="467" t="s">
        <v>711</v>
      </c>
      <c r="M263" s="467" t="s">
        <v>712</v>
      </c>
      <c r="N263" s="471">
        <v>497</v>
      </c>
      <c r="O263" s="475"/>
      <c r="P263" s="467" t="s">
        <v>713</v>
      </c>
      <c r="Q263" s="471">
        <v>66</v>
      </c>
      <c r="R263" s="624" t="s">
        <v>704</v>
      </c>
      <c r="S263" s="615"/>
      <c r="T263" s="336"/>
      <c r="U263" s="336"/>
      <c r="V263" s="336"/>
      <c r="W263" s="336"/>
      <c r="X263" s="336"/>
      <c r="Y263" s="336"/>
      <c r="Z263" s="336"/>
      <c r="AA263" s="336"/>
      <c r="AB263" s="336"/>
      <c r="AC263" s="336"/>
      <c r="AD263" s="336"/>
      <c r="AE263" s="336"/>
      <c r="AF263" s="336"/>
      <c r="AG263" s="336"/>
      <c r="AH263" s="336"/>
      <c r="AI263" s="336"/>
      <c r="AJ263" s="336"/>
      <c r="AK263" s="491"/>
      <c r="AL263" s="527"/>
      <c r="AM263" s="223"/>
    </row>
    <row r="264" spans="1:39" ht="283.5" x14ac:dyDescent="0.25">
      <c r="A264" s="604" t="s">
        <v>916</v>
      </c>
      <c r="B264" s="474" t="s">
        <v>714</v>
      </c>
      <c r="C264" s="471"/>
      <c r="D264" s="471" t="s">
        <v>96</v>
      </c>
      <c r="E264" s="471"/>
      <c r="F264" s="472" t="s">
        <v>715</v>
      </c>
      <c r="G264" s="473"/>
      <c r="H264" s="473"/>
      <c r="I264" s="473">
        <v>30</v>
      </c>
      <c r="J264" s="473">
        <v>30</v>
      </c>
      <c r="K264" s="466">
        <v>60</v>
      </c>
      <c r="L264" s="474" t="s">
        <v>716</v>
      </c>
      <c r="M264" s="474" t="s">
        <v>155</v>
      </c>
      <c r="N264" s="474">
        <v>495</v>
      </c>
      <c r="O264" s="474" t="s">
        <v>717</v>
      </c>
      <c r="P264" s="474" t="s">
        <v>718</v>
      </c>
      <c r="Q264" s="474">
        <v>63</v>
      </c>
      <c r="R264" s="614" t="s">
        <v>719</v>
      </c>
      <c r="S264" s="615"/>
      <c r="T264" s="336"/>
      <c r="U264" s="336"/>
      <c r="V264" s="336"/>
      <c r="W264" s="336"/>
      <c r="X264" s="336"/>
      <c r="Y264" s="336"/>
      <c r="Z264" s="336"/>
      <c r="AA264" s="336"/>
      <c r="AB264" s="336"/>
      <c r="AC264" s="336"/>
      <c r="AD264" s="492"/>
      <c r="AE264" s="336"/>
      <c r="AF264" s="336"/>
      <c r="AG264" s="504"/>
      <c r="AH264" s="336"/>
      <c r="AI264" s="336"/>
      <c r="AJ264" s="336"/>
      <c r="AK264" s="491"/>
      <c r="AL264" s="527"/>
      <c r="AM264" s="224"/>
    </row>
    <row r="265" spans="1:39" ht="268.5" thickBot="1" x14ac:dyDescent="0.3">
      <c r="A265" s="604" t="s">
        <v>916</v>
      </c>
      <c r="B265" s="465" t="s">
        <v>720</v>
      </c>
      <c r="C265" s="475"/>
      <c r="D265" s="475"/>
      <c r="E265" s="475" t="s">
        <v>96</v>
      </c>
      <c r="F265" s="476" t="s">
        <v>721</v>
      </c>
      <c r="G265" s="466"/>
      <c r="H265" s="466"/>
      <c r="I265" s="466">
        <v>15</v>
      </c>
      <c r="J265" s="466">
        <v>15</v>
      </c>
      <c r="K265" s="466">
        <v>30</v>
      </c>
      <c r="L265" s="467" t="s">
        <v>722</v>
      </c>
      <c r="M265" s="474" t="s">
        <v>155</v>
      </c>
      <c r="N265" s="474">
        <v>495</v>
      </c>
      <c r="O265" s="474" t="s">
        <v>717</v>
      </c>
      <c r="P265" s="474" t="s">
        <v>718</v>
      </c>
      <c r="Q265" s="475">
        <v>15</v>
      </c>
      <c r="R265" s="614" t="s">
        <v>719</v>
      </c>
      <c r="S265" s="608"/>
      <c r="T265" s="336"/>
      <c r="U265" s="356"/>
      <c r="V265" s="356"/>
      <c r="W265" s="356"/>
      <c r="X265" s="356"/>
      <c r="Y265" s="356"/>
      <c r="Z265" s="356"/>
      <c r="AA265" s="356"/>
      <c r="AB265" s="336"/>
      <c r="AC265" s="336"/>
      <c r="AD265" s="505"/>
      <c r="AE265" s="356"/>
      <c r="AF265" s="356"/>
      <c r="AG265" s="504"/>
      <c r="AH265" s="336"/>
      <c r="AI265" s="336"/>
      <c r="AJ265" s="336"/>
      <c r="AK265" s="491"/>
      <c r="AL265" s="527"/>
      <c r="AM265" s="223"/>
    </row>
    <row r="266" spans="1:39" ht="378.75" thickBot="1" x14ac:dyDescent="0.3">
      <c r="A266" s="604" t="s">
        <v>916</v>
      </c>
      <c r="B266" s="465" t="s">
        <v>723</v>
      </c>
      <c r="C266" s="475"/>
      <c r="D266" s="475" t="s">
        <v>96</v>
      </c>
      <c r="E266" s="475"/>
      <c r="F266" s="476" t="s">
        <v>724</v>
      </c>
      <c r="G266" s="469"/>
      <c r="H266" s="469"/>
      <c r="I266" s="469">
        <v>10</v>
      </c>
      <c r="J266" s="469">
        <v>10</v>
      </c>
      <c r="K266" s="466">
        <v>20</v>
      </c>
      <c r="L266" s="468" t="s">
        <v>725</v>
      </c>
      <c r="M266" s="474" t="s">
        <v>155</v>
      </c>
      <c r="N266" s="474">
        <v>495</v>
      </c>
      <c r="O266" s="474" t="s">
        <v>717</v>
      </c>
      <c r="P266" s="474" t="s">
        <v>718</v>
      </c>
      <c r="Q266" s="475">
        <v>63</v>
      </c>
      <c r="R266" s="614" t="s">
        <v>719</v>
      </c>
      <c r="S266" s="608"/>
      <c r="T266" s="336"/>
      <c r="U266" s="356"/>
      <c r="V266" s="356"/>
      <c r="W266" s="356"/>
      <c r="X266" s="356"/>
      <c r="Y266" s="356"/>
      <c r="Z266" s="356"/>
      <c r="AA266" s="356"/>
      <c r="AB266" s="336"/>
      <c r="AC266" s="336"/>
      <c r="AD266" s="505"/>
      <c r="AE266" s="356"/>
      <c r="AF266" s="356"/>
      <c r="AG266" s="504"/>
      <c r="AH266" s="336"/>
      <c r="AI266" s="336"/>
      <c r="AJ266" s="336"/>
      <c r="AK266" s="491"/>
      <c r="AL266" s="527"/>
      <c r="AM266" s="516"/>
    </row>
    <row r="267" spans="1:39" ht="283.5" x14ac:dyDescent="0.25">
      <c r="A267" s="604" t="s">
        <v>916</v>
      </c>
      <c r="B267" s="465" t="s">
        <v>726</v>
      </c>
      <c r="C267" s="475"/>
      <c r="D267" s="475"/>
      <c r="E267" s="475" t="s">
        <v>96</v>
      </c>
      <c r="F267" s="476" t="s">
        <v>727</v>
      </c>
      <c r="G267" s="469"/>
      <c r="H267" s="469"/>
      <c r="I267" s="469">
        <v>20</v>
      </c>
      <c r="J267" s="469">
        <v>20</v>
      </c>
      <c r="K267" s="466">
        <v>40</v>
      </c>
      <c r="L267" s="468" t="s">
        <v>728</v>
      </c>
      <c r="M267" s="474" t="s">
        <v>155</v>
      </c>
      <c r="N267" s="474">
        <v>495</v>
      </c>
      <c r="O267" s="474" t="s">
        <v>717</v>
      </c>
      <c r="P267" s="465" t="s">
        <v>729</v>
      </c>
      <c r="Q267" s="475">
        <v>10</v>
      </c>
      <c r="R267" s="614" t="s">
        <v>719</v>
      </c>
      <c r="S267" s="608"/>
      <c r="T267" s="336"/>
      <c r="U267" s="356"/>
      <c r="V267" s="356"/>
      <c r="W267" s="356"/>
      <c r="X267" s="356"/>
      <c r="Y267" s="356"/>
      <c r="Z267" s="356"/>
      <c r="AA267" s="356"/>
      <c r="AB267" s="336"/>
      <c r="AC267" s="336"/>
      <c r="AD267" s="505"/>
      <c r="AE267" s="356"/>
      <c r="AF267" s="356"/>
      <c r="AG267" s="504"/>
      <c r="AH267" s="336"/>
      <c r="AI267" s="336"/>
      <c r="AJ267" s="336"/>
      <c r="AK267" s="491"/>
      <c r="AL267" s="527"/>
      <c r="AM267" s="555"/>
    </row>
    <row r="268" spans="1:39" ht="220.5" x14ac:dyDescent="0.25">
      <c r="A268" s="604" t="s">
        <v>916</v>
      </c>
      <c r="B268" s="475" t="s">
        <v>730</v>
      </c>
      <c r="C268" s="475" t="s">
        <v>96</v>
      </c>
      <c r="D268" s="475"/>
      <c r="E268" s="475"/>
      <c r="F268" s="476" t="s">
        <v>731</v>
      </c>
      <c r="G268" s="469"/>
      <c r="H268" s="469"/>
      <c r="I268" s="469">
        <v>2</v>
      </c>
      <c r="J268" s="469">
        <v>2</v>
      </c>
      <c r="K268" s="466">
        <v>4</v>
      </c>
      <c r="L268" s="468" t="s">
        <v>732</v>
      </c>
      <c r="M268" s="474" t="s">
        <v>155</v>
      </c>
      <c r="N268" s="474">
        <v>495</v>
      </c>
      <c r="O268" s="474" t="s">
        <v>717</v>
      </c>
      <c r="P268" s="465" t="s">
        <v>733</v>
      </c>
      <c r="Q268" s="475">
        <v>100</v>
      </c>
      <c r="R268" s="614" t="s">
        <v>719</v>
      </c>
      <c r="S268" s="608"/>
      <c r="T268" s="356"/>
      <c r="U268" s="356"/>
      <c r="V268" s="356"/>
      <c r="W268" s="356"/>
      <c r="X268" s="356"/>
      <c r="Y268" s="356"/>
      <c r="Z268" s="356"/>
      <c r="AA268" s="356"/>
      <c r="AB268" s="336"/>
      <c r="AC268" s="504"/>
      <c r="AD268" s="506"/>
      <c r="AE268" s="356"/>
      <c r="AF268" s="356"/>
      <c r="AG268" s="504"/>
      <c r="AH268" s="336"/>
      <c r="AI268" s="336"/>
      <c r="AJ268" s="336"/>
      <c r="AK268" s="491"/>
      <c r="AL268" s="527"/>
      <c r="AM268" s="555"/>
    </row>
    <row r="269" spans="1:39" ht="315" x14ac:dyDescent="0.25">
      <c r="A269" s="604" t="s">
        <v>916</v>
      </c>
      <c r="B269" s="474" t="s">
        <v>734</v>
      </c>
      <c r="C269" s="471"/>
      <c r="D269" s="471" t="s">
        <v>54</v>
      </c>
      <c r="E269" s="471"/>
      <c r="F269" s="472" t="s">
        <v>735</v>
      </c>
      <c r="G269" s="625"/>
      <c r="H269" s="625"/>
      <c r="I269" s="625">
        <v>7</v>
      </c>
      <c r="J269" s="625">
        <v>4</v>
      </c>
      <c r="K269" s="466">
        <f t="shared" ref="K269:K270" si="85">SUM(G269:J269)</f>
        <v>11</v>
      </c>
      <c r="L269" s="477" t="s">
        <v>736</v>
      </c>
      <c r="M269" s="477" t="s">
        <v>737</v>
      </c>
      <c r="N269" s="477">
        <v>496</v>
      </c>
      <c r="O269" s="477" t="s">
        <v>738</v>
      </c>
      <c r="P269" s="477" t="s">
        <v>805</v>
      </c>
      <c r="Q269" s="477" t="s">
        <v>739</v>
      </c>
      <c r="R269" s="626" t="s">
        <v>740</v>
      </c>
      <c r="S269" s="618"/>
      <c r="T269" s="358"/>
      <c r="U269" s="358"/>
      <c r="V269" s="358"/>
      <c r="W269" s="358"/>
      <c r="X269" s="358"/>
      <c r="Y269" s="358"/>
      <c r="Z269" s="358"/>
      <c r="AA269" s="358"/>
      <c r="AB269" s="358"/>
      <c r="AC269" s="358"/>
      <c r="AD269" s="358"/>
      <c r="AE269" s="358"/>
      <c r="AF269" s="358"/>
      <c r="AG269" s="358"/>
      <c r="AH269" s="358"/>
      <c r="AI269" s="358"/>
      <c r="AJ269" s="358"/>
      <c r="AK269" s="513"/>
      <c r="AL269" s="527"/>
      <c r="AM269" s="555"/>
    </row>
    <row r="270" spans="1:39" ht="409.5" x14ac:dyDescent="0.25">
      <c r="A270" s="604" t="s">
        <v>916</v>
      </c>
      <c r="B270" s="474" t="s">
        <v>741</v>
      </c>
      <c r="C270" s="471"/>
      <c r="D270" s="471"/>
      <c r="E270" s="471"/>
      <c r="F270" s="472" t="s">
        <v>742</v>
      </c>
      <c r="G270" s="625"/>
      <c r="H270" s="625"/>
      <c r="I270" s="625">
        <v>6</v>
      </c>
      <c r="J270" s="625">
        <v>2</v>
      </c>
      <c r="K270" s="466">
        <f t="shared" si="85"/>
        <v>8</v>
      </c>
      <c r="L270" s="477" t="s">
        <v>743</v>
      </c>
      <c r="M270" s="477" t="s">
        <v>806</v>
      </c>
      <c r="N270" s="477">
        <v>496</v>
      </c>
      <c r="O270" s="477" t="s">
        <v>738</v>
      </c>
      <c r="P270" s="477" t="s">
        <v>807</v>
      </c>
      <c r="Q270" s="477" t="s">
        <v>808</v>
      </c>
      <c r="R270" s="626" t="s">
        <v>740</v>
      </c>
      <c r="S270" s="615"/>
      <c r="T270" s="336"/>
      <c r="U270" s="336"/>
      <c r="V270" s="336"/>
      <c r="W270" s="336"/>
      <c r="X270" s="336"/>
      <c r="Y270" s="336"/>
      <c r="Z270" s="336"/>
      <c r="AA270" s="336"/>
      <c r="AB270" s="336"/>
      <c r="AC270" s="336"/>
      <c r="AD270" s="336"/>
      <c r="AE270" s="336"/>
      <c r="AF270" s="336"/>
      <c r="AG270" s="336"/>
      <c r="AH270" s="336"/>
      <c r="AI270" s="336"/>
      <c r="AJ270" s="336"/>
      <c r="AK270" s="491"/>
      <c r="AL270" s="527"/>
      <c r="AM270" s="555"/>
    </row>
    <row r="271" spans="1:39" ht="409.5" x14ac:dyDescent="0.25">
      <c r="A271" s="604" t="s">
        <v>916</v>
      </c>
      <c r="B271" s="474" t="s">
        <v>809</v>
      </c>
      <c r="C271" s="471" t="s">
        <v>54</v>
      </c>
      <c r="D271" s="471" t="s">
        <v>54</v>
      </c>
      <c r="E271" s="471" t="s">
        <v>54</v>
      </c>
      <c r="F271" s="472" t="s">
        <v>810</v>
      </c>
      <c r="G271" s="627"/>
      <c r="H271" s="627"/>
      <c r="I271" s="627" t="s">
        <v>96</v>
      </c>
      <c r="J271" s="627" t="s">
        <v>96</v>
      </c>
      <c r="K271" s="628" t="s">
        <v>96</v>
      </c>
      <c r="L271" s="477" t="s">
        <v>811</v>
      </c>
      <c r="M271" s="477" t="s">
        <v>812</v>
      </c>
      <c r="N271" s="477">
        <v>565</v>
      </c>
      <c r="O271" s="477" t="s">
        <v>744</v>
      </c>
      <c r="P271" s="477" t="s">
        <v>745</v>
      </c>
      <c r="Q271" s="477" t="s">
        <v>813</v>
      </c>
      <c r="R271" s="626" t="s">
        <v>740</v>
      </c>
      <c r="S271" s="615"/>
      <c r="T271" s="336"/>
      <c r="U271" s="336"/>
      <c r="V271" s="336"/>
      <c r="W271" s="336"/>
      <c r="X271" s="336"/>
      <c r="Y271" s="336"/>
      <c r="Z271" s="336"/>
      <c r="AA271" s="336"/>
      <c r="AB271" s="336"/>
      <c r="AC271" s="336"/>
      <c r="AD271" s="336"/>
      <c r="AE271" s="336"/>
      <c r="AF271" s="336"/>
      <c r="AG271" s="336"/>
      <c r="AH271" s="336"/>
      <c r="AI271" s="336"/>
      <c r="AJ271" s="336"/>
      <c r="AK271" s="491"/>
      <c r="AL271" s="527"/>
      <c r="AM271" s="555"/>
    </row>
    <row r="272" spans="1:39" ht="409.5" x14ac:dyDescent="0.25">
      <c r="A272" s="604" t="s">
        <v>916</v>
      </c>
      <c r="B272" s="474" t="s">
        <v>814</v>
      </c>
      <c r="C272" s="471" t="s">
        <v>54</v>
      </c>
      <c r="D272" s="471" t="s">
        <v>54</v>
      </c>
      <c r="E272" s="471" t="s">
        <v>54</v>
      </c>
      <c r="F272" s="472" t="s">
        <v>746</v>
      </c>
      <c r="G272" s="627"/>
      <c r="H272" s="627"/>
      <c r="I272" s="627" t="s">
        <v>96</v>
      </c>
      <c r="J272" s="627" t="s">
        <v>96</v>
      </c>
      <c r="K272" s="628" t="s">
        <v>96</v>
      </c>
      <c r="L272" s="477" t="s">
        <v>815</v>
      </c>
      <c r="M272" s="477" t="s">
        <v>816</v>
      </c>
      <c r="N272" s="477">
        <v>565</v>
      </c>
      <c r="O272" s="477" t="s">
        <v>744</v>
      </c>
      <c r="P272" s="477" t="s">
        <v>747</v>
      </c>
      <c r="Q272" s="477" t="s">
        <v>813</v>
      </c>
      <c r="R272" s="626" t="s">
        <v>740</v>
      </c>
      <c r="S272" s="615"/>
      <c r="T272" s="336"/>
      <c r="U272" s="336"/>
      <c r="V272" s="336"/>
      <c r="W272" s="336"/>
      <c r="X272" s="336"/>
      <c r="Y272" s="336"/>
      <c r="Z272" s="336"/>
      <c r="AA272" s="336"/>
      <c r="AB272" s="336"/>
      <c r="AC272" s="336"/>
      <c r="AD272" s="336"/>
      <c r="AE272" s="336"/>
      <c r="AF272" s="336"/>
      <c r="AG272" s="336"/>
      <c r="AH272" s="336"/>
      <c r="AI272" s="336"/>
      <c r="AJ272" s="336"/>
      <c r="AK272" s="491"/>
      <c r="AL272" s="527"/>
      <c r="AM272" s="555"/>
    </row>
    <row r="273" spans="1:41" ht="409.5" x14ac:dyDescent="0.25">
      <c r="A273" s="604" t="s">
        <v>916</v>
      </c>
      <c r="B273" s="474" t="s">
        <v>748</v>
      </c>
      <c r="C273" s="475"/>
      <c r="D273" s="475" t="s">
        <v>54</v>
      </c>
      <c r="E273" s="475"/>
      <c r="F273" s="472" t="s">
        <v>749</v>
      </c>
      <c r="G273" s="627"/>
      <c r="H273" s="627"/>
      <c r="I273" s="469" t="s">
        <v>96</v>
      </c>
      <c r="J273" s="469" t="s">
        <v>96</v>
      </c>
      <c r="K273" s="628" t="s">
        <v>96</v>
      </c>
      <c r="L273" s="477" t="s">
        <v>817</v>
      </c>
      <c r="M273" s="477" t="s">
        <v>818</v>
      </c>
      <c r="N273" s="477">
        <v>566</v>
      </c>
      <c r="O273" s="477" t="s">
        <v>750</v>
      </c>
      <c r="P273" s="477" t="s">
        <v>751</v>
      </c>
      <c r="Q273" s="477" t="s">
        <v>813</v>
      </c>
      <c r="R273" s="626" t="s">
        <v>740</v>
      </c>
      <c r="S273" s="615"/>
      <c r="T273" s="336"/>
      <c r="U273" s="336"/>
      <c r="V273" s="336"/>
      <c r="W273" s="336"/>
      <c r="X273" s="336"/>
      <c r="Y273" s="336"/>
      <c r="Z273" s="336"/>
      <c r="AA273" s="336"/>
      <c r="AB273" s="336"/>
      <c r="AC273" s="336"/>
      <c r="AD273" s="336"/>
      <c r="AE273" s="336"/>
      <c r="AF273" s="336"/>
      <c r="AG273" s="336"/>
      <c r="AH273" s="336"/>
      <c r="AI273" s="336"/>
      <c r="AJ273" s="336"/>
      <c r="AK273" s="491"/>
      <c r="AL273" s="527"/>
      <c r="AM273" s="555"/>
    </row>
    <row r="274" spans="1:41" ht="202.5" x14ac:dyDescent="0.25">
      <c r="A274" s="604" t="s">
        <v>917</v>
      </c>
      <c r="B274" s="336" t="s">
        <v>754</v>
      </c>
      <c r="C274" s="336"/>
      <c r="D274" s="336" t="s">
        <v>54</v>
      </c>
      <c r="E274" s="336"/>
      <c r="F274" s="336" t="s">
        <v>755</v>
      </c>
      <c r="G274" s="336"/>
      <c r="H274" s="336"/>
      <c r="I274" s="336" t="s">
        <v>54</v>
      </c>
      <c r="J274" s="336" t="s">
        <v>54</v>
      </c>
      <c r="K274" s="336">
        <f t="shared" ref="K274:K276" si="86">SUM(G274:J274)</f>
        <v>0</v>
      </c>
      <c r="L274" s="336" t="s">
        <v>756</v>
      </c>
      <c r="M274" s="336" t="s">
        <v>757</v>
      </c>
      <c r="N274" s="336">
        <v>176</v>
      </c>
      <c r="O274" s="336" t="s">
        <v>758</v>
      </c>
      <c r="P274" s="336" t="s">
        <v>759</v>
      </c>
      <c r="Q274" s="336" t="s">
        <v>759</v>
      </c>
      <c r="R274" s="588" t="s">
        <v>760</v>
      </c>
      <c r="S274" s="247">
        <f>SUM(K274)</f>
        <v>0</v>
      </c>
      <c r="T274" s="194"/>
      <c r="U274" s="194">
        <f t="shared" ref="U274:U276" si="87">SUM(T274)</f>
        <v>0</v>
      </c>
      <c r="V274" s="194"/>
      <c r="W274" s="194">
        <f t="shared" ref="W274:W276" si="88">SUM(U274)</f>
        <v>0</v>
      </c>
      <c r="X274" s="194">
        <f t="shared" ref="X274:X276" si="89">SUM(W274,S274)</f>
        <v>0</v>
      </c>
      <c r="Y274" s="194"/>
      <c r="Z274" s="194">
        <f t="shared" ref="Z274:Z276" si="90">SUM(X274)</f>
        <v>0</v>
      </c>
      <c r="AA274" s="194">
        <f t="shared" ref="AA274:AA276" si="91">SUM(Z274)</f>
        <v>0</v>
      </c>
      <c r="AB274" s="194"/>
      <c r="AC274" s="194"/>
      <c r="AD274" s="194">
        <f t="shared" ref="AD274:AD276" si="92">SUM(AA274)</f>
        <v>0</v>
      </c>
      <c r="AE274" s="194">
        <f t="shared" ref="AE274:AG276" si="93">SUM(AD274)</f>
        <v>0</v>
      </c>
      <c r="AF274" s="194">
        <f t="shared" si="93"/>
        <v>0</v>
      </c>
      <c r="AG274" s="194">
        <f t="shared" si="93"/>
        <v>0</v>
      </c>
      <c r="AH274" s="227"/>
      <c r="AI274" s="228"/>
      <c r="AJ274" s="238" t="s">
        <v>90</v>
      </c>
      <c r="AK274" s="194"/>
      <c r="AL274" s="235"/>
      <c r="AM274" s="555"/>
    </row>
    <row r="275" spans="1:41" ht="112.5" x14ac:dyDescent="0.25">
      <c r="A275" s="604" t="s">
        <v>917</v>
      </c>
      <c r="B275" s="336" t="s">
        <v>761</v>
      </c>
      <c r="C275" s="336"/>
      <c r="D275" s="336"/>
      <c r="E275" s="336" t="s">
        <v>54</v>
      </c>
      <c r="F275" s="336" t="s">
        <v>762</v>
      </c>
      <c r="G275" s="336"/>
      <c r="H275" s="336"/>
      <c r="I275" s="336" t="s">
        <v>54</v>
      </c>
      <c r="J275" s="336" t="s">
        <v>54</v>
      </c>
      <c r="K275" s="336">
        <f t="shared" si="86"/>
        <v>0</v>
      </c>
      <c r="L275" s="336" t="s">
        <v>763</v>
      </c>
      <c r="M275" s="336" t="s">
        <v>757</v>
      </c>
      <c r="N275" s="336">
        <v>175</v>
      </c>
      <c r="O275" s="336" t="s">
        <v>579</v>
      </c>
      <c r="P275" s="336" t="s">
        <v>759</v>
      </c>
      <c r="Q275" s="336" t="s">
        <v>759</v>
      </c>
      <c r="R275" s="588" t="s">
        <v>764</v>
      </c>
      <c r="S275" s="247">
        <f>SUM(K275)</f>
        <v>0</v>
      </c>
      <c r="T275" s="194"/>
      <c r="U275" s="194">
        <f t="shared" si="87"/>
        <v>0</v>
      </c>
      <c r="V275" s="194"/>
      <c r="W275" s="194">
        <f t="shared" si="88"/>
        <v>0</v>
      </c>
      <c r="X275" s="194">
        <f t="shared" si="89"/>
        <v>0</v>
      </c>
      <c r="Y275" s="194"/>
      <c r="Z275" s="194">
        <f t="shared" si="90"/>
        <v>0</v>
      </c>
      <c r="AA275" s="194">
        <f t="shared" si="91"/>
        <v>0</v>
      </c>
      <c r="AB275" s="194"/>
      <c r="AC275" s="194"/>
      <c r="AD275" s="194">
        <f t="shared" si="92"/>
        <v>0</v>
      </c>
      <c r="AE275" s="194">
        <f t="shared" si="93"/>
        <v>0</v>
      </c>
      <c r="AF275" s="194">
        <f t="shared" si="93"/>
        <v>0</v>
      </c>
      <c r="AG275" s="194">
        <f t="shared" si="93"/>
        <v>0</v>
      </c>
      <c r="AH275" s="195"/>
      <c r="AI275" s="207"/>
      <c r="AJ275" s="207"/>
      <c r="AK275" s="194"/>
      <c r="AL275" s="235"/>
      <c r="AM275" s="555"/>
    </row>
    <row r="276" spans="1:41" ht="112.5" x14ac:dyDescent="0.25">
      <c r="A276" s="604" t="s">
        <v>917</v>
      </c>
      <c r="B276" s="336" t="s">
        <v>83</v>
      </c>
      <c r="C276" s="336" t="s">
        <v>54</v>
      </c>
      <c r="D276" s="336"/>
      <c r="E276" s="336"/>
      <c r="F276" s="336" t="s">
        <v>83</v>
      </c>
      <c r="G276" s="336"/>
      <c r="H276" s="336">
        <v>10</v>
      </c>
      <c r="I276" s="336">
        <v>56</v>
      </c>
      <c r="J276" s="336">
        <v>1</v>
      </c>
      <c r="K276" s="336">
        <f t="shared" si="86"/>
        <v>67</v>
      </c>
      <c r="L276" s="336" t="s">
        <v>732</v>
      </c>
      <c r="M276" s="336" t="s">
        <v>757</v>
      </c>
      <c r="N276" s="336">
        <v>176</v>
      </c>
      <c r="O276" s="336" t="s">
        <v>765</v>
      </c>
      <c r="P276" s="336" t="s">
        <v>766</v>
      </c>
      <c r="Q276" s="336" t="s">
        <v>766</v>
      </c>
      <c r="R276" s="588" t="s">
        <v>767</v>
      </c>
      <c r="S276" s="248"/>
      <c r="T276" s="195"/>
      <c r="U276" s="195">
        <f t="shared" si="87"/>
        <v>0</v>
      </c>
      <c r="V276" s="195"/>
      <c r="W276" s="195">
        <f t="shared" si="88"/>
        <v>0</v>
      </c>
      <c r="X276" s="195">
        <f t="shared" si="89"/>
        <v>0</v>
      </c>
      <c r="Y276" s="195"/>
      <c r="Z276" s="195">
        <f t="shared" si="90"/>
        <v>0</v>
      </c>
      <c r="AA276" s="195">
        <f t="shared" si="91"/>
        <v>0</v>
      </c>
      <c r="AB276" s="195"/>
      <c r="AC276" s="195"/>
      <c r="AD276" s="195">
        <f t="shared" si="92"/>
        <v>0</v>
      </c>
      <c r="AE276" s="195">
        <f t="shared" si="93"/>
        <v>0</v>
      </c>
      <c r="AF276" s="195">
        <f t="shared" si="93"/>
        <v>0</v>
      </c>
      <c r="AG276" s="195">
        <f t="shared" si="93"/>
        <v>0</v>
      </c>
      <c r="AH276" s="195"/>
      <c r="AI276" s="207"/>
      <c r="AJ276" s="207"/>
      <c r="AK276" s="195"/>
      <c r="AL276" s="207"/>
      <c r="AM276" s="555"/>
    </row>
    <row r="277" spans="1:41" ht="90.75" customHeight="1" x14ac:dyDescent="0.25">
      <c r="A277" s="558" t="s">
        <v>918</v>
      </c>
      <c r="B277" s="798" t="s">
        <v>769</v>
      </c>
      <c r="C277" s="798" t="s">
        <v>96</v>
      </c>
      <c r="D277" s="190"/>
      <c r="E277" s="190"/>
      <c r="F277" s="798" t="s">
        <v>1180</v>
      </c>
      <c r="G277" s="286"/>
      <c r="H277" s="286"/>
      <c r="I277" s="798">
        <v>1</v>
      </c>
      <c r="J277" s="798">
        <v>4</v>
      </c>
      <c r="K277" s="798">
        <f>SUM(I277:J277)</f>
        <v>5</v>
      </c>
      <c r="L277" s="798" t="s">
        <v>1181</v>
      </c>
      <c r="M277" s="798" t="s">
        <v>158</v>
      </c>
      <c r="N277" s="798">
        <v>543</v>
      </c>
      <c r="O277" s="798" t="s">
        <v>1182</v>
      </c>
      <c r="P277" s="798" t="s">
        <v>1183</v>
      </c>
      <c r="Q277" s="798">
        <v>7</v>
      </c>
      <c r="R277" s="798" t="s">
        <v>770</v>
      </c>
      <c r="S277" s="195"/>
      <c r="T277" s="195"/>
      <c r="U277" s="195"/>
      <c r="V277" s="195"/>
      <c r="W277" s="195"/>
      <c r="X277" s="195"/>
      <c r="Y277" s="195"/>
      <c r="Z277" s="195"/>
      <c r="AA277" s="195"/>
      <c r="AB277" s="195"/>
      <c r="AC277" s="195"/>
      <c r="AD277" s="195"/>
      <c r="AE277" s="195"/>
      <c r="AF277" s="195"/>
      <c r="AG277" s="195"/>
      <c r="AH277" s="195"/>
      <c r="AI277" s="289"/>
      <c r="AJ277" s="195"/>
      <c r="AK277" s="195"/>
      <c r="AL277" s="330"/>
    </row>
    <row r="278" spans="1:41" ht="90.75" customHeight="1" x14ac:dyDescent="0.25">
      <c r="A278" s="558" t="s">
        <v>918</v>
      </c>
      <c r="B278" s="798" t="s">
        <v>769</v>
      </c>
      <c r="C278" s="190"/>
      <c r="D278" s="798" t="s">
        <v>96</v>
      </c>
      <c r="E278" s="190"/>
      <c r="F278" s="798" t="s">
        <v>1184</v>
      </c>
      <c r="G278" s="286"/>
      <c r="H278" s="286"/>
      <c r="I278" s="798">
        <v>2</v>
      </c>
      <c r="J278" s="798">
        <v>9</v>
      </c>
      <c r="K278" s="798">
        <f>SUM(I278:J278)</f>
        <v>11</v>
      </c>
      <c r="L278" s="798" t="s">
        <v>1185</v>
      </c>
      <c r="M278" s="798" t="s">
        <v>158</v>
      </c>
      <c r="N278" s="798">
        <v>543</v>
      </c>
      <c r="O278" s="798" t="s">
        <v>1186</v>
      </c>
      <c r="P278" s="798" t="s">
        <v>1183</v>
      </c>
      <c r="Q278" s="798">
        <v>7</v>
      </c>
      <c r="R278" s="798" t="s">
        <v>1187</v>
      </c>
      <c r="S278" s="195"/>
      <c r="T278" s="195"/>
      <c r="U278" s="195"/>
      <c r="V278" s="195"/>
      <c r="W278" s="195"/>
      <c r="X278" s="195"/>
      <c r="Y278" s="195"/>
      <c r="Z278" s="195"/>
      <c r="AA278" s="195"/>
      <c r="AB278" s="195"/>
      <c r="AC278" s="195"/>
      <c r="AD278" s="195"/>
      <c r="AE278" s="195"/>
      <c r="AF278" s="195"/>
      <c r="AG278" s="195"/>
      <c r="AH278" s="195"/>
      <c r="AI278" s="289"/>
      <c r="AJ278" s="195"/>
      <c r="AK278" s="195"/>
      <c r="AL278" s="330"/>
    </row>
    <row r="279" spans="1:41" ht="90.75" customHeight="1" x14ac:dyDescent="0.25">
      <c r="A279" s="558" t="s">
        <v>918</v>
      </c>
      <c r="B279" s="798" t="s">
        <v>769</v>
      </c>
      <c r="C279" s="190"/>
      <c r="D279" s="190"/>
      <c r="E279" s="798" t="s">
        <v>96</v>
      </c>
      <c r="F279" s="798" t="s">
        <v>1188</v>
      </c>
      <c r="G279" s="286"/>
      <c r="H279" s="286"/>
      <c r="I279" s="798">
        <v>0</v>
      </c>
      <c r="J279" s="798">
        <v>3</v>
      </c>
      <c r="K279" s="798">
        <f>SUM(I279:J279)</f>
        <v>3</v>
      </c>
      <c r="L279" s="798" t="s">
        <v>1189</v>
      </c>
      <c r="M279" s="798" t="s">
        <v>158</v>
      </c>
      <c r="N279" s="798">
        <v>543</v>
      </c>
      <c r="O279" s="798" t="s">
        <v>1182</v>
      </c>
      <c r="P279" s="798" t="s">
        <v>1183</v>
      </c>
      <c r="Q279" s="798">
        <v>7</v>
      </c>
      <c r="R279" s="798" t="s">
        <v>1187</v>
      </c>
      <c r="S279" s="195"/>
      <c r="T279" s="195"/>
      <c r="U279" s="195"/>
      <c r="V279" s="195"/>
      <c r="W279" s="195"/>
      <c r="X279" s="195"/>
      <c r="Y279" s="195"/>
      <c r="Z279" s="195"/>
      <c r="AA279" s="195"/>
      <c r="AB279" s="195"/>
      <c r="AC279" s="195"/>
      <c r="AD279" s="195"/>
      <c r="AE279" s="195"/>
      <c r="AF279" s="195"/>
      <c r="AG279" s="195"/>
      <c r="AH279" s="195"/>
      <c r="AI279" s="289"/>
      <c r="AJ279" s="195"/>
      <c r="AK279" s="195"/>
      <c r="AL279" s="330"/>
    </row>
    <row r="280" spans="1:41" ht="93.75" customHeight="1" x14ac:dyDescent="0.25">
      <c r="A280" s="558" t="s">
        <v>918</v>
      </c>
      <c r="B280" s="798" t="s">
        <v>771</v>
      </c>
      <c r="C280" s="190"/>
      <c r="D280" s="190"/>
      <c r="E280" s="190" t="s">
        <v>96</v>
      </c>
      <c r="F280" s="798" t="s">
        <v>772</v>
      </c>
      <c r="G280" s="195"/>
      <c r="H280" s="195"/>
      <c r="I280" s="798">
        <v>20</v>
      </c>
      <c r="J280" s="798">
        <v>10</v>
      </c>
      <c r="K280" s="798">
        <f>SUM(I280:J280)</f>
        <v>30</v>
      </c>
      <c r="L280" s="798" t="s">
        <v>1190</v>
      </c>
      <c r="M280" s="798" t="s">
        <v>158</v>
      </c>
      <c r="N280" s="798">
        <v>544</v>
      </c>
      <c r="O280" s="798" t="s">
        <v>773</v>
      </c>
      <c r="P280" s="798" t="s">
        <v>1191</v>
      </c>
      <c r="Q280" s="798">
        <v>1</v>
      </c>
      <c r="R280" s="798" t="s">
        <v>1192</v>
      </c>
      <c r="S280" s="195"/>
      <c r="T280" s="195"/>
      <c r="U280" s="195"/>
      <c r="V280" s="195"/>
      <c r="W280" s="195"/>
      <c r="X280" s="195"/>
      <c r="Y280" s="195"/>
      <c r="Z280" s="195"/>
      <c r="AA280" s="195"/>
      <c r="AB280" s="195"/>
      <c r="AC280" s="195"/>
      <c r="AD280" s="195"/>
      <c r="AE280" s="195"/>
      <c r="AF280" s="195"/>
      <c r="AG280" s="195"/>
      <c r="AH280" s="195"/>
      <c r="AI280" s="195"/>
      <c r="AJ280" s="195"/>
      <c r="AK280" s="195"/>
      <c r="AL280" s="330"/>
    </row>
    <row r="281" spans="1:41" s="343" customFormat="1" ht="67.5" x14ac:dyDescent="0.25">
      <c r="A281" s="558" t="s">
        <v>919</v>
      </c>
      <c r="B281" s="336" t="s">
        <v>1205</v>
      </c>
      <c r="C281" s="356" t="s">
        <v>54</v>
      </c>
      <c r="D281" s="356"/>
      <c r="E281" s="356"/>
      <c r="F281" s="336" t="s">
        <v>1206</v>
      </c>
      <c r="G281" s="357"/>
      <c r="H281" s="357"/>
      <c r="I281" s="357">
        <v>1</v>
      </c>
      <c r="J281" s="357"/>
      <c r="K281" s="276">
        <f>SUM(G281:J281)</f>
        <v>1</v>
      </c>
      <c r="L281" s="336" t="s">
        <v>1207</v>
      </c>
      <c r="M281" s="336" t="s">
        <v>347</v>
      </c>
      <c r="N281" s="336" t="s">
        <v>1208</v>
      </c>
      <c r="O281" s="336" t="s">
        <v>1209</v>
      </c>
      <c r="P281" s="336" t="s">
        <v>1210</v>
      </c>
      <c r="Q281" s="336">
        <v>116</v>
      </c>
      <c r="R281" s="336" t="s">
        <v>1211</v>
      </c>
      <c r="S281" s="357"/>
      <c r="T281" s="554"/>
      <c r="U281" s="336"/>
      <c r="V281" s="554"/>
      <c r="W281" s="554"/>
      <c r="X281" s="554"/>
      <c r="Y281" s="554"/>
      <c r="Z281" s="554"/>
      <c r="AA281" s="554"/>
      <c r="AB281" s="554"/>
      <c r="AC281" s="554"/>
      <c r="AD281" s="554"/>
      <c r="AE281" s="554"/>
      <c r="AF281" s="554"/>
      <c r="AG281" s="336"/>
      <c r="AH281" s="336"/>
      <c r="AI281" s="336"/>
      <c r="AJ281" s="554"/>
      <c r="AK281" s="554"/>
      <c r="AL281" s="555"/>
    </row>
    <row r="282" spans="1:41" s="343" customFormat="1" ht="409.6" x14ac:dyDescent="0.25">
      <c r="A282" s="558" t="s">
        <v>919</v>
      </c>
      <c r="B282" s="370" t="s">
        <v>1212</v>
      </c>
      <c r="C282" s="360"/>
      <c r="D282" s="356"/>
      <c r="E282" s="356" t="s">
        <v>96</v>
      </c>
      <c r="F282" s="336" t="s">
        <v>774</v>
      </c>
      <c r="G282" s="276"/>
      <c r="H282" s="276"/>
      <c r="I282" s="276"/>
      <c r="J282" s="336">
        <v>30</v>
      </c>
      <c r="K282" s="336">
        <f>SUM(G282:J282)</f>
        <v>30</v>
      </c>
      <c r="L282" s="495" t="s">
        <v>1213</v>
      </c>
      <c r="M282" s="336" t="s">
        <v>347</v>
      </c>
      <c r="N282" s="495" t="s">
        <v>775</v>
      </c>
      <c r="O282" s="495" t="s">
        <v>56</v>
      </c>
      <c r="P282" s="495" t="s">
        <v>1214</v>
      </c>
      <c r="Q282" s="495">
        <v>55</v>
      </c>
      <c r="R282" s="495" t="s">
        <v>1215</v>
      </c>
      <c r="S282" s="349"/>
      <c r="T282" s="349"/>
      <c r="U282" s="349"/>
      <c r="V282" s="349"/>
      <c r="W282" s="349"/>
      <c r="X282" s="349"/>
      <c r="Y282" s="349"/>
      <c r="Z282" s="349"/>
      <c r="AA282" s="349"/>
      <c r="AB282" s="349"/>
      <c r="AC282" s="349"/>
      <c r="AD282" s="349"/>
      <c r="AE282" s="349"/>
      <c r="AF282" s="349"/>
      <c r="AG282" s="349"/>
      <c r="AH282" s="349"/>
      <c r="AI282" s="556"/>
      <c r="AJ282" s="349"/>
      <c r="AK282" s="349"/>
      <c r="AL282" s="555"/>
      <c r="AO282" s="343" t="str">
        <f>LOWER(R282)</f>
        <v xml:space="preserve">dirección de vca </v>
      </c>
    </row>
    <row r="283" spans="1:41" s="343" customFormat="1" ht="409.6" x14ac:dyDescent="0.25">
      <c r="A283" s="558" t="s">
        <v>919</v>
      </c>
      <c r="B283" s="370" t="s">
        <v>1212</v>
      </c>
      <c r="C283" s="360"/>
      <c r="D283" s="356" t="s">
        <v>96</v>
      </c>
      <c r="E283" s="356"/>
      <c r="F283" s="336" t="s">
        <v>774</v>
      </c>
      <c r="G283" s="276"/>
      <c r="H283" s="276"/>
      <c r="I283" s="276"/>
      <c r="J283" s="309">
        <v>25</v>
      </c>
      <c r="K283" s="309">
        <f>SUM(G283:J283)</f>
        <v>25</v>
      </c>
      <c r="L283" s="361" t="s">
        <v>1216</v>
      </c>
      <c r="M283" s="336" t="s">
        <v>347</v>
      </c>
      <c r="N283" s="309" t="s">
        <v>775</v>
      </c>
      <c r="O283" s="309" t="s">
        <v>56</v>
      </c>
      <c r="P283" s="336" t="s">
        <v>1214</v>
      </c>
      <c r="Q283" s="309">
        <v>50</v>
      </c>
      <c r="R283" s="309" t="s">
        <v>1215</v>
      </c>
      <c r="S283" s="349"/>
      <c r="T283" s="349"/>
      <c r="U283" s="349"/>
      <c r="V283" s="349"/>
      <c r="W283" s="349"/>
      <c r="X283" s="349"/>
      <c r="Y283" s="349"/>
      <c r="Z283" s="349"/>
      <c r="AA283" s="349"/>
      <c r="AB283" s="349"/>
      <c r="AC283" s="349"/>
      <c r="AD283" s="349"/>
      <c r="AE283" s="349"/>
      <c r="AF283" s="349"/>
      <c r="AG283" s="349"/>
      <c r="AH283" s="349"/>
      <c r="AI283" s="556"/>
      <c r="AJ283" s="349"/>
      <c r="AK283" s="349"/>
      <c r="AL283" s="555"/>
    </row>
    <row r="284" spans="1:41" s="343" customFormat="1" ht="135" x14ac:dyDescent="0.25">
      <c r="A284" s="558" t="s">
        <v>919</v>
      </c>
      <c r="B284" s="336" t="s">
        <v>1217</v>
      </c>
      <c r="C284" s="360"/>
      <c r="D284" s="356"/>
      <c r="E284" s="356" t="s">
        <v>776</v>
      </c>
      <c r="F284" s="336" t="s">
        <v>1218</v>
      </c>
      <c r="G284" s="309"/>
      <c r="H284" s="309"/>
      <c r="I284" s="309">
        <v>339</v>
      </c>
      <c r="J284" s="309">
        <v>340</v>
      </c>
      <c r="K284" s="309">
        <f t="shared" ref="K284" si="94">SUM(G284:J284)</f>
        <v>679</v>
      </c>
      <c r="L284" s="336" t="s">
        <v>1219</v>
      </c>
      <c r="M284" s="336" t="s">
        <v>347</v>
      </c>
      <c r="N284" s="356">
        <v>494</v>
      </c>
      <c r="O284" s="336" t="s">
        <v>1220</v>
      </c>
      <c r="P284" s="336" t="s">
        <v>1221</v>
      </c>
      <c r="Q284" s="336" t="s">
        <v>1222</v>
      </c>
      <c r="R284" s="336" t="s">
        <v>1223</v>
      </c>
      <c r="S284" s="336"/>
      <c r="T284" s="356"/>
      <c r="U284" s="336"/>
      <c r="V284" s="356"/>
      <c r="W284" s="356"/>
      <c r="X284" s="349"/>
      <c r="Y284" s="349"/>
      <c r="Z284" s="349"/>
      <c r="AA284" s="336"/>
      <c r="AB284" s="336"/>
      <c r="AC284" s="356"/>
      <c r="AD284" s="349"/>
      <c r="AE284" s="356"/>
      <c r="AF284" s="349"/>
      <c r="AG284" s="336"/>
      <c r="AH284" s="336"/>
      <c r="AI284" s="505"/>
      <c r="AJ284" s="356"/>
      <c r="AK284" s="349"/>
      <c r="AL284" s="336"/>
      <c r="AO284" s="343" t="str">
        <f>LOWER(R284)</f>
        <v>dirección  de formalización de predios</v>
      </c>
    </row>
    <row r="285" spans="1:41" ht="225" x14ac:dyDescent="0.25">
      <c r="A285" s="558" t="s">
        <v>920</v>
      </c>
      <c r="B285" s="336" t="s">
        <v>819</v>
      </c>
      <c r="C285" s="356"/>
      <c r="D285" s="356"/>
      <c r="E285" s="356" t="s">
        <v>54</v>
      </c>
      <c r="F285" s="336" t="s">
        <v>820</v>
      </c>
      <c r="G285" s="357">
        <v>4</v>
      </c>
      <c r="H285" s="357">
        <v>1</v>
      </c>
      <c r="I285" s="357">
        <v>2</v>
      </c>
      <c r="J285" s="357"/>
      <c r="K285" s="276">
        <f>SUM(G285:J285)</f>
        <v>7</v>
      </c>
      <c r="L285" s="336" t="s">
        <v>821</v>
      </c>
      <c r="M285" s="336" t="s">
        <v>640</v>
      </c>
      <c r="N285" s="336" t="s">
        <v>822</v>
      </c>
      <c r="O285" s="336" t="s">
        <v>823</v>
      </c>
      <c r="P285" s="336" t="s">
        <v>824</v>
      </c>
      <c r="Q285" s="336">
        <v>5000</v>
      </c>
      <c r="R285" s="336" t="s">
        <v>825</v>
      </c>
      <c r="S285" s="357">
        <f t="shared" ref="S285:S297" si="95">SUM(K285)</f>
        <v>7</v>
      </c>
      <c r="T285" s="357">
        <v>0</v>
      </c>
      <c r="U285" s="554">
        <f t="shared" ref="U285:U300" si="96">SUM(T285)</f>
        <v>0</v>
      </c>
      <c r="V285" s="336"/>
      <c r="W285" s="554">
        <v>2</v>
      </c>
      <c r="X285" s="554">
        <f t="shared" ref="X285:X300" si="97">SUM(W285,S285)</f>
        <v>9</v>
      </c>
      <c r="Y285" s="554"/>
      <c r="Z285" s="554">
        <f t="shared" ref="Z285:Z300" si="98">SUM(X285)</f>
        <v>9</v>
      </c>
      <c r="AA285" s="554">
        <f t="shared" ref="AA285:AA300" si="99">SUM(Z285)</f>
        <v>9</v>
      </c>
      <c r="AB285" s="554"/>
      <c r="AC285" s="554"/>
      <c r="AD285" s="554">
        <f t="shared" ref="AD285:AD300" si="100">SUM(AA285)</f>
        <v>9</v>
      </c>
      <c r="AE285" s="554">
        <f t="shared" ref="AE285:AG300" si="101">SUM(AD285)</f>
        <v>9</v>
      </c>
      <c r="AF285" s="554">
        <f t="shared" si="101"/>
        <v>9</v>
      </c>
      <c r="AG285" s="554">
        <f t="shared" si="101"/>
        <v>9</v>
      </c>
      <c r="AH285" s="336"/>
      <c r="AI285" s="336"/>
      <c r="AJ285" s="336"/>
      <c r="AK285" s="554" t="e">
        <f>SUM(#REF!)</f>
        <v>#REF!</v>
      </c>
      <c r="AL285" s="554"/>
      <c r="AM285" s="555"/>
    </row>
    <row r="286" spans="1:41" ht="123.75" x14ac:dyDescent="0.25">
      <c r="A286" s="558" t="s">
        <v>920</v>
      </c>
      <c r="B286" s="336" t="s">
        <v>826</v>
      </c>
      <c r="C286" s="360"/>
      <c r="D286" s="356" t="s">
        <v>54</v>
      </c>
      <c r="E286" s="356" t="s">
        <v>827</v>
      </c>
      <c r="F286" s="336" t="s">
        <v>828</v>
      </c>
      <c r="G286" s="276"/>
      <c r="H286" s="276"/>
      <c r="I286" s="276"/>
      <c r="J286" s="276"/>
      <c r="K286" s="276">
        <f t="shared" ref="K286:K288" si="102">SUM(G286:J286)</f>
        <v>0</v>
      </c>
      <c r="L286" s="361" t="s">
        <v>829</v>
      </c>
      <c r="M286" s="336" t="s">
        <v>640</v>
      </c>
      <c r="N286" s="356">
        <v>179</v>
      </c>
      <c r="O286" s="336" t="s">
        <v>823</v>
      </c>
      <c r="P286" s="370" t="s">
        <v>830</v>
      </c>
      <c r="Q286" s="336">
        <v>2010</v>
      </c>
      <c r="R286" s="336" t="s">
        <v>831</v>
      </c>
      <c r="S286" s="349">
        <f t="shared" si="95"/>
        <v>0</v>
      </c>
      <c r="T286" s="349"/>
      <c r="U286" s="349">
        <f t="shared" si="96"/>
        <v>0</v>
      </c>
      <c r="V286" s="349" t="s">
        <v>87</v>
      </c>
      <c r="W286" s="349">
        <f t="shared" ref="W286:W288" si="103">SUM(U286)</f>
        <v>0</v>
      </c>
      <c r="X286" s="349">
        <f t="shared" si="97"/>
        <v>0</v>
      </c>
      <c r="Y286" s="349" t="s">
        <v>88</v>
      </c>
      <c r="Z286" s="349">
        <f t="shared" si="98"/>
        <v>0</v>
      </c>
      <c r="AA286" s="349">
        <f t="shared" si="99"/>
        <v>0</v>
      </c>
      <c r="AB286" s="349"/>
      <c r="AC286" s="349"/>
      <c r="AD286" s="349">
        <f t="shared" si="100"/>
        <v>0</v>
      </c>
      <c r="AE286" s="349">
        <f t="shared" si="101"/>
        <v>0</v>
      </c>
      <c r="AF286" s="349">
        <f t="shared" si="101"/>
        <v>0</v>
      </c>
      <c r="AG286" s="349">
        <f t="shared" si="101"/>
        <v>0</v>
      </c>
      <c r="AH286" s="349" t="s">
        <v>89</v>
      </c>
      <c r="AI286" s="349" t="s">
        <v>89</v>
      </c>
      <c r="AJ286" s="556" t="s">
        <v>90</v>
      </c>
      <c r="AK286" s="349"/>
      <c r="AL286" s="349"/>
      <c r="AM286" s="555"/>
    </row>
    <row r="287" spans="1:41" ht="169.5" x14ac:dyDescent="0.25">
      <c r="A287" s="558" t="s">
        <v>920</v>
      </c>
      <c r="B287" s="336" t="s">
        <v>832</v>
      </c>
      <c r="C287" s="336" t="s">
        <v>54</v>
      </c>
      <c r="D287" s="336" t="s">
        <v>54</v>
      </c>
      <c r="E287" s="336" t="s">
        <v>54</v>
      </c>
      <c r="F287" s="370" t="s">
        <v>833</v>
      </c>
      <c r="G287" s="349"/>
      <c r="H287" s="349"/>
      <c r="I287" s="349">
        <v>240</v>
      </c>
      <c r="J287" s="349"/>
      <c r="K287" s="276">
        <f t="shared" si="102"/>
        <v>240</v>
      </c>
      <c r="L287" s="361" t="s">
        <v>834</v>
      </c>
      <c r="M287" s="336" t="s">
        <v>640</v>
      </c>
      <c r="N287" s="356">
        <v>181</v>
      </c>
      <c r="O287" s="336" t="s">
        <v>835</v>
      </c>
      <c r="P287" s="336" t="s">
        <v>836</v>
      </c>
      <c r="Q287" s="356" t="s">
        <v>837</v>
      </c>
      <c r="R287" s="336" t="s">
        <v>831</v>
      </c>
      <c r="S287" s="349">
        <f t="shared" si="95"/>
        <v>240</v>
      </c>
      <c r="T287" s="349"/>
      <c r="U287" s="349">
        <f t="shared" si="96"/>
        <v>0</v>
      </c>
      <c r="V287" s="349" t="s">
        <v>184</v>
      </c>
      <c r="W287" s="349">
        <f t="shared" si="103"/>
        <v>0</v>
      </c>
      <c r="X287" s="349">
        <f t="shared" si="97"/>
        <v>240</v>
      </c>
      <c r="Y287" s="349" t="s">
        <v>88</v>
      </c>
      <c r="Z287" s="349">
        <f t="shared" si="98"/>
        <v>240</v>
      </c>
      <c r="AA287" s="349">
        <f t="shared" si="99"/>
        <v>240</v>
      </c>
      <c r="AB287" s="349"/>
      <c r="AC287" s="349"/>
      <c r="AD287" s="349">
        <f t="shared" si="100"/>
        <v>240</v>
      </c>
      <c r="AE287" s="349">
        <f t="shared" si="101"/>
        <v>240</v>
      </c>
      <c r="AF287" s="349">
        <f t="shared" si="101"/>
        <v>240</v>
      </c>
      <c r="AG287" s="349">
        <f t="shared" si="101"/>
        <v>240</v>
      </c>
      <c r="AH287" s="349" t="s">
        <v>89</v>
      </c>
      <c r="AI287" s="349" t="s">
        <v>89</v>
      </c>
      <c r="AJ287" s="349"/>
      <c r="AK287" s="349"/>
      <c r="AL287" s="349"/>
    </row>
    <row r="288" spans="1:41" ht="168.75" x14ac:dyDescent="0.25">
      <c r="A288" s="558" t="s">
        <v>920</v>
      </c>
      <c r="B288" s="336" t="s">
        <v>838</v>
      </c>
      <c r="C288" s="360"/>
      <c r="D288" s="360"/>
      <c r="E288" s="360"/>
      <c r="F288" s="336" t="s">
        <v>839</v>
      </c>
      <c r="G288" s="349"/>
      <c r="H288" s="349"/>
      <c r="I288" s="349"/>
      <c r="J288" s="349"/>
      <c r="K288" s="276">
        <f t="shared" si="102"/>
        <v>0</v>
      </c>
      <c r="L288" s="336" t="s">
        <v>840</v>
      </c>
      <c r="M288" s="244" t="s">
        <v>640</v>
      </c>
      <c r="N288" s="356">
        <v>180</v>
      </c>
      <c r="O288" s="356" t="s">
        <v>841</v>
      </c>
      <c r="P288" s="336" t="s">
        <v>836</v>
      </c>
      <c r="Q288" s="356">
        <v>200</v>
      </c>
      <c r="R288" s="336" t="s">
        <v>831</v>
      </c>
      <c r="S288" s="349">
        <f t="shared" si="95"/>
        <v>0</v>
      </c>
      <c r="T288" s="349"/>
      <c r="U288" s="349">
        <f t="shared" si="96"/>
        <v>0</v>
      </c>
      <c r="V288" s="349" t="s">
        <v>191</v>
      </c>
      <c r="W288" s="349">
        <f t="shared" si="103"/>
        <v>0</v>
      </c>
      <c r="X288" s="349">
        <f t="shared" si="97"/>
        <v>0</v>
      </c>
      <c r="Y288" s="349" t="s">
        <v>88</v>
      </c>
      <c r="Z288" s="349">
        <f t="shared" si="98"/>
        <v>0</v>
      </c>
      <c r="AA288" s="349">
        <f t="shared" si="99"/>
        <v>0</v>
      </c>
      <c r="AB288" s="349"/>
      <c r="AC288" s="349"/>
      <c r="AD288" s="349">
        <f t="shared" si="100"/>
        <v>0</v>
      </c>
      <c r="AE288" s="349">
        <f t="shared" si="101"/>
        <v>0</v>
      </c>
      <c r="AF288" s="349">
        <f t="shared" si="101"/>
        <v>0</v>
      </c>
      <c r="AG288" s="349">
        <f t="shared" si="101"/>
        <v>0</v>
      </c>
      <c r="AH288" s="349" t="s">
        <v>89</v>
      </c>
      <c r="AI288" s="349" t="s">
        <v>89</v>
      </c>
      <c r="AJ288" s="349"/>
      <c r="AK288" s="349"/>
      <c r="AL288" s="349"/>
    </row>
    <row r="289" spans="1:38" ht="112.5" x14ac:dyDescent="0.25">
      <c r="A289" s="558" t="s">
        <v>920</v>
      </c>
      <c r="B289" s="336" t="s">
        <v>842</v>
      </c>
      <c r="C289" s="356" t="s">
        <v>54</v>
      </c>
      <c r="D289" s="356" t="s">
        <v>54</v>
      </c>
      <c r="E289" s="356" t="s">
        <v>54</v>
      </c>
      <c r="F289" s="336" t="s">
        <v>843</v>
      </c>
      <c r="G289" s="357"/>
      <c r="H289" s="357"/>
      <c r="I289" s="357"/>
      <c r="J289" s="357"/>
      <c r="K289" s="276"/>
      <c r="L289" s="336" t="s">
        <v>844</v>
      </c>
      <c r="M289" s="336" t="s">
        <v>640</v>
      </c>
      <c r="N289" s="336">
        <v>469</v>
      </c>
      <c r="O289" s="336" t="s">
        <v>845</v>
      </c>
      <c r="P289" s="336" t="s">
        <v>846</v>
      </c>
      <c r="Q289" s="336">
        <v>60</v>
      </c>
      <c r="R289" s="336" t="s">
        <v>847</v>
      </c>
      <c r="S289" s="357">
        <f t="shared" si="95"/>
        <v>0</v>
      </c>
      <c r="T289" s="357">
        <v>0</v>
      </c>
      <c r="U289" s="554">
        <f t="shared" si="96"/>
        <v>0</v>
      </c>
      <c r="V289" s="336"/>
      <c r="W289" s="554">
        <v>2</v>
      </c>
      <c r="X289" s="554">
        <f t="shared" si="97"/>
        <v>2</v>
      </c>
      <c r="Y289" s="554"/>
      <c r="Z289" s="554">
        <f t="shared" si="98"/>
        <v>2</v>
      </c>
      <c r="AA289" s="554">
        <f t="shared" si="99"/>
        <v>2</v>
      </c>
      <c r="AB289" s="554"/>
      <c r="AC289" s="554"/>
      <c r="AD289" s="554">
        <f t="shared" si="100"/>
        <v>2</v>
      </c>
      <c r="AE289" s="554">
        <f t="shared" si="101"/>
        <v>2</v>
      </c>
      <c r="AF289" s="554">
        <f t="shared" si="101"/>
        <v>2</v>
      </c>
      <c r="AG289" s="554">
        <f t="shared" si="101"/>
        <v>2</v>
      </c>
      <c r="AH289" s="336"/>
      <c r="AI289" s="336"/>
      <c r="AJ289" s="336"/>
      <c r="AK289" s="554" t="e">
        <f>SUM(#REF!)</f>
        <v>#REF!</v>
      </c>
      <c r="AL289" s="554"/>
    </row>
    <row r="290" spans="1:38" ht="67.5" x14ac:dyDescent="0.25">
      <c r="A290" s="558" t="s">
        <v>920</v>
      </c>
      <c r="B290" s="336" t="s">
        <v>842</v>
      </c>
      <c r="C290" s="360"/>
      <c r="D290" s="356"/>
      <c r="E290" s="356"/>
      <c r="F290" s="336" t="s">
        <v>848</v>
      </c>
      <c r="G290" s="276"/>
      <c r="H290" s="276"/>
      <c r="I290" s="276"/>
      <c r="J290" s="276"/>
      <c r="K290" s="276"/>
      <c r="L290" s="361" t="s">
        <v>849</v>
      </c>
      <c r="M290" s="336" t="s">
        <v>640</v>
      </c>
      <c r="N290" s="356">
        <v>378</v>
      </c>
      <c r="O290" s="336" t="s">
        <v>5</v>
      </c>
      <c r="P290" s="336" t="s">
        <v>846</v>
      </c>
      <c r="Q290" s="336">
        <v>60</v>
      </c>
      <c r="R290" s="336" t="s">
        <v>847</v>
      </c>
      <c r="S290" s="349">
        <f t="shared" si="95"/>
        <v>0</v>
      </c>
      <c r="T290" s="349"/>
      <c r="U290" s="349">
        <f t="shared" si="96"/>
        <v>0</v>
      </c>
      <c r="V290" s="349" t="s">
        <v>87</v>
      </c>
      <c r="W290" s="349">
        <f t="shared" ref="W290:W292" si="104">SUM(U290)</f>
        <v>0</v>
      </c>
      <c r="X290" s="349">
        <f t="shared" si="97"/>
        <v>0</v>
      </c>
      <c r="Y290" s="349" t="s">
        <v>88</v>
      </c>
      <c r="Z290" s="349">
        <f t="shared" si="98"/>
        <v>0</v>
      </c>
      <c r="AA290" s="349">
        <f t="shared" si="99"/>
        <v>0</v>
      </c>
      <c r="AB290" s="349"/>
      <c r="AC290" s="349"/>
      <c r="AD290" s="349">
        <f t="shared" si="100"/>
        <v>0</v>
      </c>
      <c r="AE290" s="349">
        <f t="shared" si="101"/>
        <v>0</v>
      </c>
      <c r="AF290" s="349">
        <f t="shared" si="101"/>
        <v>0</v>
      </c>
      <c r="AG290" s="349">
        <f t="shared" si="101"/>
        <v>0</v>
      </c>
      <c r="AH290" s="349" t="s">
        <v>89</v>
      </c>
      <c r="AI290" s="349" t="s">
        <v>89</v>
      </c>
      <c r="AJ290" s="556" t="s">
        <v>90</v>
      </c>
      <c r="AK290" s="349"/>
      <c r="AL290" s="349"/>
    </row>
    <row r="291" spans="1:38" ht="78.75" x14ac:dyDescent="0.25">
      <c r="A291" s="558" t="s">
        <v>920</v>
      </c>
      <c r="B291" s="336" t="s">
        <v>850</v>
      </c>
      <c r="C291" s="336" t="s">
        <v>54</v>
      </c>
      <c r="D291" s="336"/>
      <c r="E291" s="336" t="s">
        <v>54</v>
      </c>
      <c r="F291" s="336" t="s">
        <v>851</v>
      </c>
      <c r="G291" s="349"/>
      <c r="H291" s="349"/>
      <c r="I291" s="349">
        <v>1</v>
      </c>
      <c r="J291" s="349"/>
      <c r="K291" s="276"/>
      <c r="L291" s="361" t="s">
        <v>852</v>
      </c>
      <c r="M291" s="336" t="s">
        <v>640</v>
      </c>
      <c r="N291" s="356">
        <v>470</v>
      </c>
      <c r="O291" s="336"/>
      <c r="P291" s="336" t="s">
        <v>853</v>
      </c>
      <c r="Q291" s="356"/>
      <c r="R291" s="336" t="s">
        <v>847</v>
      </c>
      <c r="S291" s="349">
        <f t="shared" si="95"/>
        <v>0</v>
      </c>
      <c r="T291" s="349"/>
      <c r="U291" s="349">
        <f t="shared" si="96"/>
        <v>0</v>
      </c>
      <c r="V291" s="349" t="s">
        <v>184</v>
      </c>
      <c r="W291" s="349">
        <f t="shared" si="104"/>
        <v>0</v>
      </c>
      <c r="X291" s="349">
        <f t="shared" si="97"/>
        <v>0</v>
      </c>
      <c r="Y291" s="349" t="s">
        <v>88</v>
      </c>
      <c r="Z291" s="349">
        <f t="shared" si="98"/>
        <v>0</v>
      </c>
      <c r="AA291" s="349">
        <f t="shared" si="99"/>
        <v>0</v>
      </c>
      <c r="AB291" s="349"/>
      <c r="AC291" s="349"/>
      <c r="AD291" s="349">
        <f t="shared" si="100"/>
        <v>0</v>
      </c>
      <c r="AE291" s="349">
        <f t="shared" si="101"/>
        <v>0</v>
      </c>
      <c r="AF291" s="349">
        <f t="shared" si="101"/>
        <v>0</v>
      </c>
      <c r="AG291" s="349">
        <f t="shared" si="101"/>
        <v>0</v>
      </c>
      <c r="AH291" s="349" t="s">
        <v>89</v>
      </c>
      <c r="AI291" s="349" t="s">
        <v>89</v>
      </c>
      <c r="AJ291" s="349"/>
      <c r="AK291" s="349"/>
      <c r="AL291" s="349"/>
    </row>
    <row r="292" spans="1:38" ht="78.75" x14ac:dyDescent="0.25">
      <c r="A292" s="558" t="s">
        <v>920</v>
      </c>
      <c r="B292" s="336" t="s">
        <v>854</v>
      </c>
      <c r="C292" s="356" t="s">
        <v>54</v>
      </c>
      <c r="D292" s="356" t="s">
        <v>54</v>
      </c>
      <c r="E292" s="356" t="s">
        <v>54</v>
      </c>
      <c r="F292" s="336" t="s">
        <v>855</v>
      </c>
      <c r="G292" s="349"/>
      <c r="H292" s="349"/>
      <c r="I292" s="349"/>
      <c r="J292" s="349"/>
      <c r="K292" s="276"/>
      <c r="L292" s="336" t="s">
        <v>856</v>
      </c>
      <c r="M292" s="244" t="s">
        <v>640</v>
      </c>
      <c r="N292" s="356">
        <v>462</v>
      </c>
      <c r="O292" s="356"/>
      <c r="P292" s="336" t="s">
        <v>857</v>
      </c>
      <c r="Q292" s="356"/>
      <c r="R292" s="336"/>
      <c r="S292" s="349">
        <f t="shared" si="95"/>
        <v>0</v>
      </c>
      <c r="T292" s="349"/>
      <c r="U292" s="349">
        <f t="shared" si="96"/>
        <v>0</v>
      </c>
      <c r="V292" s="349" t="s">
        <v>191</v>
      </c>
      <c r="W292" s="349">
        <f t="shared" si="104"/>
        <v>0</v>
      </c>
      <c r="X292" s="349">
        <f t="shared" si="97"/>
        <v>0</v>
      </c>
      <c r="Y292" s="349" t="s">
        <v>88</v>
      </c>
      <c r="Z292" s="349">
        <f t="shared" si="98"/>
        <v>0</v>
      </c>
      <c r="AA292" s="349">
        <f t="shared" si="99"/>
        <v>0</v>
      </c>
      <c r="AB292" s="349"/>
      <c r="AC292" s="349"/>
      <c r="AD292" s="349">
        <f t="shared" si="100"/>
        <v>0</v>
      </c>
      <c r="AE292" s="349">
        <f t="shared" si="101"/>
        <v>0</v>
      </c>
      <c r="AF292" s="349">
        <f t="shared" si="101"/>
        <v>0</v>
      </c>
      <c r="AG292" s="349">
        <f t="shared" si="101"/>
        <v>0</v>
      </c>
      <c r="AH292" s="349" t="s">
        <v>89</v>
      </c>
      <c r="AI292" s="349" t="s">
        <v>89</v>
      </c>
      <c r="AJ292" s="349"/>
      <c r="AK292" s="349"/>
      <c r="AL292" s="349"/>
    </row>
    <row r="293" spans="1:38" ht="135" x14ac:dyDescent="0.25">
      <c r="A293" s="558" t="s">
        <v>920</v>
      </c>
      <c r="B293" s="552" t="s">
        <v>858</v>
      </c>
      <c r="C293" s="356" t="s">
        <v>54</v>
      </c>
      <c r="D293" s="356"/>
      <c r="E293" s="356"/>
      <c r="F293" s="552" t="s">
        <v>859</v>
      </c>
      <c r="G293" s="357"/>
      <c r="H293" s="357"/>
      <c r="I293" s="357"/>
      <c r="J293" s="357"/>
      <c r="K293" s="276"/>
      <c r="L293" s="336" t="s">
        <v>860</v>
      </c>
      <c r="M293" s="336" t="s">
        <v>259</v>
      </c>
      <c r="N293" s="491">
        <v>431</v>
      </c>
      <c r="O293" s="552" t="s">
        <v>861</v>
      </c>
      <c r="P293" s="553" t="s">
        <v>862</v>
      </c>
      <c r="Q293" s="336"/>
      <c r="R293" s="336" t="s">
        <v>863</v>
      </c>
      <c r="S293" s="357">
        <f t="shared" si="95"/>
        <v>0</v>
      </c>
      <c r="T293" s="357">
        <v>0</v>
      </c>
      <c r="U293" s="554">
        <f t="shared" si="96"/>
        <v>0</v>
      </c>
      <c r="V293" s="336"/>
      <c r="W293" s="554">
        <v>2</v>
      </c>
      <c r="X293" s="554">
        <f t="shared" si="97"/>
        <v>2</v>
      </c>
      <c r="Y293" s="554"/>
      <c r="Z293" s="554">
        <f t="shared" si="98"/>
        <v>2</v>
      </c>
      <c r="AA293" s="554">
        <f t="shared" si="99"/>
        <v>2</v>
      </c>
      <c r="AB293" s="554"/>
      <c r="AC293" s="554"/>
      <c r="AD293" s="554">
        <f t="shared" si="100"/>
        <v>2</v>
      </c>
      <c r="AE293" s="554">
        <f t="shared" si="101"/>
        <v>2</v>
      </c>
      <c r="AF293" s="554">
        <f t="shared" si="101"/>
        <v>2</v>
      </c>
      <c r="AG293" s="554">
        <f t="shared" si="101"/>
        <v>2</v>
      </c>
      <c r="AH293" s="336"/>
      <c r="AI293" s="336"/>
      <c r="AJ293" s="336"/>
      <c r="AK293" s="554" t="e">
        <f>SUM(#REF!)</f>
        <v>#REF!</v>
      </c>
      <c r="AL293" s="554"/>
    </row>
    <row r="294" spans="1:38" ht="225" x14ac:dyDescent="0.25">
      <c r="A294" s="558" t="s">
        <v>920</v>
      </c>
      <c r="B294" s="552" t="s">
        <v>864</v>
      </c>
      <c r="C294" s="360"/>
      <c r="D294" s="356" t="s">
        <v>54</v>
      </c>
      <c r="E294" s="356"/>
      <c r="F294" s="552" t="s">
        <v>865</v>
      </c>
      <c r="G294" s="276"/>
      <c r="H294" s="276"/>
      <c r="I294" s="276"/>
      <c r="J294" s="276"/>
      <c r="K294" s="276"/>
      <c r="L294" s="361" t="s">
        <v>866</v>
      </c>
      <c r="M294" s="336" t="s">
        <v>259</v>
      </c>
      <c r="N294" s="491" t="s">
        <v>867</v>
      </c>
      <c r="O294" s="552" t="s">
        <v>868</v>
      </c>
      <c r="P294" s="553" t="s">
        <v>869</v>
      </c>
      <c r="Q294" s="336"/>
      <c r="R294" s="336" t="s">
        <v>863</v>
      </c>
      <c r="S294" s="349">
        <f t="shared" si="95"/>
        <v>0</v>
      </c>
      <c r="T294" s="349"/>
      <c r="U294" s="349">
        <f t="shared" si="96"/>
        <v>0</v>
      </c>
      <c r="V294" s="349" t="s">
        <v>87</v>
      </c>
      <c r="W294" s="349">
        <f t="shared" ref="W294:W300" si="105">SUM(U294)</f>
        <v>0</v>
      </c>
      <c r="X294" s="349">
        <f t="shared" si="97"/>
        <v>0</v>
      </c>
      <c r="Y294" s="349" t="s">
        <v>88</v>
      </c>
      <c r="Z294" s="349">
        <f t="shared" si="98"/>
        <v>0</v>
      </c>
      <c r="AA294" s="349">
        <f t="shared" si="99"/>
        <v>0</v>
      </c>
      <c r="AB294" s="349"/>
      <c r="AC294" s="349"/>
      <c r="AD294" s="349">
        <f t="shared" si="100"/>
        <v>0</v>
      </c>
      <c r="AE294" s="349">
        <f t="shared" si="101"/>
        <v>0</v>
      </c>
      <c r="AF294" s="349">
        <f t="shared" si="101"/>
        <v>0</v>
      </c>
      <c r="AG294" s="349">
        <f t="shared" si="101"/>
        <v>0</v>
      </c>
      <c r="AH294" s="349" t="s">
        <v>89</v>
      </c>
      <c r="AI294" s="349" t="s">
        <v>89</v>
      </c>
      <c r="AJ294" s="556" t="s">
        <v>90</v>
      </c>
      <c r="AK294" s="349"/>
      <c r="AL294" s="349"/>
    </row>
    <row r="295" spans="1:38" ht="120" x14ac:dyDescent="0.25">
      <c r="A295" s="558" t="s">
        <v>920</v>
      </c>
      <c r="B295" s="552" t="s">
        <v>870</v>
      </c>
      <c r="C295" s="336" t="s">
        <v>54</v>
      </c>
      <c r="D295" s="336" t="s">
        <v>54</v>
      </c>
      <c r="E295" s="336" t="s">
        <v>54</v>
      </c>
      <c r="F295" s="552" t="s">
        <v>871</v>
      </c>
      <c r="G295" s="349"/>
      <c r="H295" s="349"/>
      <c r="I295" s="349"/>
      <c r="J295" s="349"/>
      <c r="K295" s="276"/>
      <c r="L295" s="361" t="s">
        <v>872</v>
      </c>
      <c r="M295" s="336" t="s">
        <v>259</v>
      </c>
      <c r="N295" s="491" t="s">
        <v>873</v>
      </c>
      <c r="O295" s="552"/>
      <c r="P295" s="553" t="s">
        <v>862</v>
      </c>
      <c r="Q295" s="356"/>
      <c r="R295" s="336" t="s">
        <v>863</v>
      </c>
      <c r="S295" s="349">
        <f t="shared" si="95"/>
        <v>0</v>
      </c>
      <c r="T295" s="349"/>
      <c r="U295" s="349">
        <f t="shared" si="96"/>
        <v>0</v>
      </c>
      <c r="V295" s="349" t="s">
        <v>184</v>
      </c>
      <c r="W295" s="349">
        <f t="shared" si="105"/>
        <v>0</v>
      </c>
      <c r="X295" s="349">
        <f t="shared" si="97"/>
        <v>0</v>
      </c>
      <c r="Y295" s="349" t="s">
        <v>88</v>
      </c>
      <c r="Z295" s="349">
        <f t="shared" si="98"/>
        <v>0</v>
      </c>
      <c r="AA295" s="349">
        <f t="shared" si="99"/>
        <v>0</v>
      </c>
      <c r="AB295" s="349"/>
      <c r="AC295" s="349"/>
      <c r="AD295" s="349">
        <f t="shared" si="100"/>
        <v>0</v>
      </c>
      <c r="AE295" s="349">
        <f t="shared" si="101"/>
        <v>0</v>
      </c>
      <c r="AF295" s="349">
        <f t="shared" si="101"/>
        <v>0</v>
      </c>
      <c r="AG295" s="349">
        <f t="shared" si="101"/>
        <v>0</v>
      </c>
      <c r="AH295" s="349" t="s">
        <v>89</v>
      </c>
      <c r="AI295" s="349" t="s">
        <v>89</v>
      </c>
      <c r="AJ295" s="349"/>
      <c r="AK295" s="349"/>
      <c r="AL295" s="349"/>
    </row>
    <row r="296" spans="1:38" ht="195" x14ac:dyDescent="0.25">
      <c r="A296" s="558" t="s">
        <v>920</v>
      </c>
      <c r="B296" s="552" t="s">
        <v>874</v>
      </c>
      <c r="C296" s="356"/>
      <c r="D296" s="356" t="s">
        <v>54</v>
      </c>
      <c r="E296" s="356" t="s">
        <v>54</v>
      </c>
      <c r="F296" s="552" t="s">
        <v>875</v>
      </c>
      <c r="G296" s="349"/>
      <c r="H296" s="349"/>
      <c r="I296" s="349"/>
      <c r="J296" s="349"/>
      <c r="K296" s="276"/>
      <c r="L296" s="336" t="s">
        <v>876</v>
      </c>
      <c r="M296" s="336" t="s">
        <v>259</v>
      </c>
      <c r="N296" s="491">
        <v>391</v>
      </c>
      <c r="O296" s="552" t="s">
        <v>877</v>
      </c>
      <c r="P296" s="553" t="s">
        <v>878</v>
      </c>
      <c r="Q296" s="356"/>
      <c r="R296" s="336" t="s">
        <v>863</v>
      </c>
      <c r="S296" s="349">
        <f t="shared" si="95"/>
        <v>0</v>
      </c>
      <c r="T296" s="349"/>
      <c r="U296" s="349">
        <f t="shared" si="96"/>
        <v>0</v>
      </c>
      <c r="V296" s="349" t="s">
        <v>191</v>
      </c>
      <c r="W296" s="349">
        <f t="shared" si="105"/>
        <v>0</v>
      </c>
      <c r="X296" s="349">
        <f t="shared" si="97"/>
        <v>0</v>
      </c>
      <c r="Y296" s="349" t="s">
        <v>88</v>
      </c>
      <c r="Z296" s="349">
        <f t="shared" si="98"/>
        <v>0</v>
      </c>
      <c r="AA296" s="349">
        <f t="shared" si="99"/>
        <v>0</v>
      </c>
      <c r="AB296" s="349"/>
      <c r="AC296" s="349"/>
      <c r="AD296" s="349">
        <f t="shared" si="100"/>
        <v>0</v>
      </c>
      <c r="AE296" s="349">
        <f t="shared" si="101"/>
        <v>0</v>
      </c>
      <c r="AF296" s="349">
        <f t="shared" si="101"/>
        <v>0</v>
      </c>
      <c r="AG296" s="349">
        <f t="shared" si="101"/>
        <v>0</v>
      </c>
      <c r="AH296" s="349" t="s">
        <v>89</v>
      </c>
      <c r="AI296" s="349" t="s">
        <v>89</v>
      </c>
      <c r="AJ296" s="349"/>
      <c r="AK296" s="349"/>
      <c r="AL296" s="349"/>
    </row>
    <row r="297" spans="1:38" ht="255" x14ac:dyDescent="0.25">
      <c r="A297" s="558" t="s">
        <v>920</v>
      </c>
      <c r="B297" s="552" t="s">
        <v>879</v>
      </c>
      <c r="C297" s="349"/>
      <c r="D297" s="349"/>
      <c r="E297" s="373" t="s">
        <v>54</v>
      </c>
      <c r="F297" s="552" t="s">
        <v>880</v>
      </c>
      <c r="G297" s="349"/>
      <c r="H297" s="349"/>
      <c r="I297" s="349"/>
      <c r="J297" s="349"/>
      <c r="K297" s="276"/>
      <c r="L297" s="336" t="s">
        <v>881</v>
      </c>
      <c r="M297" s="356" t="s">
        <v>259</v>
      </c>
      <c r="N297" s="491">
        <v>182</v>
      </c>
      <c r="O297" s="558" t="s">
        <v>882</v>
      </c>
      <c r="P297" s="557" t="s">
        <v>883</v>
      </c>
      <c r="Q297" s="360"/>
      <c r="R297" s="336" t="s">
        <v>863</v>
      </c>
      <c r="S297" s="349">
        <f t="shared" si="95"/>
        <v>0</v>
      </c>
      <c r="T297" s="349"/>
      <c r="U297" s="349">
        <f t="shared" si="96"/>
        <v>0</v>
      </c>
      <c r="V297" s="349"/>
      <c r="W297" s="349">
        <f t="shared" si="105"/>
        <v>0</v>
      </c>
      <c r="X297" s="349">
        <f t="shared" si="97"/>
        <v>0</v>
      </c>
      <c r="Y297" s="349"/>
      <c r="Z297" s="349">
        <f t="shared" si="98"/>
        <v>0</v>
      </c>
      <c r="AA297" s="349">
        <f t="shared" si="99"/>
        <v>0</v>
      </c>
      <c r="AB297" s="349"/>
      <c r="AC297" s="349"/>
      <c r="AD297" s="349">
        <f t="shared" si="100"/>
        <v>0</v>
      </c>
      <c r="AE297" s="349">
        <f t="shared" si="101"/>
        <v>0</v>
      </c>
      <c r="AF297" s="349">
        <f t="shared" si="101"/>
        <v>0</v>
      </c>
      <c r="AG297" s="349">
        <f t="shared" si="101"/>
        <v>0</v>
      </c>
      <c r="AH297" s="555"/>
      <c r="AI297" s="555"/>
      <c r="AJ297" s="555"/>
      <c r="AK297" s="349"/>
      <c r="AL297" s="349"/>
    </row>
    <row r="298" spans="1:38" ht="240" x14ac:dyDescent="0.25">
      <c r="A298" s="558" t="s">
        <v>920</v>
      </c>
      <c r="B298" s="552" t="s">
        <v>884</v>
      </c>
      <c r="C298" s="356" t="s">
        <v>54</v>
      </c>
      <c r="D298" s="356" t="s">
        <v>54</v>
      </c>
      <c r="E298" s="356" t="s">
        <v>54</v>
      </c>
      <c r="F298" s="552" t="s">
        <v>885</v>
      </c>
      <c r="G298" s="349"/>
      <c r="H298" s="349"/>
      <c r="I298" s="349"/>
      <c r="J298" s="349"/>
      <c r="K298" s="276"/>
      <c r="L298" s="336" t="s">
        <v>886</v>
      </c>
      <c r="M298" s="356" t="s">
        <v>259</v>
      </c>
      <c r="N298" s="491">
        <v>182</v>
      </c>
      <c r="O298" s="558" t="s">
        <v>887</v>
      </c>
      <c r="P298" s="557" t="s">
        <v>888</v>
      </c>
      <c r="Q298" s="360"/>
      <c r="R298" s="336" t="s">
        <v>863</v>
      </c>
      <c r="S298" s="349"/>
      <c r="T298" s="349"/>
      <c r="U298" s="349"/>
      <c r="V298" s="349"/>
      <c r="W298" s="349"/>
      <c r="X298" s="349"/>
      <c r="Y298" s="349"/>
      <c r="Z298" s="349"/>
      <c r="AA298" s="349"/>
      <c r="AB298" s="349"/>
      <c r="AC298" s="349"/>
      <c r="AD298" s="349"/>
      <c r="AE298" s="349"/>
      <c r="AF298" s="349"/>
      <c r="AG298" s="349"/>
      <c r="AH298" s="555"/>
      <c r="AI298" s="555"/>
      <c r="AJ298" s="555"/>
      <c r="AK298" s="349"/>
      <c r="AL298" s="349"/>
    </row>
    <row r="299" spans="1:38" ht="285" x14ac:dyDescent="0.25">
      <c r="A299" s="558" t="s">
        <v>920</v>
      </c>
      <c r="B299" s="558" t="s">
        <v>889</v>
      </c>
      <c r="C299" s="349"/>
      <c r="D299" s="349"/>
      <c r="E299" s="349"/>
      <c r="F299" s="558" t="s">
        <v>890</v>
      </c>
      <c r="G299" s="349"/>
      <c r="H299" s="349"/>
      <c r="I299" s="349"/>
      <c r="J299" s="349"/>
      <c r="K299" s="276"/>
      <c r="L299" s="336" t="s">
        <v>891</v>
      </c>
      <c r="M299" s="356" t="s">
        <v>259</v>
      </c>
      <c r="N299" s="491">
        <v>194</v>
      </c>
      <c r="O299" s="558" t="s">
        <v>892</v>
      </c>
      <c r="P299" s="558" t="s">
        <v>893</v>
      </c>
      <c r="Q299" s="360"/>
      <c r="R299" s="336" t="s">
        <v>863</v>
      </c>
      <c r="S299" s="349"/>
      <c r="T299" s="349"/>
      <c r="U299" s="349"/>
      <c r="V299" s="349"/>
      <c r="W299" s="349"/>
      <c r="X299" s="349"/>
      <c r="Y299" s="349"/>
      <c r="Z299" s="349"/>
      <c r="AA299" s="349"/>
      <c r="AB299" s="349"/>
      <c r="AC299" s="349"/>
      <c r="AD299" s="349"/>
      <c r="AE299" s="349"/>
      <c r="AF299" s="349"/>
      <c r="AG299" s="349"/>
      <c r="AH299" s="555"/>
      <c r="AI299" s="555"/>
      <c r="AJ299" s="555"/>
      <c r="AK299" s="349"/>
      <c r="AL299" s="349"/>
    </row>
    <row r="300" spans="1:38" ht="120" x14ac:dyDescent="0.25">
      <c r="A300" s="558" t="s">
        <v>920</v>
      </c>
      <c r="B300" s="552" t="s">
        <v>894</v>
      </c>
      <c r="C300" s="559"/>
      <c r="D300" s="559"/>
      <c r="E300" s="559"/>
      <c r="F300" s="552" t="s">
        <v>895</v>
      </c>
      <c r="G300" s="560"/>
      <c r="H300" s="560"/>
      <c r="I300" s="560"/>
      <c r="J300" s="560"/>
      <c r="K300" s="276"/>
      <c r="L300" s="336" t="s">
        <v>896</v>
      </c>
      <c r="M300" s="561"/>
      <c r="N300" s="491">
        <v>429</v>
      </c>
      <c r="O300" s="558" t="s">
        <v>897</v>
      </c>
      <c r="P300" s="558" t="s">
        <v>898</v>
      </c>
      <c r="Q300" s="560"/>
      <c r="R300" s="336" t="s">
        <v>863</v>
      </c>
      <c r="S300" s="560">
        <f>SUM(S293:S297)</f>
        <v>0</v>
      </c>
      <c r="T300" s="560">
        <f>SUM(T293:T297)</f>
        <v>0</v>
      </c>
      <c r="U300" s="560">
        <f t="shared" si="96"/>
        <v>0</v>
      </c>
      <c r="V300" s="560"/>
      <c r="W300" s="560">
        <f t="shared" si="105"/>
        <v>0</v>
      </c>
      <c r="X300" s="560">
        <f t="shared" si="97"/>
        <v>0</v>
      </c>
      <c r="Y300" s="560"/>
      <c r="Z300" s="560">
        <f t="shared" si="98"/>
        <v>0</v>
      </c>
      <c r="AA300" s="560">
        <f t="shared" si="99"/>
        <v>0</v>
      </c>
      <c r="AB300" s="560"/>
      <c r="AC300" s="560"/>
      <c r="AD300" s="560">
        <f t="shared" si="100"/>
        <v>0</v>
      </c>
      <c r="AE300" s="560">
        <f t="shared" si="101"/>
        <v>0</v>
      </c>
      <c r="AF300" s="560">
        <f t="shared" si="101"/>
        <v>0</v>
      </c>
      <c r="AG300" s="560">
        <f t="shared" si="101"/>
        <v>0</v>
      </c>
      <c r="AH300" s="561"/>
      <c r="AI300" s="561"/>
      <c r="AJ300" s="561"/>
      <c r="AK300" s="560" t="e">
        <f>SUM(AK293:AK297)</f>
        <v>#REF!</v>
      </c>
      <c r="AL300" s="560"/>
    </row>
    <row r="301" spans="1:38" ht="225" x14ac:dyDescent="0.25">
      <c r="A301" s="677" t="s">
        <v>988</v>
      </c>
      <c r="B301" s="586" t="s">
        <v>925</v>
      </c>
      <c r="C301" s="356"/>
      <c r="D301" s="356"/>
      <c r="E301" s="356" t="s">
        <v>54</v>
      </c>
      <c r="F301" s="336" t="s">
        <v>926</v>
      </c>
      <c r="G301" s="244"/>
      <c r="H301" s="244"/>
      <c r="I301" s="244">
        <v>200</v>
      </c>
      <c r="J301" s="244">
        <v>200</v>
      </c>
      <c r="K301" s="244">
        <f t="shared" ref="K301" si="106">SUM(G301:J301)</f>
        <v>400</v>
      </c>
      <c r="L301" s="336" t="s">
        <v>927</v>
      </c>
      <c r="M301" s="244" t="s">
        <v>259</v>
      </c>
      <c r="N301" s="356">
        <v>1</v>
      </c>
      <c r="O301" s="336" t="s">
        <v>928</v>
      </c>
      <c r="P301" s="336" t="s">
        <v>929</v>
      </c>
      <c r="Q301" s="356">
        <v>3</v>
      </c>
      <c r="R301" s="588" t="s">
        <v>930</v>
      </c>
      <c r="S301" s="637"/>
      <c r="T301" s="362"/>
      <c r="U301" s="362"/>
      <c r="V301" s="358"/>
      <c r="W301" s="362"/>
      <c r="X301" s="362"/>
      <c r="Y301" s="358"/>
      <c r="Z301" s="362"/>
      <c r="AA301" s="362"/>
      <c r="AB301" s="362"/>
      <c r="AC301" s="362"/>
      <c r="AD301" s="362"/>
      <c r="AE301" s="362"/>
      <c r="AF301" s="638"/>
      <c r="AG301" s="639"/>
      <c r="AH301" s="392"/>
      <c r="AI301" s="362"/>
      <c r="AJ301" s="366"/>
      <c r="AK301" s="393"/>
    </row>
    <row r="302" spans="1:38" ht="225" x14ac:dyDescent="0.25">
      <c r="A302" s="677" t="s">
        <v>988</v>
      </c>
      <c r="B302" s="586" t="s">
        <v>931</v>
      </c>
      <c r="C302" s="356"/>
      <c r="D302" s="356"/>
      <c r="E302" s="356" t="s">
        <v>54</v>
      </c>
      <c r="F302" s="336" t="s">
        <v>926</v>
      </c>
      <c r="G302" s="244"/>
      <c r="H302" s="244"/>
      <c r="I302" s="244">
        <v>170</v>
      </c>
      <c r="J302" s="244">
        <v>170</v>
      </c>
      <c r="K302" s="244">
        <f t="shared" ref="K302:K313" si="107">SUM(G302:J302)</f>
        <v>340</v>
      </c>
      <c r="L302" s="336" t="s">
        <v>927</v>
      </c>
      <c r="M302" s="244" t="s">
        <v>259</v>
      </c>
      <c r="N302" s="356">
        <v>1</v>
      </c>
      <c r="O302" s="336" t="s">
        <v>932</v>
      </c>
      <c r="P302" s="336" t="s">
        <v>929</v>
      </c>
      <c r="Q302" s="356">
        <v>3</v>
      </c>
      <c r="R302" s="588" t="s">
        <v>930</v>
      </c>
      <c r="S302" s="637"/>
      <c r="T302" s="362"/>
      <c r="U302" s="362"/>
      <c r="V302" s="358"/>
      <c r="W302" s="362"/>
      <c r="X302" s="362"/>
      <c r="Y302" s="358"/>
      <c r="Z302" s="362"/>
      <c r="AA302" s="362"/>
      <c r="AB302" s="362"/>
      <c r="AC302" s="362"/>
      <c r="AD302" s="362"/>
      <c r="AE302" s="362"/>
      <c r="AF302" s="640"/>
      <c r="AG302" s="639"/>
      <c r="AH302" s="392"/>
      <c r="AI302" s="362"/>
      <c r="AJ302" s="366"/>
      <c r="AK302" s="393"/>
    </row>
    <row r="303" spans="1:38" ht="225" x14ac:dyDescent="0.25">
      <c r="A303" s="677" t="s">
        <v>988</v>
      </c>
      <c r="B303" s="586" t="s">
        <v>933</v>
      </c>
      <c r="C303" s="356"/>
      <c r="D303" s="356"/>
      <c r="E303" s="356" t="s">
        <v>54</v>
      </c>
      <c r="F303" s="336" t="s">
        <v>926</v>
      </c>
      <c r="G303" s="244"/>
      <c r="H303" s="244"/>
      <c r="I303" s="244">
        <v>250</v>
      </c>
      <c r="J303" s="244">
        <v>250</v>
      </c>
      <c r="K303" s="244">
        <f t="shared" si="107"/>
        <v>500</v>
      </c>
      <c r="L303" s="336" t="s">
        <v>927</v>
      </c>
      <c r="M303" s="244" t="s">
        <v>259</v>
      </c>
      <c r="N303" s="356">
        <v>1</v>
      </c>
      <c r="O303" s="336" t="s">
        <v>928</v>
      </c>
      <c r="P303" s="336" t="s">
        <v>929</v>
      </c>
      <c r="Q303" s="356">
        <v>6</v>
      </c>
      <c r="R303" s="588" t="s">
        <v>930</v>
      </c>
      <c r="S303" s="637"/>
      <c r="T303" s="362"/>
      <c r="U303" s="362"/>
      <c r="V303" s="358"/>
      <c r="W303" s="362"/>
      <c r="X303" s="362"/>
      <c r="Y303" s="358"/>
      <c r="Z303" s="362"/>
      <c r="AA303" s="362"/>
      <c r="AB303" s="362"/>
      <c r="AC303" s="362"/>
      <c r="AD303" s="362"/>
      <c r="AE303" s="362"/>
      <c r="AF303" s="640"/>
      <c r="AG303" s="639"/>
      <c r="AH303" s="392"/>
      <c r="AI303" s="362"/>
      <c r="AJ303" s="366"/>
      <c r="AK303" s="393"/>
    </row>
    <row r="304" spans="1:38" ht="225" x14ac:dyDescent="0.25">
      <c r="A304" s="677" t="s">
        <v>988</v>
      </c>
      <c r="B304" s="586" t="s">
        <v>934</v>
      </c>
      <c r="C304" s="356"/>
      <c r="D304" s="356"/>
      <c r="E304" s="356" t="s">
        <v>54</v>
      </c>
      <c r="F304" s="336" t="s">
        <v>926</v>
      </c>
      <c r="G304" s="244"/>
      <c r="H304" s="244"/>
      <c r="I304" s="244">
        <v>250</v>
      </c>
      <c r="J304" s="244">
        <v>250</v>
      </c>
      <c r="K304" s="244">
        <f t="shared" si="107"/>
        <v>500</v>
      </c>
      <c r="L304" s="336" t="s">
        <v>927</v>
      </c>
      <c r="M304" s="244" t="s">
        <v>259</v>
      </c>
      <c r="N304" s="356">
        <v>1</v>
      </c>
      <c r="O304" s="336" t="s">
        <v>928</v>
      </c>
      <c r="P304" s="336" t="s">
        <v>929</v>
      </c>
      <c r="Q304" s="356">
        <v>10</v>
      </c>
      <c r="R304" s="588" t="s">
        <v>930</v>
      </c>
      <c r="S304" s="637"/>
      <c r="T304" s="362"/>
      <c r="U304" s="362"/>
      <c r="V304" s="358"/>
      <c r="W304" s="362"/>
      <c r="X304" s="362"/>
      <c r="Y304" s="358"/>
      <c r="Z304" s="362"/>
      <c r="AA304" s="362"/>
      <c r="AB304" s="362"/>
      <c r="AC304" s="362"/>
      <c r="AD304" s="362"/>
      <c r="AE304" s="362"/>
      <c r="AF304" s="640"/>
      <c r="AG304" s="639"/>
      <c r="AH304" s="392"/>
      <c r="AI304" s="362"/>
      <c r="AJ304" s="366"/>
      <c r="AK304" s="393"/>
    </row>
    <row r="305" spans="1:37" ht="225" x14ac:dyDescent="0.25">
      <c r="A305" s="677" t="s">
        <v>988</v>
      </c>
      <c r="B305" s="586" t="s">
        <v>935</v>
      </c>
      <c r="C305" s="356"/>
      <c r="D305" s="356"/>
      <c r="E305" s="356" t="s">
        <v>54</v>
      </c>
      <c r="F305" s="336" t="s">
        <v>926</v>
      </c>
      <c r="G305" s="244"/>
      <c r="H305" s="244"/>
      <c r="I305" s="244">
        <v>200</v>
      </c>
      <c r="J305" s="244">
        <v>200</v>
      </c>
      <c r="K305" s="244">
        <f t="shared" si="107"/>
        <v>400</v>
      </c>
      <c r="L305" s="336" t="s">
        <v>927</v>
      </c>
      <c r="M305" s="244" t="s">
        <v>259</v>
      </c>
      <c r="N305" s="356">
        <v>1</v>
      </c>
      <c r="O305" s="336" t="s">
        <v>928</v>
      </c>
      <c r="P305" s="336" t="s">
        <v>929</v>
      </c>
      <c r="Q305" s="356">
        <v>4</v>
      </c>
      <c r="R305" s="588" t="s">
        <v>930</v>
      </c>
      <c r="S305" s="637"/>
      <c r="T305" s="362"/>
      <c r="U305" s="362"/>
      <c r="V305" s="358"/>
      <c r="W305" s="362"/>
      <c r="X305" s="362"/>
      <c r="Y305" s="358"/>
      <c r="Z305" s="362"/>
      <c r="AA305" s="362"/>
      <c r="AB305" s="362"/>
      <c r="AC305" s="362"/>
      <c r="AD305" s="362"/>
      <c r="AE305" s="362"/>
      <c r="AF305" s="640"/>
      <c r="AG305" s="639"/>
      <c r="AH305" s="392"/>
      <c r="AI305" s="362"/>
      <c r="AJ305" s="366"/>
      <c r="AK305" s="393"/>
    </row>
    <row r="306" spans="1:37" ht="225" x14ac:dyDescent="0.25">
      <c r="A306" s="677" t="s">
        <v>988</v>
      </c>
      <c r="B306" s="586" t="s">
        <v>936</v>
      </c>
      <c r="C306" s="356"/>
      <c r="D306" s="356"/>
      <c r="E306" s="356" t="s">
        <v>54</v>
      </c>
      <c r="F306" s="336" t="s">
        <v>926</v>
      </c>
      <c r="G306" s="244"/>
      <c r="H306" s="244"/>
      <c r="I306" s="244">
        <v>200</v>
      </c>
      <c r="J306" s="244">
        <v>200</v>
      </c>
      <c r="K306" s="244">
        <f t="shared" si="107"/>
        <v>400</v>
      </c>
      <c r="L306" s="336" t="s">
        <v>927</v>
      </c>
      <c r="M306" s="244" t="s">
        <v>259</v>
      </c>
      <c r="N306" s="356">
        <v>1</v>
      </c>
      <c r="O306" s="336" t="s">
        <v>932</v>
      </c>
      <c r="P306" s="336" t="s">
        <v>929</v>
      </c>
      <c r="Q306" s="356">
        <v>4</v>
      </c>
      <c r="R306" s="588" t="s">
        <v>930</v>
      </c>
      <c r="S306" s="637"/>
      <c r="T306" s="362"/>
      <c r="U306" s="362"/>
      <c r="V306" s="358"/>
      <c r="W306" s="362"/>
      <c r="X306" s="362"/>
      <c r="Y306" s="358"/>
      <c r="Z306" s="362"/>
      <c r="AA306" s="362"/>
      <c r="AB306" s="362"/>
      <c r="AC306" s="362"/>
      <c r="AD306" s="362"/>
      <c r="AE306" s="362"/>
      <c r="AF306" s="640"/>
      <c r="AG306" s="639"/>
      <c r="AH306" s="392"/>
      <c r="AI306" s="362"/>
      <c r="AJ306" s="366"/>
      <c r="AK306" s="393"/>
    </row>
    <row r="307" spans="1:37" ht="237" thickBot="1" x14ac:dyDescent="0.3">
      <c r="A307" s="677" t="s">
        <v>988</v>
      </c>
      <c r="B307" s="586" t="s">
        <v>937</v>
      </c>
      <c r="C307" s="349"/>
      <c r="D307" s="349"/>
      <c r="E307" s="356" t="s">
        <v>54</v>
      </c>
      <c r="F307" s="336" t="s">
        <v>938</v>
      </c>
      <c r="G307" s="244"/>
      <c r="H307" s="244"/>
      <c r="I307" s="244">
        <v>400</v>
      </c>
      <c r="J307" s="244">
        <v>400</v>
      </c>
      <c r="K307" s="244">
        <f t="shared" si="107"/>
        <v>800</v>
      </c>
      <c r="L307" s="336" t="s">
        <v>927</v>
      </c>
      <c r="M307" s="244" t="s">
        <v>259</v>
      </c>
      <c r="N307" s="356">
        <v>1</v>
      </c>
      <c r="O307" s="336" t="s">
        <v>928</v>
      </c>
      <c r="P307" s="336" t="s">
        <v>929</v>
      </c>
      <c r="Q307" s="356">
        <v>10</v>
      </c>
      <c r="R307" s="588" t="s">
        <v>930</v>
      </c>
      <c r="S307" s="641"/>
      <c r="T307" s="570"/>
      <c r="U307" s="570"/>
      <c r="V307" s="570"/>
      <c r="W307" s="642"/>
      <c r="X307" s="643"/>
      <c r="Y307" s="643"/>
      <c r="Z307" s="643"/>
      <c r="AA307" s="643"/>
      <c r="AB307" s="643"/>
      <c r="AC307" s="643"/>
      <c r="AD307" s="643"/>
      <c r="AE307" s="643"/>
      <c r="AF307" s="644"/>
      <c r="AG307" s="645"/>
      <c r="AH307" s="645"/>
      <c r="AI307" s="643"/>
      <c r="AJ307" s="572"/>
      <c r="AK307" s="646"/>
    </row>
    <row r="308" spans="1:37" ht="237" thickBot="1" x14ac:dyDescent="0.3">
      <c r="A308" s="677" t="s">
        <v>988</v>
      </c>
      <c r="B308" s="586" t="s">
        <v>939</v>
      </c>
      <c r="C308" s="349"/>
      <c r="D308" s="349"/>
      <c r="E308" s="356" t="s">
        <v>54</v>
      </c>
      <c r="F308" s="336" t="s">
        <v>938</v>
      </c>
      <c r="G308" s="244"/>
      <c r="H308" s="244"/>
      <c r="I308" s="244">
        <v>200</v>
      </c>
      <c r="J308" s="244">
        <v>200</v>
      </c>
      <c r="K308" s="244">
        <f t="shared" si="107"/>
        <v>400</v>
      </c>
      <c r="L308" s="336" t="s">
        <v>927</v>
      </c>
      <c r="M308" s="244" t="s">
        <v>259</v>
      </c>
      <c r="N308" s="356">
        <v>1</v>
      </c>
      <c r="O308" s="336" t="s">
        <v>928</v>
      </c>
      <c r="P308" s="336" t="s">
        <v>929</v>
      </c>
      <c r="Q308" s="356">
        <v>4</v>
      </c>
      <c r="R308" s="588" t="s">
        <v>930</v>
      </c>
      <c r="S308" s="641"/>
      <c r="T308" s="570"/>
      <c r="U308" s="570"/>
      <c r="V308" s="570"/>
      <c r="W308" s="642"/>
      <c r="X308" s="643"/>
      <c r="Y308" s="643"/>
      <c r="Z308" s="643"/>
      <c r="AA308" s="643"/>
      <c r="AB308" s="643"/>
      <c r="AC308" s="643"/>
      <c r="AD308" s="643"/>
      <c r="AE308" s="643"/>
      <c r="AF308" s="644"/>
      <c r="AG308" s="645"/>
      <c r="AH308" s="645"/>
      <c r="AI308" s="643"/>
      <c r="AJ308" s="572"/>
      <c r="AK308" s="646"/>
    </row>
    <row r="309" spans="1:37" ht="237" thickBot="1" x14ac:dyDescent="0.3">
      <c r="A309" s="677" t="s">
        <v>988</v>
      </c>
      <c r="B309" s="586" t="s">
        <v>940</v>
      </c>
      <c r="C309" s="349"/>
      <c r="D309" s="349"/>
      <c r="E309" s="356" t="s">
        <v>54</v>
      </c>
      <c r="F309" s="336" t="s">
        <v>938</v>
      </c>
      <c r="G309" s="244"/>
      <c r="H309" s="244"/>
      <c r="I309" s="244">
        <v>170</v>
      </c>
      <c r="J309" s="244">
        <v>170</v>
      </c>
      <c r="K309" s="244">
        <f t="shared" si="107"/>
        <v>340</v>
      </c>
      <c r="L309" s="336" t="s">
        <v>927</v>
      </c>
      <c r="M309" s="244" t="s">
        <v>259</v>
      </c>
      <c r="N309" s="356">
        <v>1</v>
      </c>
      <c r="O309" s="336" t="s">
        <v>928</v>
      </c>
      <c r="P309" s="336" t="s">
        <v>929</v>
      </c>
      <c r="Q309" s="356">
        <v>8</v>
      </c>
      <c r="R309" s="588" t="s">
        <v>930</v>
      </c>
      <c r="S309" s="641"/>
      <c r="T309" s="570"/>
      <c r="U309" s="570"/>
      <c r="V309" s="570"/>
      <c r="W309" s="642"/>
      <c r="X309" s="643"/>
      <c r="Y309" s="643"/>
      <c r="Z309" s="643"/>
      <c r="AA309" s="643"/>
      <c r="AB309" s="643"/>
      <c r="AC309" s="643"/>
      <c r="AD309" s="643"/>
      <c r="AE309" s="643"/>
      <c r="AF309" s="644"/>
      <c r="AG309" s="645"/>
      <c r="AH309" s="645"/>
      <c r="AI309" s="643"/>
      <c r="AJ309" s="572"/>
      <c r="AK309" s="646"/>
    </row>
    <row r="310" spans="1:37" ht="237" thickBot="1" x14ac:dyDescent="0.3">
      <c r="A310" s="677" t="s">
        <v>988</v>
      </c>
      <c r="B310" s="586" t="s">
        <v>941</v>
      </c>
      <c r="C310" s="349"/>
      <c r="D310" s="349"/>
      <c r="E310" s="356" t="s">
        <v>54</v>
      </c>
      <c r="F310" s="336" t="s">
        <v>938</v>
      </c>
      <c r="G310" s="244"/>
      <c r="H310" s="244"/>
      <c r="I310" s="244">
        <v>150</v>
      </c>
      <c r="J310" s="244">
        <v>150</v>
      </c>
      <c r="K310" s="244">
        <f t="shared" si="107"/>
        <v>300</v>
      </c>
      <c r="L310" s="336" t="s">
        <v>927</v>
      </c>
      <c r="M310" s="244" t="s">
        <v>259</v>
      </c>
      <c r="N310" s="356">
        <v>1</v>
      </c>
      <c r="O310" s="336" t="s">
        <v>928</v>
      </c>
      <c r="P310" s="336" t="s">
        <v>929</v>
      </c>
      <c r="Q310" s="356">
        <v>3</v>
      </c>
      <c r="R310" s="588" t="s">
        <v>930</v>
      </c>
      <c r="S310" s="641"/>
      <c r="T310" s="570"/>
      <c r="U310" s="570"/>
      <c r="V310" s="570"/>
      <c r="W310" s="642"/>
      <c r="X310" s="643"/>
      <c r="Y310" s="643"/>
      <c r="Z310" s="643"/>
      <c r="AA310" s="643"/>
      <c r="AB310" s="643"/>
      <c r="AC310" s="643"/>
      <c r="AD310" s="643"/>
      <c r="AE310" s="643"/>
      <c r="AF310" s="644"/>
      <c r="AG310" s="645"/>
      <c r="AH310" s="645"/>
      <c r="AI310" s="643"/>
      <c r="AJ310" s="572"/>
      <c r="AK310" s="646"/>
    </row>
    <row r="311" spans="1:37" ht="124.5" thickBot="1" x14ac:dyDescent="0.3">
      <c r="A311" s="677" t="s">
        <v>988</v>
      </c>
      <c r="B311" s="564" t="s">
        <v>942</v>
      </c>
      <c r="C311" s="570"/>
      <c r="D311" s="570"/>
      <c r="E311" s="576" t="s">
        <v>54</v>
      </c>
      <c r="F311" s="394" t="s">
        <v>943</v>
      </c>
      <c r="G311" s="634"/>
      <c r="H311" s="634"/>
      <c r="I311" s="634">
        <v>50</v>
      </c>
      <c r="J311" s="634">
        <v>50</v>
      </c>
      <c r="K311" s="634">
        <f t="shared" si="107"/>
        <v>100</v>
      </c>
      <c r="L311" s="647" t="s">
        <v>944</v>
      </c>
      <c r="M311" s="634" t="s">
        <v>259</v>
      </c>
      <c r="N311" s="391">
        <v>1</v>
      </c>
      <c r="O311" s="639" t="s">
        <v>928</v>
      </c>
      <c r="P311" s="639" t="s">
        <v>945</v>
      </c>
      <c r="Q311" s="639">
        <v>2</v>
      </c>
      <c r="R311" s="648" t="s">
        <v>930</v>
      </c>
      <c r="S311" s="649"/>
      <c r="T311" s="351"/>
      <c r="U311" s="351"/>
      <c r="V311" s="351"/>
      <c r="W311" s="650"/>
      <c r="X311" s="650"/>
      <c r="Y311" s="650"/>
      <c r="Z311" s="650"/>
      <c r="AA311" s="650"/>
      <c r="AB311" s="650"/>
      <c r="AC311" s="650"/>
      <c r="AD311" s="650"/>
      <c r="AE311" s="650"/>
      <c r="AF311" s="651"/>
      <c r="AG311" s="652"/>
      <c r="AH311" s="652"/>
      <c r="AI311" s="650"/>
      <c r="AJ311" s="352"/>
      <c r="AK311" s="653"/>
    </row>
    <row r="312" spans="1:37" ht="135.75" x14ac:dyDescent="0.25">
      <c r="A312" s="677" t="s">
        <v>988</v>
      </c>
      <c r="B312" s="654" t="s">
        <v>946</v>
      </c>
      <c r="C312" s="655" t="s">
        <v>54</v>
      </c>
      <c r="D312" s="656"/>
      <c r="E312" s="656"/>
      <c r="F312" s="656"/>
      <c r="G312" s="268"/>
      <c r="H312" s="268"/>
      <c r="I312" s="453">
        <v>22</v>
      </c>
      <c r="J312" s="268"/>
      <c r="K312" s="268">
        <f t="shared" si="107"/>
        <v>22</v>
      </c>
      <c r="L312" s="657" t="s">
        <v>947</v>
      </c>
      <c r="M312" s="439" t="s">
        <v>259</v>
      </c>
      <c r="N312" s="656"/>
      <c r="O312" s="658" t="s">
        <v>948</v>
      </c>
      <c r="P312" s="658" t="s">
        <v>949</v>
      </c>
      <c r="Q312" s="658" t="s">
        <v>950</v>
      </c>
      <c r="R312" s="659" t="s">
        <v>951</v>
      </c>
      <c r="S312" s="359"/>
      <c r="T312" s="350">
        <v>0</v>
      </c>
      <c r="U312" s="350">
        <f t="shared" ref="U312:U313" si="108">SUM(T312)</f>
        <v>0</v>
      </c>
      <c r="V312" s="350">
        <v>0</v>
      </c>
      <c r="W312" s="350">
        <f t="shared" ref="W312:W313" si="109">SUM(U312)</f>
        <v>0</v>
      </c>
      <c r="X312" s="350">
        <f>SUM(W312,S312)</f>
        <v>0</v>
      </c>
      <c r="Y312" s="382" t="s">
        <v>948</v>
      </c>
      <c r="Z312" s="350">
        <v>0</v>
      </c>
      <c r="AA312" s="350">
        <f t="shared" ref="AA312:AB312" si="110">SUM(Z312)</f>
        <v>0</v>
      </c>
      <c r="AB312" s="350">
        <f t="shared" si="110"/>
        <v>0</v>
      </c>
      <c r="AC312" s="350">
        <v>1</v>
      </c>
      <c r="AD312" s="350">
        <v>0</v>
      </c>
      <c r="AE312" s="350">
        <v>1</v>
      </c>
      <c r="AF312" s="382" t="s">
        <v>952</v>
      </c>
      <c r="AG312" s="382" t="s">
        <v>953</v>
      </c>
      <c r="AH312" s="660" t="s">
        <v>90</v>
      </c>
      <c r="AI312" s="661"/>
      <c r="AJ312" s="662"/>
      <c r="AK312" s="588" t="s">
        <v>954</v>
      </c>
    </row>
    <row r="313" spans="1:37" ht="146.25" x14ac:dyDescent="0.25">
      <c r="A313" s="677" t="s">
        <v>988</v>
      </c>
      <c r="B313" s="586" t="s">
        <v>955</v>
      </c>
      <c r="C313" s="360"/>
      <c r="D313" s="360"/>
      <c r="E313" s="356" t="s">
        <v>54</v>
      </c>
      <c r="F313" s="336" t="s">
        <v>956</v>
      </c>
      <c r="G313" s="349"/>
      <c r="H313" s="349"/>
      <c r="I313" s="356">
        <v>10</v>
      </c>
      <c r="J313" s="349"/>
      <c r="K313" s="276">
        <f t="shared" si="107"/>
        <v>10</v>
      </c>
      <c r="L313" s="361" t="s">
        <v>957</v>
      </c>
      <c r="M313" s="440" t="s">
        <v>259</v>
      </c>
      <c r="N313" s="360"/>
      <c r="O313" s="336" t="s">
        <v>958</v>
      </c>
      <c r="P313" s="336" t="s">
        <v>959</v>
      </c>
      <c r="Q313" s="336" t="s">
        <v>950</v>
      </c>
      <c r="R313" s="588" t="s">
        <v>951</v>
      </c>
      <c r="S313" s="663">
        <f>SUM(K313)</f>
        <v>10</v>
      </c>
      <c r="T313" s="664">
        <v>0</v>
      </c>
      <c r="U313" s="664">
        <f t="shared" si="108"/>
        <v>0</v>
      </c>
      <c r="V313" s="664">
        <v>0</v>
      </c>
      <c r="W313" s="664">
        <f t="shared" si="109"/>
        <v>0</v>
      </c>
      <c r="X313" s="664">
        <f>SUM(W313,S313)</f>
        <v>10</v>
      </c>
      <c r="Y313" s="664" t="s">
        <v>958</v>
      </c>
      <c r="Z313" s="664">
        <v>0</v>
      </c>
      <c r="AA313" s="664">
        <v>0</v>
      </c>
      <c r="AB313" s="664">
        <v>0</v>
      </c>
      <c r="AC313" s="664">
        <v>1</v>
      </c>
      <c r="AD313" s="664">
        <v>0</v>
      </c>
      <c r="AE313" s="664">
        <v>1</v>
      </c>
      <c r="AF313" s="664" t="s">
        <v>960</v>
      </c>
      <c r="AG313" s="664" t="s">
        <v>961</v>
      </c>
      <c r="AH313" s="664"/>
      <c r="AI313" s="349">
        <v>0</v>
      </c>
      <c r="AJ313" s="376"/>
      <c r="AK313" s="588" t="s">
        <v>954</v>
      </c>
    </row>
    <row r="314" spans="1:37" ht="158.25" thickBot="1" x14ac:dyDescent="0.3">
      <c r="A314" s="677" t="s">
        <v>988</v>
      </c>
      <c r="B314" s="665" t="s">
        <v>962</v>
      </c>
      <c r="C314" s="666"/>
      <c r="D314" s="667"/>
      <c r="E314" s="668" t="s">
        <v>54</v>
      </c>
      <c r="F314" s="389" t="s">
        <v>963</v>
      </c>
      <c r="G314" s="643"/>
      <c r="H314" s="643"/>
      <c r="I314" s="669">
        <v>1</v>
      </c>
      <c r="J314" s="643"/>
      <c r="K314" s="635">
        <f t="shared" ref="K314" si="111">SUM(G314:J314)</f>
        <v>1</v>
      </c>
      <c r="L314" s="131" t="s">
        <v>964</v>
      </c>
      <c r="M314" s="670" t="s">
        <v>259</v>
      </c>
      <c r="N314" s="667"/>
      <c r="O314" s="389" t="s">
        <v>965</v>
      </c>
      <c r="P314" s="389" t="s">
        <v>966</v>
      </c>
      <c r="Q314" s="389" t="s">
        <v>967</v>
      </c>
      <c r="R314" s="671" t="s">
        <v>968</v>
      </c>
      <c r="S314" s="672">
        <v>1</v>
      </c>
      <c r="T314" s="673"/>
      <c r="U314" s="673"/>
      <c r="V314" s="673"/>
      <c r="W314" s="673"/>
      <c r="X314" s="673"/>
      <c r="Y314" s="673"/>
      <c r="Z314" s="673"/>
      <c r="AA314" s="673"/>
      <c r="AB314" s="673"/>
      <c r="AC314" s="673"/>
      <c r="AD314" s="673"/>
      <c r="AE314" s="673"/>
      <c r="AF314" s="673"/>
      <c r="AG314" s="673"/>
      <c r="AH314" s="673"/>
      <c r="AI314" s="570"/>
      <c r="AJ314" s="572"/>
      <c r="AK314" s="629"/>
    </row>
    <row r="315" spans="1:37" ht="213.75" x14ac:dyDescent="0.25">
      <c r="A315" s="677" t="s">
        <v>988</v>
      </c>
      <c r="B315" s="674" t="s">
        <v>969</v>
      </c>
      <c r="C315" s="360" t="s">
        <v>54</v>
      </c>
      <c r="D315" s="360"/>
      <c r="E315" s="360"/>
      <c r="F315" s="610" t="s">
        <v>970</v>
      </c>
      <c r="G315" s="276"/>
      <c r="H315" s="276"/>
      <c r="I315" s="276">
        <v>8</v>
      </c>
      <c r="J315" s="276">
        <v>4</v>
      </c>
      <c r="K315" s="276">
        <f t="shared" ref="K315:K317" si="112">SUM(G315:J315)</f>
        <v>12</v>
      </c>
      <c r="L315" s="361" t="s">
        <v>971</v>
      </c>
      <c r="M315" s="361" t="s">
        <v>972</v>
      </c>
      <c r="N315" s="360">
        <v>380</v>
      </c>
      <c r="O315" s="610" t="s">
        <v>973</v>
      </c>
      <c r="P315" s="610" t="s">
        <v>974</v>
      </c>
      <c r="Q315" s="360">
        <v>280</v>
      </c>
      <c r="R315" s="610" t="s">
        <v>951</v>
      </c>
      <c r="S315" s="349">
        <f>SUM(K315)</f>
        <v>12</v>
      </c>
      <c r="T315" s="349"/>
      <c r="U315" s="349">
        <f t="shared" ref="U315:U317" si="113">SUM(T315)</f>
        <v>0</v>
      </c>
      <c r="V315" s="349" t="s">
        <v>87</v>
      </c>
      <c r="W315" s="349">
        <f t="shared" ref="W315:W317" si="114">SUM(U315)</f>
        <v>0</v>
      </c>
      <c r="X315" s="349">
        <f t="shared" ref="X315:X317" si="115">SUM(W315,S315)</f>
        <v>12</v>
      </c>
      <c r="Y315" s="349" t="s">
        <v>88</v>
      </c>
      <c r="Z315" s="349">
        <f t="shared" ref="Z315:Z317" si="116">SUM(X315)</f>
        <v>12</v>
      </c>
      <c r="AA315" s="349">
        <f t="shared" ref="AA315:AE317" si="117">SUM(Z315)</f>
        <v>12</v>
      </c>
      <c r="AB315" s="349">
        <f t="shared" si="117"/>
        <v>12</v>
      </c>
      <c r="AC315" s="349">
        <f t="shared" si="117"/>
        <v>12</v>
      </c>
      <c r="AD315" s="349">
        <f t="shared" si="117"/>
        <v>12</v>
      </c>
      <c r="AE315" s="349">
        <f t="shared" si="117"/>
        <v>12</v>
      </c>
      <c r="AF315" s="349" t="s">
        <v>89</v>
      </c>
      <c r="AG315" s="349" t="s">
        <v>89</v>
      </c>
      <c r="AH315" s="556" t="s">
        <v>90</v>
      </c>
      <c r="AI315" s="349"/>
      <c r="AJ315" s="349"/>
      <c r="AK315" s="377"/>
    </row>
    <row r="316" spans="1:37" ht="191.25" x14ac:dyDescent="0.25">
      <c r="A316" s="677" t="s">
        <v>988</v>
      </c>
      <c r="B316" s="674" t="s">
        <v>975</v>
      </c>
      <c r="C316" s="360" t="s">
        <v>54</v>
      </c>
      <c r="D316" s="360"/>
      <c r="E316" s="360"/>
      <c r="F316" s="610" t="s">
        <v>976</v>
      </c>
      <c r="G316" s="349"/>
      <c r="H316" s="349"/>
      <c r="I316" s="349">
        <v>8</v>
      </c>
      <c r="J316" s="349">
        <v>4</v>
      </c>
      <c r="K316" s="276">
        <f t="shared" si="112"/>
        <v>12</v>
      </c>
      <c r="L316" s="611" t="s">
        <v>977</v>
      </c>
      <c r="M316" s="611" t="s">
        <v>978</v>
      </c>
      <c r="N316" s="360">
        <v>380</v>
      </c>
      <c r="O316" s="610" t="s">
        <v>973</v>
      </c>
      <c r="P316" s="610" t="s">
        <v>974</v>
      </c>
      <c r="Q316" s="360">
        <v>280</v>
      </c>
      <c r="R316" s="610" t="s">
        <v>951</v>
      </c>
      <c r="S316" s="349">
        <f>SUM(K316)</f>
        <v>12</v>
      </c>
      <c r="T316" s="349"/>
      <c r="U316" s="349">
        <f t="shared" si="113"/>
        <v>0</v>
      </c>
      <c r="V316" s="349" t="s">
        <v>184</v>
      </c>
      <c r="W316" s="349">
        <f t="shared" si="114"/>
        <v>0</v>
      </c>
      <c r="X316" s="349">
        <f t="shared" si="115"/>
        <v>12</v>
      </c>
      <c r="Y316" s="349" t="s">
        <v>88</v>
      </c>
      <c r="Z316" s="349">
        <f t="shared" si="116"/>
        <v>12</v>
      </c>
      <c r="AA316" s="349">
        <f t="shared" si="117"/>
        <v>12</v>
      </c>
      <c r="AB316" s="349">
        <f t="shared" si="117"/>
        <v>12</v>
      </c>
      <c r="AC316" s="349">
        <f t="shared" si="117"/>
        <v>12</v>
      </c>
      <c r="AD316" s="349">
        <f t="shared" si="117"/>
        <v>12</v>
      </c>
      <c r="AE316" s="349">
        <f t="shared" si="117"/>
        <v>12</v>
      </c>
      <c r="AF316" s="349" t="s">
        <v>89</v>
      </c>
      <c r="AG316" s="349" t="s">
        <v>89</v>
      </c>
      <c r="AH316" s="349"/>
      <c r="AI316" s="349"/>
      <c r="AJ316" s="349"/>
      <c r="AK316" s="377"/>
    </row>
    <row r="317" spans="1:37" ht="304.5" thickBot="1" x14ac:dyDescent="0.3">
      <c r="A317" s="677" t="s">
        <v>988</v>
      </c>
      <c r="B317" s="674" t="s">
        <v>979</v>
      </c>
      <c r="C317" s="360" t="s">
        <v>54</v>
      </c>
      <c r="D317" s="360"/>
      <c r="E317" s="360"/>
      <c r="F317" s="610" t="s">
        <v>980</v>
      </c>
      <c r="G317" s="349"/>
      <c r="H317" s="349"/>
      <c r="I317" s="349">
        <v>8</v>
      </c>
      <c r="J317" s="349">
        <v>4</v>
      </c>
      <c r="K317" s="276">
        <f t="shared" si="112"/>
        <v>12</v>
      </c>
      <c r="L317" s="361" t="s">
        <v>981</v>
      </c>
      <c r="M317" s="361" t="s">
        <v>982</v>
      </c>
      <c r="N317" s="360">
        <v>380</v>
      </c>
      <c r="O317" s="610" t="s">
        <v>983</v>
      </c>
      <c r="P317" s="610" t="s">
        <v>974</v>
      </c>
      <c r="Q317" s="360">
        <v>280</v>
      </c>
      <c r="R317" s="610" t="s">
        <v>951</v>
      </c>
      <c r="S317" s="349">
        <f>SUM(K317)</f>
        <v>12</v>
      </c>
      <c r="T317" s="349"/>
      <c r="U317" s="349">
        <f t="shared" si="113"/>
        <v>0</v>
      </c>
      <c r="V317" s="349" t="s">
        <v>191</v>
      </c>
      <c r="W317" s="349">
        <f t="shared" si="114"/>
        <v>0</v>
      </c>
      <c r="X317" s="349">
        <f t="shared" si="115"/>
        <v>12</v>
      </c>
      <c r="Y317" s="349" t="s">
        <v>88</v>
      </c>
      <c r="Z317" s="349">
        <f t="shared" si="116"/>
        <v>12</v>
      </c>
      <c r="AA317" s="349">
        <f t="shared" si="117"/>
        <v>12</v>
      </c>
      <c r="AB317" s="349">
        <f t="shared" si="117"/>
        <v>12</v>
      </c>
      <c r="AC317" s="349">
        <f t="shared" si="117"/>
        <v>12</v>
      </c>
      <c r="AD317" s="349">
        <f t="shared" si="117"/>
        <v>12</v>
      </c>
      <c r="AE317" s="349">
        <f t="shared" si="117"/>
        <v>12</v>
      </c>
      <c r="AF317" s="349" t="s">
        <v>89</v>
      </c>
      <c r="AG317" s="349" t="s">
        <v>89</v>
      </c>
      <c r="AH317" s="349"/>
      <c r="AI317" s="349"/>
      <c r="AJ317" s="349"/>
      <c r="AK317" s="377"/>
    </row>
    <row r="318" spans="1:37" ht="168.75" x14ac:dyDescent="0.25">
      <c r="A318" s="677" t="s">
        <v>988</v>
      </c>
      <c r="B318" s="675" t="s">
        <v>984</v>
      </c>
      <c r="C318" s="655" t="s">
        <v>54</v>
      </c>
      <c r="D318" s="656"/>
      <c r="E318" s="656"/>
      <c r="F318" s="676" t="s">
        <v>985</v>
      </c>
      <c r="G318" s="268"/>
      <c r="H318" s="268"/>
      <c r="I318" s="636">
        <v>3</v>
      </c>
      <c r="J318" s="636">
        <v>3</v>
      </c>
      <c r="K318" s="636">
        <f t="shared" ref="K318" si="118">SUM(G318:J318)</f>
        <v>6</v>
      </c>
      <c r="L318" s="657" t="s">
        <v>971</v>
      </c>
      <c r="M318" s="657" t="s">
        <v>972</v>
      </c>
      <c r="N318" s="655">
        <v>380</v>
      </c>
      <c r="O318" s="658" t="s">
        <v>986</v>
      </c>
      <c r="P318" s="658" t="s">
        <v>987</v>
      </c>
      <c r="Q318" s="658">
        <v>360</v>
      </c>
      <c r="R318" s="588" t="s">
        <v>951</v>
      </c>
      <c r="S318" s="380"/>
      <c r="T318" s="350"/>
      <c r="U318" s="350"/>
      <c r="V318" s="350"/>
      <c r="W318" s="350"/>
      <c r="X318" s="350"/>
      <c r="Y318" s="382"/>
      <c r="Z318" s="350"/>
      <c r="AA318" s="350"/>
      <c r="AB318" s="350"/>
      <c r="AC318" s="350"/>
      <c r="AD318" s="350"/>
      <c r="AE318" s="350"/>
      <c r="AF318" s="382"/>
      <c r="AG318" s="382"/>
      <c r="AH318" s="660"/>
      <c r="AI318" s="661"/>
      <c r="AJ318" s="662"/>
      <c r="AK318" s="588"/>
    </row>
  </sheetData>
  <mergeCells count="37">
    <mergeCell ref="B1:F4"/>
    <mergeCell ref="G1:P2"/>
    <mergeCell ref="Q1:R1"/>
    <mergeCell ref="Q2:R2"/>
    <mergeCell ref="G3:P4"/>
    <mergeCell ref="Q3:R4"/>
    <mergeCell ref="T11:T13"/>
    <mergeCell ref="B6:AK6"/>
    <mergeCell ref="B10:O10"/>
    <mergeCell ref="S10:AM10"/>
    <mergeCell ref="B11:B13"/>
    <mergeCell ref="C11:E12"/>
    <mergeCell ref="F11:F13"/>
    <mergeCell ref="G11:K12"/>
    <mergeCell ref="L11:L13"/>
    <mergeCell ref="M11:M13"/>
    <mergeCell ref="N11:N13"/>
    <mergeCell ref="O11:O13"/>
    <mergeCell ref="P11:P13"/>
    <mergeCell ref="Q11:Q13"/>
    <mergeCell ref="R11:R13"/>
    <mergeCell ref="S11:S13"/>
    <mergeCell ref="U11:U13"/>
    <mergeCell ref="V11:V13"/>
    <mergeCell ref="W11:AA11"/>
    <mergeCell ref="AB11:AB13"/>
    <mergeCell ref="AC11:AC13"/>
    <mergeCell ref="AM11:AM13"/>
    <mergeCell ref="W12:X12"/>
    <mergeCell ref="Y12:AA12"/>
    <mergeCell ref="AF11:AG12"/>
    <mergeCell ref="AH11:AH13"/>
    <mergeCell ref="AI11:AI13"/>
    <mergeCell ref="AJ11:AJ13"/>
    <mergeCell ref="AK11:AK13"/>
    <mergeCell ref="AL11:AL13"/>
    <mergeCell ref="AD11:AE12"/>
  </mergeCells>
  <dataValidations count="5">
    <dataValidation type="list" allowBlank="1" showInputMessage="1" showErrorMessage="1" sqref="P111:P113">
      <formula1>$S$9:$S$9</formula1>
    </dataValidation>
    <dataValidation type="list" allowBlank="1" showInputMessage="1" showErrorMessage="1" sqref="P127:P131">
      <formula1>$T$9:$T$10</formula1>
    </dataValidation>
    <dataValidation type="list" allowBlank="1" showInputMessage="1" showErrorMessage="1" sqref="P125:P126">
      <formula1>$T$11:$T$20</formula1>
    </dataValidation>
    <dataValidation type="list" allowBlank="1" showInputMessage="1" showErrorMessage="1" sqref="P205:P210">
      <formula1>$T$9:$T$9</formula1>
    </dataValidation>
    <dataValidation allowBlank="1" showInputMessage="1" showErrorMessage="1" sqref="O37:P44"/>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s="188" customFormat="1" ht="15" customHeight="1" x14ac:dyDescent="0.25">
      <c r="A1" s="842"/>
      <c r="B1" s="843"/>
      <c r="C1" s="843"/>
      <c r="D1" s="843"/>
      <c r="E1" s="844"/>
      <c r="F1" s="851" t="s">
        <v>0</v>
      </c>
      <c r="G1" s="852"/>
      <c r="H1" s="852"/>
      <c r="I1" s="852"/>
      <c r="J1" s="852"/>
      <c r="K1" s="852"/>
      <c r="L1" s="852"/>
      <c r="M1" s="852"/>
      <c r="N1" s="852"/>
      <c r="O1" s="853"/>
      <c r="P1" s="857" t="s">
        <v>1</v>
      </c>
      <c r="Q1" s="857"/>
    </row>
    <row r="2" spans="1:38" s="188" customFormat="1" x14ac:dyDescent="0.25">
      <c r="A2" s="845"/>
      <c r="B2" s="846"/>
      <c r="C2" s="846"/>
      <c r="D2" s="846"/>
      <c r="E2" s="847"/>
      <c r="F2" s="854"/>
      <c r="G2" s="855"/>
      <c r="H2" s="855"/>
      <c r="I2" s="855"/>
      <c r="J2" s="855"/>
      <c r="K2" s="855"/>
      <c r="L2" s="855"/>
      <c r="M2" s="855"/>
      <c r="N2" s="855"/>
      <c r="O2" s="856"/>
      <c r="P2" s="857" t="s">
        <v>2</v>
      </c>
      <c r="Q2" s="857"/>
    </row>
    <row r="3" spans="1:38" s="188" customFormat="1" ht="15" customHeight="1" x14ac:dyDescent="0.25">
      <c r="A3" s="845"/>
      <c r="B3" s="846"/>
      <c r="C3" s="846"/>
      <c r="D3" s="846"/>
      <c r="E3" s="847"/>
      <c r="F3" s="851" t="s">
        <v>3</v>
      </c>
      <c r="G3" s="852"/>
      <c r="H3" s="852"/>
      <c r="I3" s="852"/>
      <c r="J3" s="852"/>
      <c r="K3" s="852"/>
      <c r="L3" s="852"/>
      <c r="M3" s="852"/>
      <c r="N3" s="852"/>
      <c r="O3" s="853"/>
      <c r="P3" s="858" t="s">
        <v>4</v>
      </c>
      <c r="Q3" s="859"/>
    </row>
    <row r="4" spans="1:38" s="188" customFormat="1" x14ac:dyDescent="0.25">
      <c r="A4" s="848"/>
      <c r="B4" s="849"/>
      <c r="C4" s="849"/>
      <c r="D4" s="849"/>
      <c r="E4" s="850"/>
      <c r="F4" s="854"/>
      <c r="G4" s="855"/>
      <c r="H4" s="855"/>
      <c r="I4" s="855"/>
      <c r="J4" s="855"/>
      <c r="K4" s="855"/>
      <c r="L4" s="855"/>
      <c r="M4" s="855"/>
      <c r="N4" s="855"/>
      <c r="O4" s="856"/>
      <c r="P4" s="860"/>
      <c r="Q4" s="861"/>
    </row>
    <row r="5" spans="1:38" s="188" customFormat="1" x14ac:dyDescent="0.25"/>
    <row r="6" spans="1:38" s="188" customFormat="1"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s="188" customFormat="1" x14ac:dyDescent="0.25">
      <c r="A7" s="198" t="s">
        <v>80</v>
      </c>
    </row>
    <row r="8" spans="1:38" s="188" customFormat="1" x14ac:dyDescent="0.25">
      <c r="A8" s="198" t="s">
        <v>94</v>
      </c>
      <c r="B8" s="198"/>
      <c r="C8" s="198"/>
      <c r="D8" s="198"/>
      <c r="E8" s="198"/>
      <c r="F8" s="198"/>
      <c r="G8" s="198"/>
      <c r="H8" s="198"/>
      <c r="I8" s="198"/>
    </row>
    <row r="9" spans="1:38" s="188" customFormat="1" ht="15.75" thickBot="1" x14ac:dyDescent="0.3">
      <c r="A9" s="189"/>
      <c r="B9" s="189"/>
      <c r="C9" s="189"/>
      <c r="D9" s="189"/>
      <c r="E9" s="189"/>
      <c r="F9" s="189"/>
      <c r="G9" s="189"/>
      <c r="H9" s="189"/>
      <c r="I9" s="189"/>
    </row>
    <row r="10" spans="1:38" ht="15.75" thickBot="1" x14ac:dyDescent="0.3">
      <c r="A10" s="863" t="s">
        <v>7</v>
      </c>
      <c r="B10" s="864"/>
      <c r="C10" s="864"/>
      <c r="D10" s="864"/>
      <c r="E10" s="864"/>
      <c r="F10" s="864"/>
      <c r="G10" s="864"/>
      <c r="H10" s="864"/>
      <c r="I10" s="864"/>
      <c r="J10" s="864"/>
      <c r="K10" s="864"/>
      <c r="L10" s="864"/>
      <c r="M10" s="864"/>
      <c r="N10" s="865"/>
      <c r="O10" s="4"/>
      <c r="P10" s="4"/>
      <c r="Q10" s="4"/>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thickBot="1" x14ac:dyDescent="0.3">
      <c r="A13" s="872"/>
      <c r="B13" s="5" t="s">
        <v>37</v>
      </c>
      <c r="C13" s="5" t="s">
        <v>38</v>
      </c>
      <c r="D13" s="6" t="s">
        <v>39</v>
      </c>
      <c r="E13" s="819"/>
      <c r="F13" s="7" t="s">
        <v>40</v>
      </c>
      <c r="G13" s="7" t="s">
        <v>41</v>
      </c>
      <c r="H13" s="7" t="s">
        <v>42</v>
      </c>
      <c r="I13" s="7" t="s">
        <v>43</v>
      </c>
      <c r="J13" s="8" t="s">
        <v>44</v>
      </c>
      <c r="K13" s="819"/>
      <c r="L13" s="819"/>
      <c r="M13" s="819"/>
      <c r="N13" s="875"/>
      <c r="O13" s="821"/>
      <c r="P13" s="822"/>
      <c r="Q13" s="823"/>
      <c r="R13" s="826"/>
      <c r="S13" s="830"/>
      <c r="T13" s="830"/>
      <c r="U13" s="830"/>
      <c r="V13" s="9" t="s">
        <v>45</v>
      </c>
      <c r="W13" s="9" t="s">
        <v>46</v>
      </c>
      <c r="X13" s="9" t="s">
        <v>47</v>
      </c>
      <c r="Y13" s="9" t="s">
        <v>48</v>
      </c>
      <c r="Z13" s="9" t="s">
        <v>46</v>
      </c>
      <c r="AA13" s="835"/>
      <c r="AB13" s="820"/>
      <c r="AC13" s="9" t="s">
        <v>49</v>
      </c>
      <c r="AD13" s="9" t="s">
        <v>50</v>
      </c>
      <c r="AE13" s="10" t="s">
        <v>51</v>
      </c>
      <c r="AF13" s="10" t="s">
        <v>52</v>
      </c>
      <c r="AG13" s="830"/>
      <c r="AH13" s="833"/>
      <c r="AI13" s="834"/>
      <c r="AJ13" s="825"/>
      <c r="AK13" s="829"/>
      <c r="AL13" s="877"/>
    </row>
    <row r="14" spans="1:38" ht="124.5" x14ac:dyDescent="0.25">
      <c r="A14" s="80" t="s">
        <v>159</v>
      </c>
      <c r="B14" s="81" t="s">
        <v>54</v>
      </c>
      <c r="C14" s="81"/>
      <c r="D14" s="82"/>
      <c r="E14" s="83" t="s">
        <v>81</v>
      </c>
      <c r="F14" s="84"/>
      <c r="G14" s="84"/>
      <c r="H14" s="84">
        <v>15</v>
      </c>
      <c r="I14" s="84">
        <v>15</v>
      </c>
      <c r="J14" s="85">
        <f t="shared" ref="J14:J16" si="0">SUM(F14:I14)</f>
        <v>30</v>
      </c>
      <c r="K14" s="86" t="s">
        <v>82</v>
      </c>
      <c r="L14" s="87" t="s">
        <v>83</v>
      </c>
      <c r="M14" s="88">
        <v>491</v>
      </c>
      <c r="N14" s="89" t="s">
        <v>84</v>
      </c>
      <c r="O14" s="90" t="s">
        <v>85</v>
      </c>
      <c r="P14" s="82">
        <v>3500</v>
      </c>
      <c r="Q14" s="90" t="s">
        <v>86</v>
      </c>
      <c r="R14" s="36">
        <f>SUM(J14)</f>
        <v>30</v>
      </c>
      <c r="S14" s="37"/>
      <c r="T14" s="37">
        <f t="shared" ref="T14:T16" si="1">SUM(S14)</f>
        <v>0</v>
      </c>
      <c r="U14" s="37" t="s">
        <v>87</v>
      </c>
      <c r="V14" s="37">
        <f t="shared" ref="V14:V16" si="2">SUM(T14)</f>
        <v>0</v>
      </c>
      <c r="W14" s="37">
        <f t="shared" ref="W14:W16" si="3">SUM(V14,R14)</f>
        <v>30</v>
      </c>
      <c r="X14" s="37" t="s">
        <v>88</v>
      </c>
      <c r="Y14" s="37">
        <f t="shared" ref="Y14:Y16" si="4">SUM(W14)</f>
        <v>30</v>
      </c>
      <c r="Z14" s="37">
        <f t="shared" ref="Z14:Z16" si="5">SUM(Y14)</f>
        <v>30</v>
      </c>
      <c r="AA14" s="37"/>
      <c r="AB14" s="37"/>
      <c r="AC14" s="37">
        <f t="shared" ref="AC14:AC16" si="6">SUM(Z14)</f>
        <v>30</v>
      </c>
      <c r="AD14" s="37">
        <f t="shared" ref="AD14:AF16" si="7">SUM(AC14)</f>
        <v>30</v>
      </c>
      <c r="AE14" s="37">
        <f t="shared" si="7"/>
        <v>30</v>
      </c>
      <c r="AF14" s="37">
        <f t="shared" si="7"/>
        <v>30</v>
      </c>
      <c r="AG14" s="38" t="s">
        <v>89</v>
      </c>
      <c r="AH14" s="39" t="s">
        <v>89</v>
      </c>
      <c r="AI14" s="40" t="s">
        <v>90</v>
      </c>
      <c r="AJ14" s="37"/>
      <c r="AK14" s="41"/>
      <c r="AL14" s="42"/>
    </row>
    <row r="15" spans="1:38" ht="15.75" thickBot="1" x14ac:dyDescent="0.3">
      <c r="A15" s="91"/>
      <c r="B15" s="64"/>
      <c r="C15" s="65"/>
      <c r="D15" s="92"/>
      <c r="E15" s="65"/>
      <c r="F15" s="63"/>
      <c r="G15" s="63"/>
      <c r="H15" s="63"/>
      <c r="I15" s="63"/>
      <c r="J15" s="93">
        <f t="shared" si="0"/>
        <v>0</v>
      </c>
      <c r="K15" s="94"/>
      <c r="L15" s="95"/>
      <c r="M15" s="96"/>
      <c r="N15" s="96"/>
      <c r="O15" s="97"/>
      <c r="P15" s="97"/>
      <c r="Q15" s="97"/>
      <c r="R15" s="62">
        <f>SUM(J15)</f>
        <v>0</v>
      </c>
      <c r="S15" s="63"/>
      <c r="T15" s="63">
        <f t="shared" si="1"/>
        <v>0</v>
      </c>
      <c r="U15" s="63"/>
      <c r="V15" s="64">
        <f t="shared" si="2"/>
        <v>0</v>
      </c>
      <c r="W15" s="65">
        <f t="shared" si="3"/>
        <v>0</v>
      </c>
      <c r="X15" s="65"/>
      <c r="Y15" s="65">
        <f t="shared" si="4"/>
        <v>0</v>
      </c>
      <c r="Z15" s="65">
        <f t="shared" si="5"/>
        <v>0</v>
      </c>
      <c r="AA15" s="65"/>
      <c r="AB15" s="65"/>
      <c r="AC15" s="65">
        <f t="shared" si="6"/>
        <v>0</v>
      </c>
      <c r="AD15" s="65">
        <f t="shared" si="7"/>
        <v>0</v>
      </c>
      <c r="AE15" s="65">
        <f t="shared" si="7"/>
        <v>0</v>
      </c>
      <c r="AF15" s="65">
        <f t="shared" si="7"/>
        <v>0</v>
      </c>
      <c r="AG15" s="66"/>
      <c r="AH15" s="67"/>
      <c r="AI15" s="67"/>
      <c r="AJ15" s="65"/>
      <c r="AK15" s="68"/>
      <c r="AL15" s="69"/>
    </row>
    <row r="16" spans="1:38" ht="15.75" thickBot="1" x14ac:dyDescent="0.3">
      <c r="A16" s="98" t="s">
        <v>44</v>
      </c>
      <c r="B16" s="99"/>
      <c r="C16" s="99"/>
      <c r="D16" s="99"/>
      <c r="E16" s="100"/>
      <c r="F16" s="76">
        <f>SUM(F14:F15)</f>
        <v>0</v>
      </c>
      <c r="G16" s="76">
        <f>SUM(G14:G15)</f>
        <v>0</v>
      </c>
      <c r="H16" s="76">
        <f>SUM(H14:H15)</f>
        <v>15</v>
      </c>
      <c r="I16" s="76">
        <f>SUM(I14:I15)</f>
        <v>15</v>
      </c>
      <c r="J16" s="101">
        <f t="shared" si="0"/>
        <v>30</v>
      </c>
      <c r="K16" s="102" t="s">
        <v>56</v>
      </c>
      <c r="L16" s="102" t="s">
        <v>56</v>
      </c>
      <c r="M16" s="103" t="s">
        <v>56</v>
      </c>
      <c r="N16" s="76">
        <v>20</v>
      </c>
      <c r="O16" s="104"/>
      <c r="P16" s="104"/>
      <c r="Q16" s="104"/>
      <c r="R16" s="75">
        <f>SUM(R14:R15)</f>
        <v>30</v>
      </c>
      <c r="S16" s="76">
        <f>SUM(S14:S15)</f>
        <v>0</v>
      </c>
      <c r="T16" s="76">
        <f t="shared" si="1"/>
        <v>0</v>
      </c>
      <c r="U16" s="76"/>
      <c r="V16" s="77">
        <f t="shared" si="2"/>
        <v>0</v>
      </c>
      <c r="W16" s="77">
        <f t="shared" si="3"/>
        <v>30</v>
      </c>
      <c r="X16" s="77"/>
      <c r="Y16" s="77">
        <f t="shared" si="4"/>
        <v>30</v>
      </c>
      <c r="Z16" s="77">
        <f t="shared" si="5"/>
        <v>30</v>
      </c>
      <c r="AA16" s="77"/>
      <c r="AB16" s="77"/>
      <c r="AC16" s="77">
        <f t="shared" si="6"/>
        <v>30</v>
      </c>
      <c r="AD16" s="77">
        <f t="shared" si="7"/>
        <v>30</v>
      </c>
      <c r="AE16" s="77">
        <f t="shared" si="7"/>
        <v>30</v>
      </c>
      <c r="AF16" s="77">
        <f t="shared" si="7"/>
        <v>30</v>
      </c>
      <c r="AG16" s="78"/>
      <c r="AH16" s="79"/>
      <c r="AI16" s="79"/>
      <c r="AJ16" s="77">
        <f>SUM(AJ14:AJ15)</f>
        <v>0</v>
      </c>
      <c r="AK16" s="77"/>
      <c r="AL16" s="25"/>
    </row>
    <row r="17" spans="1:38" ht="15.75" thickBot="1" x14ac:dyDescent="0.3">
      <c r="A17" s="814" t="s">
        <v>75</v>
      </c>
      <c r="B17" s="815"/>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6"/>
    </row>
    <row r="19" spans="1:38" x14ac:dyDescent="0.25">
      <c r="A19" s="2"/>
    </row>
    <row r="21" spans="1:38" x14ac:dyDescent="0.25">
      <c r="A21" s="879" t="s">
        <v>76</v>
      </c>
      <c r="B21" s="879"/>
      <c r="C21" s="879"/>
      <c r="D21" s="879"/>
      <c r="E21" s="879"/>
    </row>
    <row r="22" spans="1:38" x14ac:dyDescent="0.25">
      <c r="A22" t="s">
        <v>91</v>
      </c>
    </row>
    <row r="25" spans="1:38" x14ac:dyDescent="0.25">
      <c r="A25" s="879" t="s">
        <v>76</v>
      </c>
      <c r="B25" s="879"/>
      <c r="C25" s="879"/>
      <c r="D25" s="879"/>
      <c r="E25" s="879"/>
    </row>
    <row r="26" spans="1:38" x14ac:dyDescent="0.25">
      <c r="A26" t="s">
        <v>92</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5:E25"/>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17:AL17"/>
    <mergeCell ref="A21:E21"/>
    <mergeCell ref="AJ11:AJ13"/>
    <mergeCell ref="AK11:AK13"/>
    <mergeCell ref="S11:S1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1"/>
  <sheetViews>
    <sheetView workbookViewId="0">
      <selection activeCell="A6" sqref="A6:AJ6"/>
    </sheetView>
  </sheetViews>
  <sheetFormatPr baseColWidth="10" defaultRowHeight="15" x14ac:dyDescent="0.25"/>
  <sheetData>
    <row r="1" spans="1:38"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1"/>
    </row>
    <row r="7" spans="1:38" x14ac:dyDescent="0.25">
      <c r="A7" s="2" t="s">
        <v>160</v>
      </c>
      <c r="B7" s="2"/>
      <c r="C7" s="2"/>
      <c r="D7" s="2"/>
      <c r="E7" s="2"/>
      <c r="F7" s="2"/>
      <c r="G7" s="2"/>
      <c r="H7" s="2"/>
      <c r="I7" s="2"/>
      <c r="J7" s="2"/>
      <c r="K7" s="2"/>
    </row>
    <row r="8" spans="1:38" s="188" customFormat="1" x14ac:dyDescent="0.25">
      <c r="A8" s="198" t="s">
        <v>94</v>
      </c>
      <c r="B8" s="198"/>
      <c r="C8" s="198"/>
      <c r="D8" s="198"/>
      <c r="E8" s="198"/>
      <c r="F8" s="198"/>
      <c r="G8" s="198"/>
      <c r="H8" s="198"/>
      <c r="I8" s="198"/>
    </row>
    <row r="9" spans="1:38" ht="15.75" thickBot="1" x14ac:dyDescent="0.3">
      <c r="A9" s="3"/>
      <c r="B9" s="3"/>
      <c r="C9" s="3"/>
      <c r="D9" s="3"/>
      <c r="E9" s="3"/>
      <c r="F9" s="3"/>
      <c r="G9" s="3"/>
      <c r="H9" s="3"/>
      <c r="I9" s="3"/>
    </row>
    <row r="10" spans="1:38" ht="15.75" thickBot="1" x14ac:dyDescent="0.3">
      <c r="A10" s="880" t="s">
        <v>7</v>
      </c>
      <c r="B10" s="865"/>
      <c r="C10" s="865"/>
      <c r="D10" s="865"/>
      <c r="E10" s="865"/>
      <c r="F10" s="865"/>
      <c r="G10" s="865"/>
      <c r="H10" s="865"/>
      <c r="I10" s="865"/>
      <c r="J10" s="865"/>
      <c r="K10" s="865"/>
      <c r="L10" s="865"/>
      <c r="M10" s="865"/>
      <c r="N10" s="865"/>
      <c r="O10" s="4"/>
      <c r="P10" s="4"/>
      <c r="Q10" s="4"/>
      <c r="R10" s="881" t="s">
        <v>8</v>
      </c>
      <c r="S10" s="868"/>
      <c r="T10" s="868"/>
      <c r="U10" s="868"/>
      <c r="V10" s="868"/>
      <c r="W10" s="868"/>
      <c r="X10" s="868"/>
      <c r="Y10" s="868"/>
      <c r="Z10" s="868"/>
      <c r="AA10" s="868"/>
      <c r="AB10" s="868"/>
      <c r="AC10" s="868"/>
      <c r="AD10" s="868"/>
      <c r="AE10" s="868"/>
      <c r="AF10" s="868"/>
      <c r="AG10" s="868"/>
      <c r="AH10" s="868"/>
      <c r="AI10" s="868"/>
      <c r="AJ10" s="868"/>
      <c r="AK10" s="868"/>
      <c r="AL10" s="882"/>
    </row>
    <row r="11" spans="1:38" x14ac:dyDescent="0.25">
      <c r="A11" s="870" t="s">
        <v>9</v>
      </c>
      <c r="B11" s="836" t="s">
        <v>10</v>
      </c>
      <c r="C11" s="837"/>
      <c r="D11" s="838"/>
      <c r="E11" s="817" t="s">
        <v>11</v>
      </c>
      <c r="F11" s="836" t="s">
        <v>12</v>
      </c>
      <c r="G11" s="837"/>
      <c r="H11" s="837"/>
      <c r="I11" s="837"/>
      <c r="J11" s="838"/>
      <c r="K11" s="817" t="s">
        <v>13</v>
      </c>
      <c r="L11" s="817" t="s">
        <v>14</v>
      </c>
      <c r="M11" s="817" t="s">
        <v>15</v>
      </c>
      <c r="N11" s="836" t="s">
        <v>16</v>
      </c>
      <c r="O11" s="884" t="s">
        <v>17</v>
      </c>
      <c r="P11" s="886" t="s">
        <v>18</v>
      </c>
      <c r="Q11" s="888" t="s">
        <v>19</v>
      </c>
      <c r="R11" s="824" t="s">
        <v>20</v>
      </c>
      <c r="S11" s="828" t="s">
        <v>21</v>
      </c>
      <c r="T11" s="828" t="s">
        <v>22</v>
      </c>
      <c r="U11" s="828" t="s">
        <v>23</v>
      </c>
      <c r="V11" s="883" t="s">
        <v>24</v>
      </c>
      <c r="W11" s="883"/>
      <c r="X11" s="883"/>
      <c r="Y11" s="883"/>
      <c r="Z11" s="883"/>
      <c r="AA11" s="896" t="s">
        <v>25</v>
      </c>
      <c r="AB11" s="883" t="s">
        <v>26</v>
      </c>
      <c r="AC11" s="883" t="s">
        <v>27</v>
      </c>
      <c r="AD11" s="883"/>
      <c r="AE11" s="883" t="s">
        <v>28</v>
      </c>
      <c r="AF11" s="883"/>
      <c r="AG11" s="828" t="s">
        <v>29</v>
      </c>
      <c r="AH11" s="893" t="s">
        <v>30</v>
      </c>
      <c r="AI11" s="894" t="s">
        <v>31</v>
      </c>
      <c r="AJ11" s="824"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89"/>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57" thickBot="1" x14ac:dyDescent="0.3">
      <c r="A13" s="872"/>
      <c r="B13" s="5" t="s">
        <v>37</v>
      </c>
      <c r="C13" s="5" t="s">
        <v>38</v>
      </c>
      <c r="D13" s="6" t="s">
        <v>39</v>
      </c>
      <c r="E13" s="819"/>
      <c r="F13" s="7" t="s">
        <v>40</v>
      </c>
      <c r="G13" s="7" t="s">
        <v>41</v>
      </c>
      <c r="H13" s="7" t="s">
        <v>42</v>
      </c>
      <c r="I13" s="7" t="s">
        <v>43</v>
      </c>
      <c r="J13" s="8" t="s">
        <v>44</v>
      </c>
      <c r="K13" s="819"/>
      <c r="L13" s="819"/>
      <c r="M13" s="819"/>
      <c r="N13" s="875"/>
      <c r="O13" s="885"/>
      <c r="P13" s="887"/>
      <c r="Q13" s="890"/>
      <c r="R13" s="826"/>
      <c r="S13" s="830"/>
      <c r="T13" s="830"/>
      <c r="U13" s="830"/>
      <c r="V13" s="123" t="s">
        <v>45</v>
      </c>
      <c r="W13" s="123" t="s">
        <v>46</v>
      </c>
      <c r="X13" s="123" t="s">
        <v>47</v>
      </c>
      <c r="Y13" s="123" t="s">
        <v>48</v>
      </c>
      <c r="Z13" s="123" t="s">
        <v>46</v>
      </c>
      <c r="AA13" s="897"/>
      <c r="AB13" s="898"/>
      <c r="AC13" s="123" t="s">
        <v>49</v>
      </c>
      <c r="AD13" s="123" t="s">
        <v>50</v>
      </c>
      <c r="AE13" s="10" t="s">
        <v>51</v>
      </c>
      <c r="AF13" s="10" t="s">
        <v>52</v>
      </c>
      <c r="AG13" s="830"/>
      <c r="AH13" s="833"/>
      <c r="AI13" s="895"/>
      <c r="AJ13" s="826"/>
      <c r="AK13" s="830"/>
      <c r="AL13" s="891"/>
    </row>
    <row r="14" spans="1:38" ht="282" thickBot="1" x14ac:dyDescent="0.3">
      <c r="A14" s="125" t="s">
        <v>170</v>
      </c>
      <c r="B14" s="126"/>
      <c r="C14" s="127" t="s">
        <v>54</v>
      </c>
      <c r="D14" s="128"/>
      <c r="E14" s="129" t="s">
        <v>161</v>
      </c>
      <c r="F14" s="93"/>
      <c r="G14" s="93"/>
      <c r="H14" s="130" t="s">
        <v>54</v>
      </c>
      <c r="I14" s="130" t="s">
        <v>54</v>
      </c>
      <c r="J14" s="130" t="s">
        <v>54</v>
      </c>
      <c r="K14" s="129" t="s">
        <v>162</v>
      </c>
      <c r="L14" s="131" t="s">
        <v>163</v>
      </c>
      <c r="M14" s="132" t="s">
        <v>164</v>
      </c>
      <c r="N14" s="132" t="s">
        <v>165</v>
      </c>
      <c r="O14" s="132" t="s">
        <v>166</v>
      </c>
      <c r="P14" s="127" t="s">
        <v>167</v>
      </c>
      <c r="Q14" s="133" t="s">
        <v>168</v>
      </c>
      <c r="R14" s="134">
        <f>SUM(J14)</f>
        <v>0</v>
      </c>
      <c r="S14" s="135"/>
      <c r="T14" s="135">
        <f t="shared" ref="T14:T15" si="0">SUM(S14)</f>
        <v>0</v>
      </c>
      <c r="U14" s="135"/>
      <c r="V14" s="135">
        <f t="shared" ref="V14:V15" si="1">SUM(T14)</f>
        <v>0</v>
      </c>
      <c r="W14" s="135">
        <f t="shared" ref="W14:W15" si="2">SUM(V14,R14)</f>
        <v>0</v>
      </c>
      <c r="X14" s="135">
        <v>0</v>
      </c>
      <c r="Y14" s="135">
        <f t="shared" ref="Y14:Y15" si="3">SUM(W14)</f>
        <v>0</v>
      </c>
      <c r="Z14" s="135">
        <f t="shared" ref="Z14:Z15" si="4">SUM(Y14)</f>
        <v>0</v>
      </c>
      <c r="AA14" s="135">
        <v>0</v>
      </c>
      <c r="AB14" s="135">
        <v>0</v>
      </c>
      <c r="AC14" s="135">
        <f t="shared" ref="AC14:AC15" si="5">SUM(Z14)</f>
        <v>0</v>
      </c>
      <c r="AD14" s="135">
        <f t="shared" ref="AD14:AF15" si="6">SUM(AC14)</f>
        <v>0</v>
      </c>
      <c r="AE14" s="135">
        <f t="shared" si="6"/>
        <v>0</v>
      </c>
      <c r="AF14" s="135">
        <f t="shared" si="6"/>
        <v>0</v>
      </c>
      <c r="AG14" s="135"/>
      <c r="AH14" s="135"/>
      <c r="AI14" s="136" t="s">
        <v>90</v>
      </c>
      <c r="AJ14" s="135"/>
      <c r="AK14" s="135"/>
      <c r="AL14" s="137"/>
    </row>
    <row r="15" spans="1:38" ht="15.75" thickBot="1" x14ac:dyDescent="0.3">
      <c r="A15" s="98" t="s">
        <v>44</v>
      </c>
      <c r="B15" s="99"/>
      <c r="C15" s="99"/>
      <c r="D15" s="99"/>
      <c r="E15" s="100"/>
      <c r="F15" s="76">
        <f>SUM(F14:F14)</f>
        <v>0</v>
      </c>
      <c r="G15" s="76">
        <f>SUM(G14:G14)</f>
        <v>0</v>
      </c>
      <c r="H15" s="76">
        <f>SUM(H14:H14)</f>
        <v>0</v>
      </c>
      <c r="I15" s="76">
        <f>SUM(I14:I14)</f>
        <v>0</v>
      </c>
      <c r="J15" s="76">
        <f t="shared" ref="J15" si="7">SUM(F15:I15)</f>
        <v>0</v>
      </c>
      <c r="K15" s="102" t="s">
        <v>56</v>
      </c>
      <c r="L15" s="102" t="s">
        <v>56</v>
      </c>
      <c r="M15" s="103" t="s">
        <v>56</v>
      </c>
      <c r="N15" s="76">
        <v>0</v>
      </c>
      <c r="O15" s="104"/>
      <c r="P15" s="104"/>
      <c r="Q15" s="104"/>
      <c r="R15" s="138">
        <f>SUM(R14:R14)</f>
        <v>0</v>
      </c>
      <c r="S15" s="139">
        <f>SUM(S14:S14)</f>
        <v>0</v>
      </c>
      <c r="T15" s="139">
        <f t="shared" si="0"/>
        <v>0</v>
      </c>
      <c r="U15" s="139"/>
      <c r="V15" s="77">
        <f t="shared" si="1"/>
        <v>0</v>
      </c>
      <c r="W15" s="77">
        <f t="shared" si="2"/>
        <v>0</v>
      </c>
      <c r="X15" s="77"/>
      <c r="Y15" s="77">
        <f t="shared" si="3"/>
        <v>0</v>
      </c>
      <c r="Z15" s="77">
        <f t="shared" si="4"/>
        <v>0</v>
      </c>
      <c r="AA15" s="77"/>
      <c r="AB15" s="77"/>
      <c r="AC15" s="77">
        <f t="shared" si="5"/>
        <v>0</v>
      </c>
      <c r="AD15" s="77">
        <f t="shared" si="6"/>
        <v>0</v>
      </c>
      <c r="AE15" s="77">
        <f t="shared" si="6"/>
        <v>0</v>
      </c>
      <c r="AF15" s="77">
        <f t="shared" si="6"/>
        <v>0</v>
      </c>
      <c r="AG15" s="78"/>
      <c r="AH15" s="79"/>
      <c r="AI15" s="79"/>
      <c r="AJ15" s="77">
        <f>SUM(AJ14:AJ14)</f>
        <v>0</v>
      </c>
      <c r="AK15" s="77"/>
      <c r="AL15" s="140"/>
    </row>
    <row r="16" spans="1:38" ht="15.75" thickBot="1" x14ac:dyDescent="0.3">
      <c r="A16" s="814" t="s">
        <v>75</v>
      </c>
      <c r="B16" s="815"/>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6"/>
    </row>
    <row r="20" spans="1:5" x14ac:dyDescent="0.25">
      <c r="A20" s="892" t="s">
        <v>169</v>
      </c>
      <c r="B20" s="878"/>
      <c r="C20" s="878"/>
      <c r="D20" s="878"/>
      <c r="E20" s="878"/>
    </row>
    <row r="21" spans="1:5" x14ac:dyDescent="0.25">
      <c r="A21" t="s">
        <v>77</v>
      </c>
    </row>
  </sheetData>
  <mergeCells count="39">
    <mergeCell ref="A20:E20"/>
    <mergeCell ref="AE11:AF12"/>
    <mergeCell ref="AG11:AG13"/>
    <mergeCell ref="AH11:AH13"/>
    <mergeCell ref="AI11:AI13"/>
    <mergeCell ref="T11:T13"/>
    <mergeCell ref="U11:U13"/>
    <mergeCell ref="V11:Z11"/>
    <mergeCell ref="AA11:AA13"/>
    <mergeCell ref="AB11:AB13"/>
    <mergeCell ref="S11:S13"/>
    <mergeCell ref="AL11:AL13"/>
    <mergeCell ref="V12:W12"/>
    <mergeCell ref="X12:Z12"/>
    <mergeCell ref="A16:AL16"/>
    <mergeCell ref="AJ11:AJ13"/>
    <mergeCell ref="AK11:AK13"/>
    <mergeCell ref="A6:AJ6"/>
    <mergeCell ref="A10:N10"/>
    <mergeCell ref="R10:AL10"/>
    <mergeCell ref="A11:A13"/>
    <mergeCell ref="B11:D12"/>
    <mergeCell ref="E11:E13"/>
    <mergeCell ref="F11:J12"/>
    <mergeCell ref="K11:K13"/>
    <mergeCell ref="L11:L13"/>
    <mergeCell ref="M11:M13"/>
    <mergeCell ref="AC11:AD12"/>
    <mergeCell ref="N11:N13"/>
    <mergeCell ref="O11:O13"/>
    <mergeCell ref="P11:P13"/>
    <mergeCell ref="Q11:Q13"/>
    <mergeCell ref="R11:R13"/>
    <mergeCell ref="A1:E4"/>
    <mergeCell ref="F1:O2"/>
    <mergeCell ref="P1:Q1"/>
    <mergeCell ref="P2:Q2"/>
    <mergeCell ref="F3:O4"/>
    <mergeCell ref="P3:Q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
  <sheetViews>
    <sheetView workbookViewId="0">
      <selection activeCell="A7" sqref="A7"/>
    </sheetView>
  </sheetViews>
  <sheetFormatPr baseColWidth="10" defaultRowHeight="15" x14ac:dyDescent="0.25"/>
  <sheetData>
    <row r="1" spans="1:38"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1"/>
    </row>
    <row r="7" spans="1:38" x14ac:dyDescent="0.25">
      <c r="A7" s="2" t="s">
        <v>921</v>
      </c>
      <c r="B7" s="2"/>
      <c r="C7" s="2"/>
      <c r="D7" s="2"/>
      <c r="E7" s="2"/>
      <c r="F7" s="2"/>
      <c r="G7" s="2"/>
      <c r="H7" s="2"/>
      <c r="I7" s="2"/>
      <c r="J7" s="2"/>
      <c r="K7" s="2"/>
    </row>
    <row r="8" spans="1:38" s="188" customFormat="1" x14ac:dyDescent="0.25">
      <c r="A8" s="198" t="s">
        <v>94</v>
      </c>
      <c r="B8" s="198"/>
      <c r="C8" s="198"/>
      <c r="D8" s="198"/>
      <c r="E8" s="198"/>
      <c r="F8" s="198"/>
      <c r="G8" s="198"/>
      <c r="H8" s="198"/>
      <c r="I8" s="198"/>
    </row>
    <row r="9" spans="1:38" ht="15.75" thickBot="1" x14ac:dyDescent="0.3">
      <c r="A9" s="3"/>
      <c r="B9" s="3"/>
      <c r="C9" s="3"/>
      <c r="D9" s="3"/>
      <c r="E9" s="3"/>
      <c r="F9" s="3"/>
      <c r="G9" s="3"/>
      <c r="H9" s="3"/>
      <c r="I9" s="3"/>
    </row>
    <row r="10" spans="1:38" ht="15.75" thickBot="1" x14ac:dyDescent="0.3">
      <c r="A10" s="880" t="s">
        <v>7</v>
      </c>
      <c r="B10" s="865"/>
      <c r="C10" s="865"/>
      <c r="D10" s="865"/>
      <c r="E10" s="865"/>
      <c r="F10" s="865"/>
      <c r="G10" s="865"/>
      <c r="H10" s="865"/>
      <c r="I10" s="865"/>
      <c r="J10" s="865"/>
      <c r="K10" s="865"/>
      <c r="L10" s="865"/>
      <c r="M10" s="865"/>
      <c r="N10" s="865"/>
      <c r="O10" s="4"/>
      <c r="P10" s="4"/>
      <c r="Q10" s="4"/>
      <c r="R10" s="881" t="s">
        <v>8</v>
      </c>
      <c r="S10" s="868"/>
      <c r="T10" s="868"/>
      <c r="U10" s="868"/>
      <c r="V10" s="868"/>
      <c r="W10" s="868"/>
      <c r="X10" s="868"/>
      <c r="Y10" s="868"/>
      <c r="Z10" s="868"/>
      <c r="AA10" s="868"/>
      <c r="AB10" s="868"/>
      <c r="AC10" s="868"/>
      <c r="AD10" s="868"/>
      <c r="AE10" s="868"/>
      <c r="AF10" s="868"/>
      <c r="AG10" s="868"/>
      <c r="AH10" s="868"/>
      <c r="AI10" s="868"/>
      <c r="AJ10" s="868"/>
      <c r="AK10" s="868"/>
      <c r="AL10" s="882"/>
    </row>
    <row r="11" spans="1:38" x14ac:dyDescent="0.25">
      <c r="A11" s="870" t="s">
        <v>9</v>
      </c>
      <c r="B11" s="836" t="s">
        <v>10</v>
      </c>
      <c r="C11" s="837"/>
      <c r="D11" s="838"/>
      <c r="E11" s="817" t="s">
        <v>11</v>
      </c>
      <c r="F11" s="836" t="s">
        <v>12</v>
      </c>
      <c r="G11" s="837"/>
      <c r="H11" s="837"/>
      <c r="I11" s="837"/>
      <c r="J11" s="838"/>
      <c r="K11" s="817" t="s">
        <v>13</v>
      </c>
      <c r="L11" s="817" t="s">
        <v>14</v>
      </c>
      <c r="M11" s="817" t="s">
        <v>15</v>
      </c>
      <c r="N11" s="836" t="s">
        <v>16</v>
      </c>
      <c r="O11" s="884" t="s">
        <v>17</v>
      </c>
      <c r="P11" s="886" t="s">
        <v>18</v>
      </c>
      <c r="Q11" s="888" t="s">
        <v>19</v>
      </c>
      <c r="R11" s="824" t="s">
        <v>20</v>
      </c>
      <c r="S11" s="828" t="s">
        <v>21</v>
      </c>
      <c r="T11" s="828" t="s">
        <v>22</v>
      </c>
      <c r="U11" s="828" t="s">
        <v>23</v>
      </c>
      <c r="V11" s="883" t="s">
        <v>24</v>
      </c>
      <c r="W11" s="883"/>
      <c r="X11" s="883"/>
      <c r="Y11" s="883"/>
      <c r="Z11" s="883"/>
      <c r="AA11" s="896" t="s">
        <v>25</v>
      </c>
      <c r="AB11" s="883" t="s">
        <v>26</v>
      </c>
      <c r="AC11" s="883" t="s">
        <v>27</v>
      </c>
      <c r="AD11" s="883"/>
      <c r="AE11" s="883" t="s">
        <v>28</v>
      </c>
      <c r="AF11" s="883"/>
      <c r="AG11" s="828" t="s">
        <v>29</v>
      </c>
      <c r="AH11" s="893" t="s">
        <v>30</v>
      </c>
      <c r="AI11" s="894" t="s">
        <v>31</v>
      </c>
      <c r="AJ11" s="824"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89"/>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57" thickBot="1" x14ac:dyDescent="0.3">
      <c r="A13" s="872"/>
      <c r="B13" s="5" t="s">
        <v>37</v>
      </c>
      <c r="C13" s="5" t="s">
        <v>38</v>
      </c>
      <c r="D13" s="6" t="s">
        <v>39</v>
      </c>
      <c r="E13" s="819"/>
      <c r="F13" s="7" t="s">
        <v>40</v>
      </c>
      <c r="G13" s="7" t="s">
        <v>41</v>
      </c>
      <c r="H13" s="7" t="s">
        <v>42</v>
      </c>
      <c r="I13" s="7" t="s">
        <v>43</v>
      </c>
      <c r="J13" s="8" t="s">
        <v>44</v>
      </c>
      <c r="K13" s="819"/>
      <c r="L13" s="819"/>
      <c r="M13" s="819"/>
      <c r="N13" s="875"/>
      <c r="O13" s="885"/>
      <c r="P13" s="887"/>
      <c r="Q13" s="890"/>
      <c r="R13" s="826"/>
      <c r="S13" s="830"/>
      <c r="T13" s="830"/>
      <c r="U13" s="830"/>
      <c r="V13" s="123" t="s">
        <v>45</v>
      </c>
      <c r="W13" s="123" t="s">
        <v>46</v>
      </c>
      <c r="X13" s="123" t="s">
        <v>47</v>
      </c>
      <c r="Y13" s="123" t="s">
        <v>48</v>
      </c>
      <c r="Z13" s="123" t="s">
        <v>46</v>
      </c>
      <c r="AA13" s="897"/>
      <c r="AB13" s="898"/>
      <c r="AC13" s="123" t="s">
        <v>49</v>
      </c>
      <c r="AD13" s="123" t="s">
        <v>50</v>
      </c>
      <c r="AE13" s="10" t="s">
        <v>51</v>
      </c>
      <c r="AF13" s="10" t="s">
        <v>52</v>
      </c>
      <c r="AG13" s="830"/>
      <c r="AH13" s="833"/>
      <c r="AI13" s="895"/>
      <c r="AJ13" s="826"/>
      <c r="AK13" s="830"/>
      <c r="AL13" s="891"/>
    </row>
    <row r="14" spans="1:38" ht="78.75" x14ac:dyDescent="0.25">
      <c r="A14" s="141" t="s">
        <v>172</v>
      </c>
      <c r="B14" s="105" t="s">
        <v>54</v>
      </c>
      <c r="C14" s="142"/>
      <c r="D14" s="142"/>
      <c r="E14" s="143" t="s">
        <v>173</v>
      </c>
      <c r="F14" s="144">
        <v>0</v>
      </c>
      <c r="G14" s="144">
        <v>0</v>
      </c>
      <c r="H14" s="144">
        <v>10</v>
      </c>
      <c r="I14" s="145">
        <v>10</v>
      </c>
      <c r="J14" s="146">
        <f t="shared" ref="J14" si="0">SUM(F14:I14)</f>
        <v>20</v>
      </c>
      <c r="K14" s="147" t="s">
        <v>174</v>
      </c>
      <c r="L14" s="143" t="s">
        <v>175</v>
      </c>
      <c r="M14" s="105">
        <v>442</v>
      </c>
      <c r="N14" s="105" t="s">
        <v>176</v>
      </c>
      <c r="O14" s="106" t="s">
        <v>177</v>
      </c>
      <c r="P14" s="105">
        <v>20</v>
      </c>
      <c r="Q14" s="106" t="s">
        <v>178</v>
      </c>
      <c r="R14" s="36"/>
      <c r="S14" s="37"/>
      <c r="T14" s="37">
        <f t="shared" ref="T14:T17" si="1">SUM(S14)</f>
        <v>0</v>
      </c>
      <c r="U14" s="37" t="s">
        <v>87</v>
      </c>
      <c r="V14" s="37">
        <f t="shared" ref="V14:V17" si="2">SUM(T14)</f>
        <v>0</v>
      </c>
      <c r="W14" s="37">
        <f t="shared" ref="W14:W17" si="3">SUM(V14,R14)</f>
        <v>0</v>
      </c>
      <c r="X14" s="37" t="s">
        <v>88</v>
      </c>
      <c r="Y14" s="37">
        <f t="shared" ref="Y14:Y17" si="4">SUM(W14)</f>
        <v>0</v>
      </c>
      <c r="Z14" s="37">
        <f t="shared" ref="Z14:Z17" si="5">SUM(Y14)</f>
        <v>0</v>
      </c>
      <c r="AA14" s="37"/>
      <c r="AB14" s="37"/>
      <c r="AC14" s="37">
        <f t="shared" ref="AC14:AC17" si="6">SUM(Z14)</f>
        <v>0</v>
      </c>
      <c r="AD14" s="37">
        <f t="shared" ref="AD14:AF17" si="7">SUM(AC14)</f>
        <v>0</v>
      </c>
      <c r="AE14" s="37">
        <f t="shared" si="7"/>
        <v>0</v>
      </c>
      <c r="AF14" s="37">
        <f t="shared" si="7"/>
        <v>0</v>
      </c>
      <c r="AG14" s="38" t="s">
        <v>89</v>
      </c>
      <c r="AH14" s="39" t="s">
        <v>89</v>
      </c>
      <c r="AI14" s="40" t="s">
        <v>90</v>
      </c>
      <c r="AJ14" s="37"/>
      <c r="AK14" s="41"/>
      <c r="AL14" s="42"/>
    </row>
    <row r="15" spans="1:38" ht="78.75" x14ac:dyDescent="0.25">
      <c r="A15" s="141" t="s">
        <v>179</v>
      </c>
      <c r="B15" s="105"/>
      <c r="C15" s="105" t="s">
        <v>54</v>
      </c>
      <c r="D15" s="142"/>
      <c r="E15" s="143" t="s">
        <v>180</v>
      </c>
      <c r="F15" s="144">
        <v>0</v>
      </c>
      <c r="G15" s="144">
        <v>0</v>
      </c>
      <c r="H15" s="144">
        <v>10</v>
      </c>
      <c r="I15" s="145">
        <v>10</v>
      </c>
      <c r="J15" s="146">
        <f>SUM(F15:I15)</f>
        <v>20</v>
      </c>
      <c r="K15" s="143" t="s">
        <v>181</v>
      </c>
      <c r="L15" s="143" t="s">
        <v>182</v>
      </c>
      <c r="M15" s="105">
        <v>442</v>
      </c>
      <c r="N15" s="105" t="s">
        <v>176</v>
      </c>
      <c r="O15" s="106" t="s">
        <v>183</v>
      </c>
      <c r="P15" s="105">
        <v>20</v>
      </c>
      <c r="Q15" s="106" t="s">
        <v>178</v>
      </c>
      <c r="R15" s="36"/>
      <c r="S15" s="37"/>
      <c r="T15" s="37">
        <f t="shared" si="1"/>
        <v>0</v>
      </c>
      <c r="U15" s="37" t="s">
        <v>184</v>
      </c>
      <c r="V15" s="37">
        <f t="shared" si="2"/>
        <v>0</v>
      </c>
      <c r="W15" s="37">
        <f t="shared" si="3"/>
        <v>0</v>
      </c>
      <c r="X15" s="37" t="s">
        <v>88</v>
      </c>
      <c r="Y15" s="37">
        <f t="shared" si="4"/>
        <v>0</v>
      </c>
      <c r="Z15" s="37">
        <f t="shared" si="5"/>
        <v>0</v>
      </c>
      <c r="AA15" s="37"/>
      <c r="AB15" s="37"/>
      <c r="AC15" s="37">
        <f t="shared" si="6"/>
        <v>0</v>
      </c>
      <c r="AD15" s="37">
        <f t="shared" si="7"/>
        <v>0</v>
      </c>
      <c r="AE15" s="37">
        <f t="shared" si="7"/>
        <v>0</v>
      </c>
      <c r="AF15" s="37">
        <f t="shared" si="7"/>
        <v>0</v>
      </c>
      <c r="AG15" s="47" t="s">
        <v>89</v>
      </c>
      <c r="AH15" s="48" t="s">
        <v>89</v>
      </c>
      <c r="AI15" s="48"/>
      <c r="AJ15" s="37"/>
      <c r="AK15" s="41"/>
      <c r="AL15" s="49"/>
    </row>
    <row r="16" spans="1:38" ht="123.75" x14ac:dyDescent="0.25">
      <c r="A16" s="141" t="s">
        <v>185</v>
      </c>
      <c r="B16" s="105"/>
      <c r="C16" s="105" t="s">
        <v>54</v>
      </c>
      <c r="D16" s="142"/>
      <c r="E16" s="143" t="s">
        <v>186</v>
      </c>
      <c r="F16" s="144">
        <v>0</v>
      </c>
      <c r="G16" s="144">
        <v>0</v>
      </c>
      <c r="H16" s="144">
        <v>0</v>
      </c>
      <c r="I16" s="145">
        <v>119</v>
      </c>
      <c r="J16" s="146">
        <f t="shared" ref="J16:J17" si="8">SUM(F16:I16)</f>
        <v>119</v>
      </c>
      <c r="K16" s="143" t="s">
        <v>181</v>
      </c>
      <c r="L16" s="143" t="s">
        <v>182</v>
      </c>
      <c r="M16" s="105">
        <v>458</v>
      </c>
      <c r="N16" s="105" t="s">
        <v>176</v>
      </c>
      <c r="O16" s="106" t="s">
        <v>187</v>
      </c>
      <c r="P16" s="105">
        <v>119</v>
      </c>
      <c r="Q16" s="106" t="s">
        <v>178</v>
      </c>
      <c r="R16" s="53"/>
      <c r="S16" s="37"/>
      <c r="T16" s="37"/>
      <c r="U16" s="37"/>
      <c r="V16" s="37"/>
      <c r="W16" s="37"/>
      <c r="X16" s="37"/>
      <c r="Y16" s="37"/>
      <c r="Z16" s="37"/>
      <c r="AA16" s="37"/>
      <c r="AB16" s="37"/>
      <c r="AC16" s="37"/>
      <c r="AD16" s="37"/>
      <c r="AE16" s="37"/>
      <c r="AF16" s="37"/>
      <c r="AG16" s="47"/>
      <c r="AH16" s="48"/>
      <c r="AI16" s="48"/>
      <c r="AJ16" s="37"/>
      <c r="AK16" s="41"/>
      <c r="AL16" s="49"/>
    </row>
    <row r="17" spans="1:38" ht="102" thickBot="1" x14ac:dyDescent="0.3">
      <c r="A17" s="141" t="s">
        <v>188</v>
      </c>
      <c r="B17" s="148"/>
      <c r="C17" s="105" t="s">
        <v>54</v>
      </c>
      <c r="D17" s="142"/>
      <c r="E17" s="143" t="s">
        <v>189</v>
      </c>
      <c r="F17" s="142">
        <v>0</v>
      </c>
      <c r="G17" s="142">
        <v>0</v>
      </c>
      <c r="H17" s="149">
        <v>10</v>
      </c>
      <c r="I17" s="150">
        <v>10</v>
      </c>
      <c r="J17" s="146">
        <f t="shared" si="8"/>
        <v>20</v>
      </c>
      <c r="K17" s="143" t="s">
        <v>181</v>
      </c>
      <c r="L17" s="143" t="s">
        <v>182</v>
      </c>
      <c r="M17" s="105">
        <v>457</v>
      </c>
      <c r="N17" s="105" t="s">
        <v>176</v>
      </c>
      <c r="O17" s="106" t="s">
        <v>190</v>
      </c>
      <c r="P17" s="105">
        <v>20</v>
      </c>
      <c r="Q17" s="106" t="s">
        <v>178</v>
      </c>
      <c r="R17" s="53"/>
      <c r="S17" s="47"/>
      <c r="T17" s="47">
        <f t="shared" si="1"/>
        <v>0</v>
      </c>
      <c r="U17" s="47" t="s">
        <v>191</v>
      </c>
      <c r="V17" s="47">
        <f t="shared" si="2"/>
        <v>0</v>
      </c>
      <c r="W17" s="47">
        <f t="shared" si="3"/>
        <v>0</v>
      </c>
      <c r="X17" s="47" t="s">
        <v>88</v>
      </c>
      <c r="Y17" s="47">
        <f t="shared" si="4"/>
        <v>0</v>
      </c>
      <c r="Z17" s="47">
        <f t="shared" si="5"/>
        <v>0</v>
      </c>
      <c r="AA17" s="47"/>
      <c r="AB17" s="47"/>
      <c r="AC17" s="47">
        <f t="shared" si="6"/>
        <v>0</v>
      </c>
      <c r="AD17" s="47">
        <f t="shared" si="7"/>
        <v>0</v>
      </c>
      <c r="AE17" s="47">
        <f t="shared" si="7"/>
        <v>0</v>
      </c>
      <c r="AF17" s="47">
        <f t="shared" si="7"/>
        <v>0</v>
      </c>
      <c r="AG17" s="47" t="s">
        <v>89</v>
      </c>
      <c r="AH17" s="48" t="s">
        <v>89</v>
      </c>
      <c r="AI17" s="48"/>
      <c r="AJ17" s="47"/>
      <c r="AK17" s="48"/>
      <c r="AL17" s="49"/>
    </row>
    <row r="18" spans="1:38" ht="15.75" thickBot="1" x14ac:dyDescent="0.3">
      <c r="A18" s="98" t="s">
        <v>44</v>
      </c>
      <c r="B18" s="99"/>
      <c r="C18" s="99"/>
      <c r="D18" s="99"/>
      <c r="E18" s="100"/>
      <c r="F18" s="76">
        <f>SUM(F14:F14)</f>
        <v>0</v>
      </c>
      <c r="G18" s="76">
        <f>SUM(G14:G14)</f>
        <v>0</v>
      </c>
      <c r="H18" s="76">
        <f>SUM(H14:H17)</f>
        <v>30</v>
      </c>
      <c r="I18" s="76">
        <f>SUM(I14:I17)</f>
        <v>149</v>
      </c>
      <c r="J18" s="76">
        <f>SUM(J14:J17)</f>
        <v>179</v>
      </c>
      <c r="K18" s="102" t="s">
        <v>56</v>
      </c>
      <c r="L18" s="102" t="s">
        <v>56</v>
      </c>
      <c r="M18" s="103" t="s">
        <v>56</v>
      </c>
      <c r="N18" s="76">
        <v>0</v>
      </c>
      <c r="O18" s="104"/>
      <c r="P18" s="104"/>
      <c r="Q18" s="104"/>
      <c r="R18" s="138">
        <f>SUM(R14:R14)</f>
        <v>0</v>
      </c>
      <c r="S18" s="139">
        <f>SUM(S14:S14)</f>
        <v>0</v>
      </c>
      <c r="T18" s="139">
        <f t="shared" ref="T18" si="9">SUM(S18)</f>
        <v>0</v>
      </c>
      <c r="U18" s="139"/>
      <c r="V18" s="77">
        <f t="shared" ref="V18" si="10">SUM(T18)</f>
        <v>0</v>
      </c>
      <c r="W18" s="77">
        <f t="shared" ref="W18" si="11">SUM(V18,R18)</f>
        <v>0</v>
      </c>
      <c r="X18" s="77"/>
      <c r="Y18" s="77">
        <f t="shared" ref="Y18" si="12">SUM(W18)</f>
        <v>0</v>
      </c>
      <c r="Z18" s="77">
        <f t="shared" ref="Z18" si="13">SUM(Y18)</f>
        <v>0</v>
      </c>
      <c r="AA18" s="77"/>
      <c r="AB18" s="77"/>
      <c r="AC18" s="77">
        <f t="shared" ref="AC18" si="14">SUM(Z18)</f>
        <v>0</v>
      </c>
      <c r="AD18" s="77">
        <f t="shared" ref="AD18:AF18" si="15">SUM(AC18)</f>
        <v>0</v>
      </c>
      <c r="AE18" s="77">
        <f t="shared" si="15"/>
        <v>0</v>
      </c>
      <c r="AF18" s="77">
        <f t="shared" si="15"/>
        <v>0</v>
      </c>
      <c r="AG18" s="78"/>
      <c r="AH18" s="79"/>
      <c r="AI18" s="79"/>
      <c r="AJ18" s="77">
        <f>SUM(AJ14:AJ14)</f>
        <v>0</v>
      </c>
      <c r="AK18" s="77"/>
      <c r="AL18" s="140"/>
    </row>
    <row r="19" spans="1:38" ht="15.75" thickBot="1" x14ac:dyDescent="0.3">
      <c r="A19" s="814" t="s">
        <v>75</v>
      </c>
      <c r="B19" s="815"/>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6"/>
    </row>
    <row r="23" spans="1:38" x14ac:dyDescent="0.25">
      <c r="A23" s="892" t="s">
        <v>169</v>
      </c>
      <c r="B23" s="878"/>
      <c r="C23" s="878"/>
      <c r="D23" s="878"/>
      <c r="E23" s="878"/>
    </row>
    <row r="24" spans="1:38" x14ac:dyDescent="0.25">
      <c r="A24" t="s">
        <v>77</v>
      </c>
    </row>
  </sheetData>
  <mergeCells count="39">
    <mergeCell ref="AL11:AL13"/>
    <mergeCell ref="V12:W12"/>
    <mergeCell ref="X12:Z12"/>
    <mergeCell ref="A19:AL19"/>
    <mergeCell ref="A23:E23"/>
    <mergeCell ref="AE11:AF12"/>
    <mergeCell ref="AG11:AG13"/>
    <mergeCell ref="AH11:AH13"/>
    <mergeCell ref="AI11:AI13"/>
    <mergeCell ref="AJ11:AJ13"/>
    <mergeCell ref="AK11:AK13"/>
    <mergeCell ref="T11:T13"/>
    <mergeCell ref="U11:U13"/>
    <mergeCell ref="V11:Z11"/>
    <mergeCell ref="AA11:AA13"/>
    <mergeCell ref="AB11:AB13"/>
    <mergeCell ref="AC11:AD12"/>
    <mergeCell ref="N11:N13"/>
    <mergeCell ref="O11:O13"/>
    <mergeCell ref="P11:P13"/>
    <mergeCell ref="Q11:Q13"/>
    <mergeCell ref="R11:R13"/>
    <mergeCell ref="S11:S13"/>
    <mergeCell ref="M11:M13"/>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4"/>
  <sheetViews>
    <sheetView workbookViewId="0">
      <selection sqref="A1:E4"/>
    </sheetView>
  </sheetViews>
  <sheetFormatPr baseColWidth="10" defaultRowHeight="15" x14ac:dyDescent="0.25"/>
  <sheetData>
    <row r="1" spans="1:38"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1"/>
    </row>
    <row r="7" spans="1:38" x14ac:dyDescent="0.25">
      <c r="A7" s="2" t="s">
        <v>171</v>
      </c>
      <c r="B7" s="2"/>
      <c r="C7" s="2"/>
      <c r="D7" s="2" t="s">
        <v>192</v>
      </c>
      <c r="E7" s="2"/>
      <c r="F7" s="2"/>
      <c r="G7" s="2"/>
      <c r="H7" s="2"/>
      <c r="I7" s="2"/>
      <c r="J7" s="2"/>
      <c r="K7" s="2"/>
    </row>
    <row r="8" spans="1:38" s="188" customFormat="1" x14ac:dyDescent="0.25">
      <c r="A8" s="198" t="s">
        <v>94</v>
      </c>
      <c r="B8" s="198"/>
      <c r="C8" s="198"/>
      <c r="D8" s="198"/>
      <c r="E8" s="198"/>
      <c r="F8" s="198"/>
      <c r="G8" s="198"/>
      <c r="H8" s="198"/>
      <c r="I8" s="198"/>
    </row>
    <row r="9" spans="1:38" ht="15.75" thickBot="1" x14ac:dyDescent="0.3">
      <c r="A9" s="3"/>
      <c r="B9" s="3"/>
      <c r="C9" s="3"/>
      <c r="D9" s="3"/>
      <c r="E9" s="3"/>
      <c r="F9" s="3"/>
      <c r="G9" s="3"/>
      <c r="H9" s="3"/>
      <c r="I9" s="3"/>
    </row>
    <row r="10" spans="1:38" ht="15.75" thickBot="1" x14ac:dyDescent="0.3">
      <c r="A10" s="863" t="s">
        <v>7</v>
      </c>
      <c r="B10" s="864"/>
      <c r="C10" s="864"/>
      <c r="D10" s="864"/>
      <c r="E10" s="864"/>
      <c r="F10" s="864"/>
      <c r="G10" s="864"/>
      <c r="H10" s="864"/>
      <c r="I10" s="864"/>
      <c r="J10" s="864"/>
      <c r="K10" s="864"/>
      <c r="L10" s="864"/>
      <c r="M10" s="864"/>
      <c r="N10" s="865"/>
      <c r="O10" s="4"/>
      <c r="P10" s="4"/>
      <c r="Q10" s="4"/>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57" thickBot="1" x14ac:dyDescent="0.3">
      <c r="A13" s="872"/>
      <c r="B13" s="5" t="s">
        <v>37</v>
      </c>
      <c r="C13" s="5" t="s">
        <v>38</v>
      </c>
      <c r="D13" s="6" t="s">
        <v>39</v>
      </c>
      <c r="E13" s="819"/>
      <c r="F13" s="7" t="s">
        <v>40</v>
      </c>
      <c r="G13" s="7" t="s">
        <v>41</v>
      </c>
      <c r="H13" s="7" t="s">
        <v>42</v>
      </c>
      <c r="I13" s="7" t="s">
        <v>43</v>
      </c>
      <c r="J13" s="8" t="s">
        <v>44</v>
      </c>
      <c r="K13" s="819"/>
      <c r="L13" s="819"/>
      <c r="M13" s="819"/>
      <c r="N13" s="875"/>
      <c r="O13" s="821"/>
      <c r="P13" s="822"/>
      <c r="Q13" s="823"/>
      <c r="R13" s="826"/>
      <c r="S13" s="830"/>
      <c r="T13" s="830"/>
      <c r="U13" s="830"/>
      <c r="V13" s="9" t="s">
        <v>45</v>
      </c>
      <c r="W13" s="9" t="s">
        <v>46</v>
      </c>
      <c r="X13" s="9" t="s">
        <v>47</v>
      </c>
      <c r="Y13" s="9" t="s">
        <v>48</v>
      </c>
      <c r="Z13" s="9" t="s">
        <v>46</v>
      </c>
      <c r="AA13" s="835"/>
      <c r="AB13" s="820"/>
      <c r="AC13" s="9" t="s">
        <v>49</v>
      </c>
      <c r="AD13" s="9" t="s">
        <v>50</v>
      </c>
      <c r="AE13" s="10" t="s">
        <v>51</v>
      </c>
      <c r="AF13" s="10" t="s">
        <v>52</v>
      </c>
      <c r="AG13" s="830"/>
      <c r="AH13" s="833"/>
      <c r="AI13" s="834"/>
      <c r="AJ13" s="825"/>
      <c r="AK13" s="829"/>
      <c r="AL13" s="877"/>
    </row>
    <row r="14" spans="1:38" ht="15.75" thickBot="1" x14ac:dyDescent="0.3">
      <c r="A14" s="11"/>
      <c r="B14" s="12"/>
      <c r="C14" s="12"/>
      <c r="D14" s="13"/>
      <c r="E14" s="12"/>
      <c r="F14" s="151"/>
      <c r="G14" s="151"/>
      <c r="H14" s="151"/>
      <c r="I14" s="151"/>
      <c r="J14" s="152">
        <f>SUM(F14:I14)</f>
        <v>0</v>
      </c>
      <c r="K14" s="16"/>
      <c r="L14" s="16"/>
      <c r="M14" s="17"/>
      <c r="N14" s="18"/>
      <c r="O14" s="19"/>
      <c r="P14" s="19"/>
      <c r="Q14" s="19"/>
      <c r="R14" s="20">
        <f>SUM(J14)</f>
        <v>0</v>
      </c>
      <c r="S14" s="14">
        <v>0</v>
      </c>
      <c r="T14" s="21">
        <f t="shared" ref="T14:T24" si="0">SUM(S14)</f>
        <v>0</v>
      </c>
      <c r="U14" s="16"/>
      <c r="V14" s="22">
        <f t="shared" ref="V14:V24" si="1">SUM(T14)</f>
        <v>0</v>
      </c>
      <c r="W14" s="22">
        <f t="shared" ref="W14:W24" si="2">SUM(V14,R14)</f>
        <v>0</v>
      </c>
      <c r="X14" s="22"/>
      <c r="Y14" s="22">
        <f t="shared" ref="Y14:Y24" si="3">SUM(W14)</f>
        <v>0</v>
      </c>
      <c r="Z14" s="22">
        <f t="shared" ref="Z14:Z24" si="4">SUM(Y14)</f>
        <v>0</v>
      </c>
      <c r="AA14" s="22"/>
      <c r="AB14" s="22"/>
      <c r="AC14" s="22">
        <f t="shared" ref="AC14:AC24" si="5">SUM(Z14)</f>
        <v>0</v>
      </c>
      <c r="AD14" s="22">
        <f t="shared" ref="AD14:AF24" si="6">SUM(AC14)</f>
        <v>0</v>
      </c>
      <c r="AE14" s="21">
        <f t="shared" si="6"/>
        <v>0</v>
      </c>
      <c r="AF14" s="21">
        <f t="shared" si="6"/>
        <v>0</v>
      </c>
      <c r="AG14" s="16"/>
      <c r="AH14" s="17"/>
      <c r="AI14" s="23"/>
      <c r="AJ14" s="21"/>
      <c r="AK14" s="24"/>
      <c r="AL14" s="25"/>
    </row>
    <row r="15" spans="1:38" ht="191.25" x14ac:dyDescent="0.25">
      <c r="A15" s="153" t="s">
        <v>193</v>
      </c>
      <c r="B15" s="154" t="s">
        <v>96</v>
      </c>
      <c r="C15" s="155"/>
      <c r="D15" s="156"/>
      <c r="E15" s="157" t="s">
        <v>194</v>
      </c>
      <c r="F15" s="158"/>
      <c r="G15" s="158"/>
      <c r="H15" s="158">
        <v>150</v>
      </c>
      <c r="I15" s="158">
        <v>250</v>
      </c>
      <c r="J15" s="159">
        <f t="shared" ref="J15:J24" si="7">SUM(F15:I15)</f>
        <v>400</v>
      </c>
      <c r="K15" s="160" t="s">
        <v>195</v>
      </c>
      <c r="L15" s="161" t="s">
        <v>158</v>
      </c>
      <c r="M15" s="162">
        <v>377</v>
      </c>
      <c r="N15" s="161" t="s">
        <v>196</v>
      </c>
      <c r="O15" s="161" t="s">
        <v>196</v>
      </c>
      <c r="P15" s="163">
        <v>400</v>
      </c>
      <c r="Q15" s="164" t="s">
        <v>197</v>
      </c>
      <c r="R15" s="36"/>
      <c r="S15" s="37"/>
      <c r="T15" s="37">
        <f t="shared" si="0"/>
        <v>0</v>
      </c>
      <c r="U15" s="37"/>
      <c r="V15" s="37">
        <f t="shared" si="1"/>
        <v>0</v>
      </c>
      <c r="W15" s="37"/>
      <c r="X15" s="37"/>
      <c r="Y15" s="37">
        <f t="shared" si="3"/>
        <v>0</v>
      </c>
      <c r="Z15" s="37">
        <f t="shared" si="4"/>
        <v>0</v>
      </c>
      <c r="AA15" s="37"/>
      <c r="AB15" s="37"/>
      <c r="AC15" s="37">
        <f t="shared" si="5"/>
        <v>0</v>
      </c>
      <c r="AD15" s="37">
        <f t="shared" si="6"/>
        <v>0</v>
      </c>
      <c r="AE15" s="37">
        <f t="shared" si="6"/>
        <v>0</v>
      </c>
      <c r="AF15" s="37">
        <f t="shared" si="6"/>
        <v>0</v>
      </c>
      <c r="AG15" s="38"/>
      <c r="AH15" s="39"/>
      <c r="AI15" s="40" t="s">
        <v>90</v>
      </c>
      <c r="AJ15" s="37"/>
      <c r="AK15" s="41"/>
      <c r="AL15" s="42"/>
    </row>
    <row r="16" spans="1:38" ht="101.25" x14ac:dyDescent="0.25">
      <c r="A16" s="153" t="s">
        <v>198</v>
      </c>
      <c r="B16" s="165"/>
      <c r="C16" s="166"/>
      <c r="D16" s="154" t="s">
        <v>96</v>
      </c>
      <c r="E16" s="157" t="s">
        <v>199</v>
      </c>
      <c r="F16" s="158"/>
      <c r="G16" s="158"/>
      <c r="H16" s="158">
        <v>3</v>
      </c>
      <c r="I16" s="158">
        <v>5</v>
      </c>
      <c r="J16" s="159">
        <f t="shared" si="7"/>
        <v>8</v>
      </c>
      <c r="K16" s="167" t="s">
        <v>200</v>
      </c>
      <c r="L16" s="161" t="s">
        <v>158</v>
      </c>
      <c r="M16" s="162" t="s">
        <v>201</v>
      </c>
      <c r="N16" s="161" t="s">
        <v>202</v>
      </c>
      <c r="O16" s="161" t="s">
        <v>203</v>
      </c>
      <c r="P16" s="163">
        <v>700</v>
      </c>
      <c r="Q16" s="164" t="s">
        <v>197</v>
      </c>
      <c r="R16" s="36">
        <f>SUM(J16)</f>
        <v>8</v>
      </c>
      <c r="S16" s="37"/>
      <c r="T16" s="37">
        <f t="shared" si="0"/>
        <v>0</v>
      </c>
      <c r="U16" s="37"/>
      <c r="V16" s="37">
        <f t="shared" si="1"/>
        <v>0</v>
      </c>
      <c r="W16" s="37">
        <f t="shared" si="2"/>
        <v>8</v>
      </c>
      <c r="X16" s="37"/>
      <c r="Y16" s="37">
        <f t="shared" si="3"/>
        <v>8</v>
      </c>
      <c r="Z16" s="37">
        <f t="shared" si="4"/>
        <v>8</v>
      </c>
      <c r="AA16" s="37"/>
      <c r="AB16" s="37"/>
      <c r="AC16" s="37">
        <f t="shared" si="5"/>
        <v>8</v>
      </c>
      <c r="AD16" s="37">
        <f t="shared" si="6"/>
        <v>8</v>
      </c>
      <c r="AE16" s="37">
        <f t="shared" si="6"/>
        <v>8</v>
      </c>
      <c r="AF16" s="37">
        <f t="shared" si="6"/>
        <v>8</v>
      </c>
      <c r="AG16" s="47"/>
      <c r="AH16" s="48"/>
      <c r="AI16" s="48"/>
      <c r="AJ16" s="37"/>
      <c r="AK16" s="41"/>
      <c r="AL16" s="49"/>
    </row>
    <row r="17" spans="1:38" ht="135" x14ac:dyDescent="0.25">
      <c r="A17" s="153" t="s">
        <v>198</v>
      </c>
      <c r="B17" s="165" t="s">
        <v>96</v>
      </c>
      <c r="C17" s="166"/>
      <c r="D17" s="156"/>
      <c r="E17" s="157" t="s">
        <v>204</v>
      </c>
      <c r="F17" s="158"/>
      <c r="G17" s="158"/>
      <c r="H17" s="158">
        <v>1</v>
      </c>
      <c r="I17" s="158">
        <v>1</v>
      </c>
      <c r="J17" s="159">
        <f t="shared" si="7"/>
        <v>2</v>
      </c>
      <c r="K17" s="167" t="s">
        <v>205</v>
      </c>
      <c r="L17" s="161" t="s">
        <v>158</v>
      </c>
      <c r="M17" s="162" t="s">
        <v>201</v>
      </c>
      <c r="N17" s="161" t="s">
        <v>202</v>
      </c>
      <c r="O17" s="161" t="s">
        <v>206</v>
      </c>
      <c r="P17" s="163">
        <v>200</v>
      </c>
      <c r="Q17" s="164" t="s">
        <v>197</v>
      </c>
      <c r="R17" s="36"/>
      <c r="S17" s="37"/>
      <c r="T17" s="37"/>
      <c r="U17" s="37"/>
      <c r="V17" s="37"/>
      <c r="W17" s="37"/>
      <c r="X17" s="37"/>
      <c r="Y17" s="37"/>
      <c r="Z17" s="37"/>
      <c r="AA17" s="37"/>
      <c r="AB17" s="37"/>
      <c r="AC17" s="37"/>
      <c r="AD17" s="37"/>
      <c r="AE17" s="37"/>
      <c r="AF17" s="37"/>
      <c r="AG17" s="47"/>
      <c r="AH17" s="48"/>
      <c r="AI17" s="48"/>
      <c r="AJ17" s="37"/>
      <c r="AK17" s="41"/>
      <c r="AL17" s="49"/>
    </row>
    <row r="18" spans="1:38" ht="112.5" x14ac:dyDescent="0.25">
      <c r="A18" s="153" t="s">
        <v>193</v>
      </c>
      <c r="B18" s="165" t="s">
        <v>96</v>
      </c>
      <c r="C18" s="166"/>
      <c r="D18" s="156"/>
      <c r="E18" s="157" t="s">
        <v>207</v>
      </c>
      <c r="F18" s="158"/>
      <c r="G18" s="158"/>
      <c r="H18" s="158">
        <v>1</v>
      </c>
      <c r="I18" s="158">
        <v>1</v>
      </c>
      <c r="J18" s="159">
        <f t="shared" si="7"/>
        <v>2</v>
      </c>
      <c r="K18" s="167" t="s">
        <v>208</v>
      </c>
      <c r="L18" s="161" t="s">
        <v>158</v>
      </c>
      <c r="M18" s="162">
        <v>377</v>
      </c>
      <c r="N18" s="161" t="s">
        <v>196</v>
      </c>
      <c r="O18" s="161" t="s">
        <v>196</v>
      </c>
      <c r="P18" s="163">
        <v>200</v>
      </c>
      <c r="Q18" s="164" t="s">
        <v>197</v>
      </c>
      <c r="R18" s="36"/>
      <c r="S18" s="37"/>
      <c r="T18" s="37"/>
      <c r="U18" s="37"/>
      <c r="V18" s="37"/>
      <c r="W18" s="37"/>
      <c r="X18" s="37"/>
      <c r="Y18" s="37"/>
      <c r="Z18" s="37"/>
      <c r="AA18" s="37"/>
      <c r="AB18" s="37"/>
      <c r="AC18" s="37"/>
      <c r="AD18" s="37"/>
      <c r="AE18" s="37"/>
      <c r="AF18" s="37"/>
      <c r="AG18" s="47"/>
      <c r="AH18" s="48"/>
      <c r="AI18" s="48"/>
      <c r="AJ18" s="37"/>
      <c r="AK18" s="41"/>
      <c r="AL18" s="49"/>
    </row>
    <row r="19" spans="1:38" ht="112.5" x14ac:dyDescent="0.25">
      <c r="A19" s="153" t="s">
        <v>209</v>
      </c>
      <c r="B19" s="165"/>
      <c r="C19" s="166"/>
      <c r="D19" s="168" t="s">
        <v>96</v>
      </c>
      <c r="E19" s="157" t="s">
        <v>210</v>
      </c>
      <c r="F19" s="169"/>
      <c r="G19" s="170"/>
      <c r="H19" s="171">
        <v>20</v>
      </c>
      <c r="I19" s="172">
        <v>20</v>
      </c>
      <c r="J19" s="159">
        <f t="shared" si="7"/>
        <v>40</v>
      </c>
      <c r="K19" s="167" t="s">
        <v>211</v>
      </c>
      <c r="L19" s="161" t="s">
        <v>158</v>
      </c>
      <c r="M19" s="162">
        <v>376</v>
      </c>
      <c r="N19" s="161" t="s">
        <v>196</v>
      </c>
      <c r="O19" s="161" t="s">
        <v>196</v>
      </c>
      <c r="P19" s="163">
        <v>200</v>
      </c>
      <c r="Q19" s="164" t="s">
        <v>197</v>
      </c>
      <c r="R19" s="36"/>
      <c r="S19" s="37"/>
      <c r="T19" s="37"/>
      <c r="U19" s="37"/>
      <c r="V19" s="37"/>
      <c r="W19" s="37"/>
      <c r="X19" s="37"/>
      <c r="Y19" s="37"/>
      <c r="Z19" s="37"/>
      <c r="AA19" s="37"/>
      <c r="AB19" s="37"/>
      <c r="AC19" s="37"/>
      <c r="AD19" s="37"/>
      <c r="AE19" s="37"/>
      <c r="AF19" s="37"/>
      <c r="AG19" s="47"/>
      <c r="AH19" s="48"/>
      <c r="AI19" s="48"/>
      <c r="AJ19" s="37"/>
      <c r="AK19" s="41"/>
      <c r="AL19" s="49"/>
    </row>
    <row r="20" spans="1:38" ht="112.5" x14ac:dyDescent="0.25">
      <c r="A20" s="153" t="s">
        <v>212</v>
      </c>
      <c r="B20" s="165"/>
      <c r="C20" s="166"/>
      <c r="D20" s="168" t="s">
        <v>96</v>
      </c>
      <c r="E20" s="157" t="s">
        <v>213</v>
      </c>
      <c r="F20" s="169"/>
      <c r="G20" s="170"/>
      <c r="H20" s="171">
        <v>18</v>
      </c>
      <c r="I20" s="172">
        <v>18</v>
      </c>
      <c r="J20" s="159">
        <f t="shared" si="7"/>
        <v>36</v>
      </c>
      <c r="K20" s="167" t="s">
        <v>214</v>
      </c>
      <c r="L20" s="161" t="s">
        <v>158</v>
      </c>
      <c r="M20" s="162" t="s">
        <v>201</v>
      </c>
      <c r="N20" s="161" t="s">
        <v>202</v>
      </c>
      <c r="O20" s="161" t="s">
        <v>196</v>
      </c>
      <c r="P20" s="163">
        <v>700</v>
      </c>
      <c r="Q20" s="164" t="s">
        <v>197</v>
      </c>
      <c r="R20" s="36"/>
      <c r="S20" s="37"/>
      <c r="T20" s="37"/>
      <c r="U20" s="37"/>
      <c r="V20" s="37"/>
      <c r="W20" s="37"/>
      <c r="X20" s="37"/>
      <c r="Y20" s="37"/>
      <c r="Z20" s="37"/>
      <c r="AA20" s="37"/>
      <c r="AB20" s="37"/>
      <c r="AC20" s="37"/>
      <c r="AD20" s="37"/>
      <c r="AE20" s="37"/>
      <c r="AF20" s="37"/>
      <c r="AG20" s="47"/>
      <c r="AH20" s="48"/>
      <c r="AI20" s="48"/>
      <c r="AJ20" s="37"/>
      <c r="AK20" s="41"/>
      <c r="AL20" s="49"/>
    </row>
    <row r="21" spans="1:38" ht="135" x14ac:dyDescent="0.25">
      <c r="A21" s="153" t="s">
        <v>215</v>
      </c>
      <c r="B21" s="165"/>
      <c r="C21" s="165" t="s">
        <v>96</v>
      </c>
      <c r="D21" s="168"/>
      <c r="E21" s="157" t="s">
        <v>216</v>
      </c>
      <c r="F21" s="169"/>
      <c r="G21" s="170"/>
      <c r="H21" s="171">
        <v>0</v>
      </c>
      <c r="I21" s="159">
        <v>1</v>
      </c>
      <c r="J21" s="173">
        <f t="shared" si="7"/>
        <v>1</v>
      </c>
      <c r="K21" s="174" t="s">
        <v>217</v>
      </c>
      <c r="L21" s="161" t="s">
        <v>158</v>
      </c>
      <c r="M21" s="162" t="s">
        <v>218</v>
      </c>
      <c r="N21" s="161" t="s">
        <v>196</v>
      </c>
      <c r="O21" s="161" t="s">
        <v>196</v>
      </c>
      <c r="P21" s="163" t="s">
        <v>56</v>
      </c>
      <c r="Q21" s="164" t="s">
        <v>197</v>
      </c>
      <c r="R21" s="36"/>
      <c r="S21" s="37"/>
      <c r="T21" s="37"/>
      <c r="U21" s="37"/>
      <c r="V21" s="37"/>
      <c r="W21" s="37"/>
      <c r="X21" s="37"/>
      <c r="Y21" s="37"/>
      <c r="Z21" s="37"/>
      <c r="AA21" s="37"/>
      <c r="AB21" s="37"/>
      <c r="AC21" s="37"/>
      <c r="AD21" s="37"/>
      <c r="AE21" s="37"/>
      <c r="AF21" s="37"/>
      <c r="AG21" s="47"/>
      <c r="AH21" s="48"/>
      <c r="AI21" s="48"/>
      <c r="AJ21" s="37"/>
      <c r="AK21" s="41"/>
      <c r="AL21" s="49"/>
    </row>
    <row r="22" spans="1:38" ht="180.75" thickBot="1" x14ac:dyDescent="0.3">
      <c r="A22" s="153" t="s">
        <v>219</v>
      </c>
      <c r="B22" s="165"/>
      <c r="C22" s="165" t="s">
        <v>96</v>
      </c>
      <c r="D22" s="168"/>
      <c r="E22" s="157" t="s">
        <v>220</v>
      </c>
      <c r="F22" s="169"/>
      <c r="G22" s="170"/>
      <c r="H22" s="171">
        <v>50</v>
      </c>
      <c r="I22" s="172">
        <v>30</v>
      </c>
      <c r="J22" s="159">
        <f t="shared" si="7"/>
        <v>80</v>
      </c>
      <c r="K22" s="175" t="s">
        <v>221</v>
      </c>
      <c r="L22" s="161" t="s">
        <v>158</v>
      </c>
      <c r="M22" s="162" t="s">
        <v>201</v>
      </c>
      <c r="N22" s="161" t="s">
        <v>196</v>
      </c>
      <c r="O22" s="161" t="s">
        <v>196</v>
      </c>
      <c r="P22" s="163">
        <v>80</v>
      </c>
      <c r="Q22" s="164" t="s">
        <v>197</v>
      </c>
      <c r="R22" s="36"/>
      <c r="S22" s="37"/>
      <c r="T22" s="37"/>
      <c r="U22" s="37"/>
      <c r="V22" s="37"/>
      <c r="W22" s="37"/>
      <c r="X22" s="37"/>
      <c r="Y22" s="37"/>
      <c r="Z22" s="37"/>
      <c r="AA22" s="37"/>
      <c r="AB22" s="37"/>
      <c r="AC22" s="37"/>
      <c r="AD22" s="37"/>
      <c r="AE22" s="37"/>
      <c r="AF22" s="37"/>
      <c r="AG22" s="47"/>
      <c r="AH22" s="48"/>
      <c r="AI22" s="48"/>
      <c r="AJ22" s="37"/>
      <c r="AK22" s="41"/>
      <c r="AL22" s="49"/>
    </row>
    <row r="23" spans="1:38" ht="15.75" thickBot="1" x14ac:dyDescent="0.3">
      <c r="A23" s="91"/>
      <c r="B23" s="64"/>
      <c r="C23" s="65"/>
      <c r="D23" s="92"/>
      <c r="E23" s="65"/>
      <c r="F23" s="63"/>
      <c r="G23" s="63"/>
      <c r="H23" s="63"/>
      <c r="I23" s="63"/>
      <c r="J23" s="159">
        <f t="shared" si="7"/>
        <v>0</v>
      </c>
      <c r="K23" s="94"/>
      <c r="L23" s="95"/>
      <c r="M23" s="96"/>
      <c r="N23" s="96"/>
      <c r="O23" s="97"/>
      <c r="P23" s="97"/>
      <c r="Q23" s="97"/>
      <c r="R23" s="62">
        <f>SUM(J23)</f>
        <v>0</v>
      </c>
      <c r="S23" s="63"/>
      <c r="T23" s="63">
        <f t="shared" si="0"/>
        <v>0</v>
      </c>
      <c r="U23" s="63"/>
      <c r="V23" s="64">
        <f t="shared" si="1"/>
        <v>0</v>
      </c>
      <c r="W23" s="65">
        <f t="shared" si="2"/>
        <v>0</v>
      </c>
      <c r="X23" s="65"/>
      <c r="Y23" s="65">
        <f t="shared" si="3"/>
        <v>0</v>
      </c>
      <c r="Z23" s="65">
        <f t="shared" si="4"/>
        <v>0</v>
      </c>
      <c r="AA23" s="65"/>
      <c r="AB23" s="65"/>
      <c r="AC23" s="65">
        <f t="shared" si="5"/>
        <v>0</v>
      </c>
      <c r="AD23" s="65">
        <f t="shared" si="6"/>
        <v>0</v>
      </c>
      <c r="AE23" s="65">
        <f t="shared" si="6"/>
        <v>0</v>
      </c>
      <c r="AF23" s="65">
        <f t="shared" si="6"/>
        <v>0</v>
      </c>
      <c r="AG23" s="66"/>
      <c r="AH23" s="67"/>
      <c r="AI23" s="67"/>
      <c r="AJ23" s="65"/>
      <c r="AK23" s="68"/>
      <c r="AL23" s="69"/>
    </row>
    <row r="24" spans="1:38" ht="15.75" thickBot="1" x14ac:dyDescent="0.3">
      <c r="A24" s="98" t="s">
        <v>44</v>
      </c>
      <c r="B24" s="99"/>
      <c r="C24" s="99"/>
      <c r="D24" s="99"/>
      <c r="E24" s="100"/>
      <c r="F24" s="76">
        <f>SUM(F14:F23)</f>
        <v>0</v>
      </c>
      <c r="G24" s="76">
        <f>SUM(G14:G23)</f>
        <v>0</v>
      </c>
      <c r="H24" s="76">
        <f>SUM(H14:H23)</f>
        <v>243</v>
      </c>
      <c r="I24" s="76">
        <f>SUM(I14:I23)</f>
        <v>326</v>
      </c>
      <c r="J24" s="101">
        <f t="shared" si="7"/>
        <v>569</v>
      </c>
      <c r="K24" s="102" t="s">
        <v>56</v>
      </c>
      <c r="L24" s="102" t="s">
        <v>56</v>
      </c>
      <c r="M24" s="103" t="s">
        <v>56</v>
      </c>
      <c r="N24" s="76">
        <v>20</v>
      </c>
      <c r="O24" s="104"/>
      <c r="P24" s="104"/>
      <c r="Q24" s="104"/>
      <c r="R24" s="75">
        <f>SUM(R14:R23)</f>
        <v>8</v>
      </c>
      <c r="S24" s="76">
        <f>SUM(S14:S23)</f>
        <v>0</v>
      </c>
      <c r="T24" s="76">
        <f t="shared" si="0"/>
        <v>0</v>
      </c>
      <c r="U24" s="76"/>
      <c r="V24" s="77">
        <f t="shared" si="1"/>
        <v>0</v>
      </c>
      <c r="W24" s="77">
        <f t="shared" si="2"/>
        <v>8</v>
      </c>
      <c r="X24" s="77"/>
      <c r="Y24" s="77">
        <f t="shared" si="3"/>
        <v>8</v>
      </c>
      <c r="Z24" s="77">
        <f t="shared" si="4"/>
        <v>8</v>
      </c>
      <c r="AA24" s="77"/>
      <c r="AB24" s="77"/>
      <c r="AC24" s="77">
        <f t="shared" si="5"/>
        <v>8</v>
      </c>
      <c r="AD24" s="77">
        <f t="shared" si="6"/>
        <v>8</v>
      </c>
      <c r="AE24" s="77">
        <f t="shared" si="6"/>
        <v>8</v>
      </c>
      <c r="AF24" s="77">
        <f t="shared" si="6"/>
        <v>8</v>
      </c>
      <c r="AG24" s="78"/>
      <c r="AH24" s="79"/>
      <c r="AI24" s="79"/>
      <c r="AJ24" s="77">
        <f>SUM(AJ14:AJ23)</f>
        <v>0</v>
      </c>
      <c r="AK24" s="77"/>
      <c r="AL24" s="25"/>
    </row>
    <row r="25" spans="1:38" ht="15.75" thickBot="1" x14ac:dyDescent="0.3">
      <c r="A25" s="814" t="s">
        <v>75</v>
      </c>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6"/>
    </row>
    <row r="29" spans="1:38" x14ac:dyDescent="0.25">
      <c r="A29" s="879" t="s">
        <v>1227</v>
      </c>
      <c r="B29" s="879"/>
      <c r="C29" s="879"/>
      <c r="D29" s="879"/>
      <c r="E29" s="879"/>
    </row>
    <row r="30" spans="1:38" x14ac:dyDescent="0.25">
      <c r="A30" t="s">
        <v>77</v>
      </c>
    </row>
    <row r="33" spans="1:5" x14ac:dyDescent="0.25">
      <c r="A33" s="879" t="s">
        <v>76</v>
      </c>
      <c r="B33" s="879"/>
      <c r="C33" s="879"/>
      <c r="D33" s="879"/>
      <c r="E33" s="879"/>
    </row>
    <row r="34" spans="1:5" x14ac:dyDescent="0.25">
      <c r="A34" t="s">
        <v>78</v>
      </c>
    </row>
  </sheetData>
  <mergeCells count="40">
    <mergeCell ref="A25:AL25"/>
    <mergeCell ref="A29:E29"/>
    <mergeCell ref="AJ11:AJ13"/>
    <mergeCell ref="AK11:AK13"/>
    <mergeCell ref="S11:S13"/>
    <mergeCell ref="A33:E33"/>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dataValidations count="1">
    <dataValidation allowBlank="1" showInputMessage="1" showErrorMessage="1" sqref="N15:O22"/>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
  <sheetViews>
    <sheetView workbookViewId="0">
      <selection sqref="A1:E4"/>
    </sheetView>
  </sheetViews>
  <sheetFormatPr baseColWidth="10" defaultRowHeight="15" x14ac:dyDescent="0.25"/>
  <sheetData>
    <row r="1" spans="1:38"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1"/>
    </row>
    <row r="7" spans="1:38" x14ac:dyDescent="0.25">
      <c r="A7" s="2" t="s">
        <v>222</v>
      </c>
      <c r="B7" s="2"/>
      <c r="C7" s="2"/>
      <c r="D7" s="2"/>
      <c r="E7" s="2"/>
      <c r="F7" s="2"/>
      <c r="G7" s="2"/>
      <c r="H7" s="2"/>
      <c r="I7" s="2"/>
      <c r="J7" s="2"/>
      <c r="K7" s="2"/>
    </row>
    <row r="8" spans="1:38" s="188" customFormat="1" x14ac:dyDescent="0.25">
      <c r="A8" s="198" t="s">
        <v>94</v>
      </c>
      <c r="B8" s="198"/>
      <c r="C8" s="198"/>
      <c r="D8" s="198"/>
      <c r="E8" s="198"/>
      <c r="F8" s="198"/>
      <c r="G8" s="198"/>
      <c r="H8" s="198"/>
      <c r="I8" s="198"/>
    </row>
    <row r="9" spans="1:38" ht="15.75" thickBot="1" x14ac:dyDescent="0.3">
      <c r="A9" s="3"/>
      <c r="B9" s="3"/>
      <c r="C9" s="3"/>
      <c r="D9" s="3"/>
      <c r="E9" s="3"/>
      <c r="F9" s="3"/>
      <c r="G9" s="3"/>
      <c r="H9" s="3"/>
      <c r="I9" s="3"/>
    </row>
    <row r="10" spans="1:38" ht="15.75" thickBot="1" x14ac:dyDescent="0.3">
      <c r="A10" s="880" t="s">
        <v>7</v>
      </c>
      <c r="B10" s="865"/>
      <c r="C10" s="865"/>
      <c r="D10" s="865"/>
      <c r="E10" s="865"/>
      <c r="F10" s="865"/>
      <c r="G10" s="865"/>
      <c r="H10" s="865"/>
      <c r="I10" s="865"/>
      <c r="J10" s="865"/>
      <c r="K10" s="865"/>
      <c r="L10" s="865"/>
      <c r="M10" s="865"/>
      <c r="N10" s="865"/>
      <c r="O10" s="4"/>
      <c r="P10" s="4"/>
      <c r="Q10" s="4"/>
      <c r="R10" s="881" t="s">
        <v>8</v>
      </c>
      <c r="S10" s="868"/>
      <c r="T10" s="868"/>
      <c r="U10" s="868"/>
      <c r="V10" s="868"/>
      <c r="W10" s="868"/>
      <c r="X10" s="868"/>
      <c r="Y10" s="868"/>
      <c r="Z10" s="868"/>
      <c r="AA10" s="868"/>
      <c r="AB10" s="868"/>
      <c r="AC10" s="868"/>
      <c r="AD10" s="868"/>
      <c r="AE10" s="868"/>
      <c r="AF10" s="868"/>
      <c r="AG10" s="868"/>
      <c r="AH10" s="868"/>
      <c r="AI10" s="868"/>
      <c r="AJ10" s="868"/>
      <c r="AK10" s="868"/>
      <c r="AL10" s="882"/>
    </row>
    <row r="11" spans="1:38" x14ac:dyDescent="0.25">
      <c r="A11" s="870" t="s">
        <v>9</v>
      </c>
      <c r="B11" s="836" t="s">
        <v>10</v>
      </c>
      <c r="C11" s="837"/>
      <c r="D11" s="838"/>
      <c r="E11" s="817" t="s">
        <v>11</v>
      </c>
      <c r="F11" s="836" t="s">
        <v>12</v>
      </c>
      <c r="G11" s="837"/>
      <c r="H11" s="837"/>
      <c r="I11" s="837"/>
      <c r="J11" s="838"/>
      <c r="K11" s="817" t="s">
        <v>13</v>
      </c>
      <c r="L11" s="817" t="s">
        <v>14</v>
      </c>
      <c r="M11" s="817" t="s">
        <v>15</v>
      </c>
      <c r="N11" s="836" t="s">
        <v>16</v>
      </c>
      <c r="O11" s="884" t="s">
        <v>17</v>
      </c>
      <c r="P11" s="886" t="s">
        <v>18</v>
      </c>
      <c r="Q11" s="888" t="s">
        <v>19</v>
      </c>
      <c r="R11" s="824" t="s">
        <v>20</v>
      </c>
      <c r="S11" s="828" t="s">
        <v>21</v>
      </c>
      <c r="T11" s="828" t="s">
        <v>22</v>
      </c>
      <c r="U11" s="828" t="s">
        <v>23</v>
      </c>
      <c r="V11" s="883" t="s">
        <v>24</v>
      </c>
      <c r="W11" s="883"/>
      <c r="X11" s="883"/>
      <c r="Y11" s="883"/>
      <c r="Z11" s="883"/>
      <c r="AA11" s="896" t="s">
        <v>25</v>
      </c>
      <c r="AB11" s="883" t="s">
        <v>26</v>
      </c>
      <c r="AC11" s="883" t="s">
        <v>27</v>
      </c>
      <c r="AD11" s="883"/>
      <c r="AE11" s="883" t="s">
        <v>28</v>
      </c>
      <c r="AF11" s="883"/>
      <c r="AG11" s="828" t="s">
        <v>29</v>
      </c>
      <c r="AH11" s="893" t="s">
        <v>30</v>
      </c>
      <c r="AI11" s="894" t="s">
        <v>31</v>
      </c>
      <c r="AJ11" s="824"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89"/>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57" thickBot="1" x14ac:dyDescent="0.3">
      <c r="A13" s="872"/>
      <c r="B13" s="5" t="s">
        <v>37</v>
      </c>
      <c r="C13" s="5" t="s">
        <v>38</v>
      </c>
      <c r="D13" s="6" t="s">
        <v>39</v>
      </c>
      <c r="E13" s="819"/>
      <c r="F13" s="7" t="s">
        <v>40</v>
      </c>
      <c r="G13" s="7" t="s">
        <v>41</v>
      </c>
      <c r="H13" s="7" t="s">
        <v>42</v>
      </c>
      <c r="I13" s="7" t="s">
        <v>43</v>
      </c>
      <c r="J13" s="8" t="s">
        <v>44</v>
      </c>
      <c r="K13" s="819"/>
      <c r="L13" s="819"/>
      <c r="M13" s="819"/>
      <c r="N13" s="875"/>
      <c r="O13" s="885"/>
      <c r="P13" s="887"/>
      <c r="Q13" s="890"/>
      <c r="R13" s="826"/>
      <c r="S13" s="830"/>
      <c r="T13" s="830"/>
      <c r="U13" s="830"/>
      <c r="V13" s="123" t="s">
        <v>45</v>
      </c>
      <c r="W13" s="123" t="s">
        <v>46</v>
      </c>
      <c r="X13" s="123" t="s">
        <v>47</v>
      </c>
      <c r="Y13" s="123" t="s">
        <v>48</v>
      </c>
      <c r="Z13" s="123" t="s">
        <v>46</v>
      </c>
      <c r="AA13" s="897"/>
      <c r="AB13" s="898"/>
      <c r="AC13" s="123" t="s">
        <v>49</v>
      </c>
      <c r="AD13" s="123" t="s">
        <v>50</v>
      </c>
      <c r="AE13" s="10" t="s">
        <v>51</v>
      </c>
      <c r="AF13" s="10" t="s">
        <v>52</v>
      </c>
      <c r="AG13" s="830"/>
      <c r="AH13" s="833"/>
      <c r="AI13" s="895"/>
      <c r="AJ13" s="826"/>
      <c r="AK13" s="830"/>
      <c r="AL13" s="891"/>
    </row>
    <row r="14" spans="1:38" ht="192" thickBot="1" x14ac:dyDescent="0.3">
      <c r="A14" s="176" t="s">
        <v>223</v>
      </c>
      <c r="B14" s="177" t="s">
        <v>54</v>
      </c>
      <c r="C14" s="177"/>
      <c r="D14" s="177"/>
      <c r="E14" s="178" t="s">
        <v>224</v>
      </c>
      <c r="F14" s="179"/>
      <c r="G14" s="179"/>
      <c r="H14" s="180">
        <v>15</v>
      </c>
      <c r="I14" s="180">
        <v>20</v>
      </c>
      <c r="J14" s="181">
        <f>+H14+I14</f>
        <v>35</v>
      </c>
      <c r="K14" s="178" t="s">
        <v>225</v>
      </c>
      <c r="L14" s="182" t="s">
        <v>226</v>
      </c>
      <c r="M14" s="183">
        <v>370</v>
      </c>
      <c r="N14" s="183" t="s">
        <v>227</v>
      </c>
      <c r="O14" s="183" t="s">
        <v>228</v>
      </c>
      <c r="P14" s="183" t="s">
        <v>56</v>
      </c>
      <c r="Q14" s="184" t="s">
        <v>229</v>
      </c>
      <c r="R14" s="185"/>
      <c r="S14" s="179">
        <v>0</v>
      </c>
      <c r="T14" s="186">
        <f t="shared" ref="T14:T16" si="0">SUM(S14)</f>
        <v>0</v>
      </c>
      <c r="U14" s="183"/>
      <c r="V14" s="186">
        <f t="shared" ref="V14:V16" si="1">SUM(T14)</f>
        <v>0</v>
      </c>
      <c r="W14" s="186">
        <f t="shared" ref="W14:W16" si="2">SUM(V14,R14)</f>
        <v>0</v>
      </c>
      <c r="X14" s="186"/>
      <c r="Y14" s="186">
        <f t="shared" ref="Y14:Y16" si="3">SUM(W14)</f>
        <v>0</v>
      </c>
      <c r="Z14" s="186">
        <f t="shared" ref="Z14:Z16" si="4">SUM(Y14)</f>
        <v>0</v>
      </c>
      <c r="AA14" s="186"/>
      <c r="AB14" s="186"/>
      <c r="AC14" s="186">
        <f t="shared" ref="AC14:AC16" si="5">SUM(Z14)</f>
        <v>0</v>
      </c>
      <c r="AD14" s="186">
        <f t="shared" ref="AD14:AF16" si="6">SUM(AC14)</f>
        <v>0</v>
      </c>
      <c r="AE14" s="186">
        <f t="shared" si="6"/>
        <v>0</v>
      </c>
      <c r="AF14" s="186">
        <f t="shared" si="6"/>
        <v>0</v>
      </c>
      <c r="AG14" s="183"/>
      <c r="AH14" s="183"/>
      <c r="AI14" s="183"/>
      <c r="AJ14" s="186"/>
      <c r="AK14" s="186"/>
      <c r="AL14" s="187"/>
    </row>
    <row r="15" spans="1:38" ht="180.75" thickBot="1" x14ac:dyDescent="0.3">
      <c r="A15" s="125" t="s">
        <v>1241</v>
      </c>
      <c r="B15" s="126"/>
      <c r="C15" s="127" t="s">
        <v>54</v>
      </c>
      <c r="D15" s="128"/>
      <c r="E15" s="129" t="s">
        <v>231</v>
      </c>
      <c r="F15" s="93"/>
      <c r="G15" s="93"/>
      <c r="H15" s="130">
        <v>10</v>
      </c>
      <c r="I15" s="130">
        <v>5</v>
      </c>
      <c r="J15" s="130">
        <f t="shared" ref="J15" si="7">SUM(F15:I15)</f>
        <v>15</v>
      </c>
      <c r="K15" s="129" t="s">
        <v>162</v>
      </c>
      <c r="L15" s="131" t="s">
        <v>226</v>
      </c>
      <c r="M15" s="127">
        <v>370</v>
      </c>
      <c r="N15" s="132" t="s">
        <v>232</v>
      </c>
      <c r="O15" s="132" t="s">
        <v>166</v>
      </c>
      <c r="P15" s="127" t="s">
        <v>167</v>
      </c>
      <c r="Q15" s="133" t="s">
        <v>233</v>
      </c>
      <c r="R15" s="134"/>
      <c r="S15" s="135"/>
      <c r="T15" s="135">
        <f t="shared" si="0"/>
        <v>0</v>
      </c>
      <c r="U15" s="135"/>
      <c r="V15" s="135">
        <f t="shared" si="1"/>
        <v>0</v>
      </c>
      <c r="W15" s="135">
        <f t="shared" si="2"/>
        <v>0</v>
      </c>
      <c r="X15" s="135"/>
      <c r="Y15" s="135">
        <f t="shared" si="3"/>
        <v>0</v>
      </c>
      <c r="Z15" s="135">
        <f t="shared" si="4"/>
        <v>0</v>
      </c>
      <c r="AA15" s="135"/>
      <c r="AB15" s="135"/>
      <c r="AC15" s="135">
        <f t="shared" si="5"/>
        <v>0</v>
      </c>
      <c r="AD15" s="135">
        <f t="shared" si="6"/>
        <v>0</v>
      </c>
      <c r="AE15" s="135">
        <f t="shared" si="6"/>
        <v>0</v>
      </c>
      <c r="AF15" s="135">
        <f t="shared" si="6"/>
        <v>0</v>
      </c>
      <c r="AG15" s="135"/>
      <c r="AH15" s="135"/>
      <c r="AI15" s="136" t="s">
        <v>90</v>
      </c>
      <c r="AJ15" s="135"/>
      <c r="AK15" s="135"/>
      <c r="AL15" s="137"/>
    </row>
    <row r="16" spans="1:38" ht="15.75" thickBot="1" x14ac:dyDescent="0.3">
      <c r="A16" s="98" t="s">
        <v>44</v>
      </c>
      <c r="B16" s="99"/>
      <c r="C16" s="99"/>
      <c r="D16" s="99"/>
      <c r="E16" s="100"/>
      <c r="F16" s="76">
        <f>SUM(F14:F15)</f>
        <v>0</v>
      </c>
      <c r="G16" s="76">
        <f>SUM(G14:G15)</f>
        <v>0</v>
      </c>
      <c r="H16" s="76">
        <f>SUM(H14:H15)</f>
        <v>25</v>
      </c>
      <c r="I16" s="76">
        <f>SUM(I14:I15)</f>
        <v>25</v>
      </c>
      <c r="J16" s="101">
        <f t="shared" ref="J16" si="8">SUM(F16:I16)</f>
        <v>50</v>
      </c>
      <c r="K16" s="102" t="s">
        <v>56</v>
      </c>
      <c r="L16" s="102" t="s">
        <v>56</v>
      </c>
      <c r="M16" s="103" t="s">
        <v>56</v>
      </c>
      <c r="N16" s="76">
        <v>0</v>
      </c>
      <c r="O16" s="104"/>
      <c r="P16" s="104"/>
      <c r="Q16" s="104"/>
      <c r="R16" s="138">
        <f>SUM(R14:R15)</f>
        <v>0</v>
      </c>
      <c r="S16" s="139">
        <f>SUM(S14:S15)</f>
        <v>0</v>
      </c>
      <c r="T16" s="139">
        <f t="shared" si="0"/>
        <v>0</v>
      </c>
      <c r="U16" s="139"/>
      <c r="V16" s="77">
        <f t="shared" si="1"/>
        <v>0</v>
      </c>
      <c r="W16" s="77">
        <f t="shared" si="2"/>
        <v>0</v>
      </c>
      <c r="X16" s="77"/>
      <c r="Y16" s="77">
        <f t="shared" si="3"/>
        <v>0</v>
      </c>
      <c r="Z16" s="77">
        <f t="shared" si="4"/>
        <v>0</v>
      </c>
      <c r="AA16" s="77"/>
      <c r="AB16" s="77"/>
      <c r="AC16" s="77">
        <f t="shared" si="5"/>
        <v>0</v>
      </c>
      <c r="AD16" s="77">
        <f t="shared" si="6"/>
        <v>0</v>
      </c>
      <c r="AE16" s="77">
        <f t="shared" si="6"/>
        <v>0</v>
      </c>
      <c r="AF16" s="77">
        <f t="shared" si="6"/>
        <v>0</v>
      </c>
      <c r="AG16" s="78"/>
      <c r="AH16" s="79"/>
      <c r="AI16" s="79"/>
      <c r="AJ16" s="77">
        <f>SUM(AJ14:AJ15)</f>
        <v>0</v>
      </c>
      <c r="AK16" s="77"/>
      <c r="AL16" s="140"/>
    </row>
    <row r="17" spans="1:38" ht="15.75" thickBot="1" x14ac:dyDescent="0.3">
      <c r="A17" s="814" t="s">
        <v>75</v>
      </c>
      <c r="B17" s="815"/>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6"/>
    </row>
    <row r="21" spans="1:38" x14ac:dyDescent="0.25">
      <c r="A21" s="892" t="s">
        <v>234</v>
      </c>
      <c r="B21" s="878"/>
      <c r="C21" s="878"/>
      <c r="D21" s="878"/>
      <c r="E21" s="878"/>
    </row>
    <row r="22" spans="1:38" x14ac:dyDescent="0.25">
      <c r="A22" t="s">
        <v>77</v>
      </c>
    </row>
    <row r="25" spans="1:38" x14ac:dyDescent="0.25">
      <c r="A25" s="879" t="s">
        <v>76</v>
      </c>
      <c r="B25" s="879"/>
      <c r="C25" s="879"/>
      <c r="D25" s="879"/>
      <c r="E25" s="879"/>
    </row>
    <row r="26" spans="1:38" x14ac:dyDescent="0.25">
      <c r="A26" t="s">
        <v>78</v>
      </c>
    </row>
  </sheetData>
  <mergeCells count="40">
    <mergeCell ref="A17:AL17"/>
    <mergeCell ref="A21:E21"/>
    <mergeCell ref="AJ11:AJ13"/>
    <mergeCell ref="AK11:AK13"/>
    <mergeCell ref="S11:S13"/>
    <mergeCell ref="A25:E25"/>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sqref="A1:E4"/>
    </sheetView>
  </sheetViews>
  <sheetFormatPr baseColWidth="10" defaultRowHeight="15" x14ac:dyDescent="0.25"/>
  <cols>
    <col min="1"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ht="15.75" thickBot="1" x14ac:dyDescent="0.3">
      <c r="A7" s="198" t="s">
        <v>1009</v>
      </c>
      <c r="B7" s="198"/>
      <c r="C7" s="198"/>
      <c r="D7" s="689" t="s">
        <v>1010</v>
      </c>
      <c r="E7" s="689"/>
      <c r="F7" s="689"/>
      <c r="G7" s="689"/>
      <c r="H7" s="689"/>
      <c r="I7" s="198"/>
      <c r="J7" s="198"/>
      <c r="K7" s="198"/>
    </row>
    <row r="8" spans="1:38" x14ac:dyDescent="0.25">
      <c r="A8" s="198" t="s">
        <v>1011</v>
      </c>
      <c r="B8" s="198"/>
      <c r="C8" s="198"/>
      <c r="D8" s="198" t="s">
        <v>1014</v>
      </c>
      <c r="E8" s="198"/>
      <c r="F8" s="198"/>
      <c r="G8" s="198"/>
      <c r="H8" s="198"/>
      <c r="I8" s="198"/>
    </row>
    <row r="9" spans="1:38" ht="15.75" thickBot="1" x14ac:dyDescent="0.3">
      <c r="A9" s="189"/>
      <c r="B9" s="189"/>
      <c r="C9" s="189"/>
      <c r="D9" s="189"/>
      <c r="E9" s="189"/>
      <c r="F9" s="189"/>
      <c r="G9" s="189"/>
      <c r="H9" s="189"/>
      <c r="I9" s="189"/>
    </row>
    <row r="10" spans="1:38" ht="15.75" customHeight="1" thickBot="1" x14ac:dyDescent="0.3">
      <c r="A10" s="863" t="s">
        <v>7</v>
      </c>
      <c r="B10" s="864"/>
      <c r="C10" s="864"/>
      <c r="D10" s="864"/>
      <c r="E10" s="864"/>
      <c r="F10" s="864"/>
      <c r="G10" s="864"/>
      <c r="H10" s="864"/>
      <c r="I10" s="864"/>
      <c r="J10" s="864"/>
      <c r="K10" s="864"/>
      <c r="L10" s="864"/>
      <c r="M10" s="864"/>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ht="15" customHeight="1" x14ac:dyDescent="0.25">
      <c r="A11" s="870" t="s">
        <v>9</v>
      </c>
      <c r="B11" s="836" t="s">
        <v>10</v>
      </c>
      <c r="C11" s="837"/>
      <c r="D11" s="838"/>
      <c r="E11" s="817" t="s">
        <v>11</v>
      </c>
      <c r="F11" s="836" t="s">
        <v>12</v>
      </c>
      <c r="G11" s="837"/>
      <c r="H11" s="837"/>
      <c r="I11" s="837"/>
      <c r="J11" s="838"/>
      <c r="K11" s="817" t="s">
        <v>13</v>
      </c>
      <c r="L11" s="817" t="s">
        <v>14</v>
      </c>
      <c r="M11" s="817" t="s">
        <v>15</v>
      </c>
      <c r="N11" s="873" t="s">
        <v>16</v>
      </c>
      <c r="O11" s="821" t="s">
        <v>17</v>
      </c>
      <c r="P11" s="822" t="s">
        <v>18</v>
      </c>
      <c r="Q11" s="823"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x14ac:dyDescent="0.25">
      <c r="A12" s="871"/>
      <c r="B12" s="839"/>
      <c r="C12" s="840"/>
      <c r="D12" s="841"/>
      <c r="E12" s="818"/>
      <c r="F12" s="839"/>
      <c r="G12" s="840"/>
      <c r="H12" s="840"/>
      <c r="I12" s="840"/>
      <c r="J12" s="841"/>
      <c r="K12" s="818"/>
      <c r="L12" s="818"/>
      <c r="M12" s="818"/>
      <c r="N12" s="874"/>
      <c r="O12" s="821"/>
      <c r="P12" s="822"/>
      <c r="Q12" s="823"/>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57"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21"/>
      <c r="P13" s="822"/>
      <c r="Q13" s="823"/>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ht="15.75" thickBot="1" x14ac:dyDescent="0.3">
      <c r="A14" s="306"/>
      <c r="B14" s="261"/>
      <c r="C14" s="261"/>
      <c r="D14" s="262"/>
      <c r="E14" s="261"/>
      <c r="F14" s="217"/>
      <c r="G14" s="217"/>
      <c r="H14" s="218"/>
      <c r="I14" s="218"/>
      <c r="J14" s="690">
        <f>SUM(F14:I14)</f>
        <v>0</v>
      </c>
      <c r="K14" s="218"/>
      <c r="L14" s="218"/>
      <c r="M14" s="219"/>
      <c r="N14" s="18"/>
      <c r="O14" s="257"/>
      <c r="P14" s="257"/>
      <c r="Q14" s="257"/>
      <c r="R14" s="691">
        <f>SUM(J14)</f>
        <v>0</v>
      </c>
      <c r="S14" s="218">
        <v>0</v>
      </c>
      <c r="T14" s="218">
        <f t="shared" ref="T14:T19" si="0">SUM(S14)</f>
        <v>0</v>
      </c>
      <c r="U14" s="218"/>
      <c r="V14" s="692">
        <f t="shared" ref="V14:V19" si="1">SUM(T14)</f>
        <v>0</v>
      </c>
      <c r="W14" s="692">
        <f t="shared" ref="W14:W19" si="2">SUM(V14,R14)</f>
        <v>0</v>
      </c>
      <c r="X14" s="692"/>
      <c r="Y14" s="692">
        <f t="shared" ref="Y14:Y19" si="3">SUM(W14)</f>
        <v>0</v>
      </c>
      <c r="Z14" s="692">
        <f t="shared" ref="Z14:Z19" si="4">SUM(Y14)</f>
        <v>0</v>
      </c>
      <c r="AA14" s="692"/>
      <c r="AB14" s="692"/>
      <c r="AC14" s="692">
        <f t="shared" ref="AC14:AC19" si="5">SUM(Z14)</f>
        <v>0</v>
      </c>
      <c r="AD14" s="692">
        <f t="shared" ref="AD14:AF19" si="6">SUM(AC14)</f>
        <v>0</v>
      </c>
      <c r="AE14" s="218">
        <f t="shared" si="6"/>
        <v>0</v>
      </c>
      <c r="AF14" s="218">
        <f t="shared" si="6"/>
        <v>0</v>
      </c>
      <c r="AG14" s="218"/>
      <c r="AH14" s="219"/>
      <c r="AI14" s="237"/>
      <c r="AJ14" s="220"/>
      <c r="AK14" s="234"/>
      <c r="AL14" s="693"/>
    </row>
    <row r="15" spans="1:38" ht="337.5" x14ac:dyDescent="0.25">
      <c r="A15" s="678" t="s">
        <v>989</v>
      </c>
      <c r="B15" s="264"/>
      <c r="C15" s="265" t="s">
        <v>54</v>
      </c>
      <c r="D15" s="266" t="s">
        <v>54</v>
      </c>
      <c r="E15" s="679" t="s">
        <v>990</v>
      </c>
      <c r="F15" s="313"/>
      <c r="G15" s="411">
        <v>0</v>
      </c>
      <c r="H15" s="411">
        <v>1</v>
      </c>
      <c r="I15" s="411">
        <v>1</v>
      </c>
      <c r="J15" s="379">
        <f t="shared" ref="J15:J19" si="7">SUM(F15:I15)</f>
        <v>2</v>
      </c>
      <c r="K15" s="310" t="s">
        <v>991</v>
      </c>
      <c r="L15" s="310" t="s">
        <v>992</v>
      </c>
      <c r="M15" s="118" t="s">
        <v>993</v>
      </c>
      <c r="N15" s="680" t="s">
        <v>994</v>
      </c>
      <c r="O15" s="285" t="s">
        <v>995</v>
      </c>
      <c r="P15" s="243">
        <v>50</v>
      </c>
      <c r="Q15" s="245" t="s">
        <v>996</v>
      </c>
      <c r="R15" s="246">
        <v>1</v>
      </c>
      <c r="S15" s="265">
        <v>3</v>
      </c>
      <c r="T15" s="265">
        <v>1</v>
      </c>
      <c r="U15" s="310" t="s">
        <v>997</v>
      </c>
      <c r="V15" s="265">
        <f t="shared" si="1"/>
        <v>1</v>
      </c>
      <c r="W15" s="265">
        <f t="shared" si="2"/>
        <v>2</v>
      </c>
      <c r="X15" s="265">
        <v>0</v>
      </c>
      <c r="Y15" s="265">
        <v>0</v>
      </c>
      <c r="Z15" s="265">
        <v>0</v>
      </c>
      <c r="AA15" s="265"/>
      <c r="AB15" s="265"/>
      <c r="AC15" s="265">
        <v>0</v>
      </c>
      <c r="AD15" s="265">
        <v>1</v>
      </c>
      <c r="AE15" s="265">
        <v>0</v>
      </c>
      <c r="AF15" s="265">
        <v>1</v>
      </c>
      <c r="AG15" s="681" t="s">
        <v>998</v>
      </c>
      <c r="AH15" s="682" t="s">
        <v>999</v>
      </c>
      <c r="AI15" s="632" t="s">
        <v>90</v>
      </c>
      <c r="AJ15" s="265">
        <v>3</v>
      </c>
      <c r="AK15" s="235"/>
      <c r="AL15" s="285" t="s">
        <v>1000</v>
      </c>
    </row>
    <row r="16" spans="1:38" ht="180.75" x14ac:dyDescent="0.25">
      <c r="A16" s="678" t="s">
        <v>1001</v>
      </c>
      <c r="B16" s="190"/>
      <c r="C16" s="243" t="s">
        <v>54</v>
      </c>
      <c r="D16" s="271"/>
      <c r="E16" s="285" t="s">
        <v>1002</v>
      </c>
      <c r="F16" s="316"/>
      <c r="G16" s="683">
        <v>1</v>
      </c>
      <c r="H16" s="684">
        <v>1</v>
      </c>
      <c r="I16" s="685">
        <v>1</v>
      </c>
      <c r="J16" s="244">
        <f t="shared" si="7"/>
        <v>3</v>
      </c>
      <c r="K16" s="310" t="s">
        <v>1003</v>
      </c>
      <c r="L16" s="310" t="s">
        <v>992</v>
      </c>
      <c r="M16" s="118">
        <v>432</v>
      </c>
      <c r="N16" s="686" t="s">
        <v>1004</v>
      </c>
      <c r="O16" s="687" t="s">
        <v>1005</v>
      </c>
      <c r="P16" s="243">
        <v>50</v>
      </c>
      <c r="Q16" s="245" t="s">
        <v>996</v>
      </c>
      <c r="R16" s="246">
        <v>0</v>
      </c>
      <c r="S16" s="265"/>
      <c r="T16" s="265">
        <f t="shared" si="0"/>
        <v>0</v>
      </c>
      <c r="U16" s="265" t="s">
        <v>1006</v>
      </c>
      <c r="V16" s="265">
        <f t="shared" si="1"/>
        <v>0</v>
      </c>
      <c r="W16" s="265">
        <f t="shared" si="2"/>
        <v>0</v>
      </c>
      <c r="X16" s="265"/>
      <c r="Y16" s="265">
        <f t="shared" si="3"/>
        <v>0</v>
      </c>
      <c r="Z16" s="265">
        <f t="shared" si="4"/>
        <v>0</v>
      </c>
      <c r="AA16" s="265"/>
      <c r="AB16" s="265"/>
      <c r="AC16" s="265">
        <f t="shared" si="5"/>
        <v>0</v>
      </c>
      <c r="AD16" s="265">
        <f t="shared" si="6"/>
        <v>0</v>
      </c>
      <c r="AE16" s="265">
        <f t="shared" si="6"/>
        <v>0</v>
      </c>
      <c r="AF16" s="265">
        <f t="shared" si="6"/>
        <v>0</v>
      </c>
      <c r="AG16" s="195"/>
      <c r="AH16" s="207"/>
      <c r="AI16" s="207"/>
      <c r="AJ16" s="194"/>
      <c r="AK16" s="235"/>
      <c r="AL16" s="688"/>
    </row>
    <row r="17" spans="1:38" ht="15.75" customHeight="1" x14ac:dyDescent="0.25">
      <c r="A17" s="273"/>
      <c r="B17" s="190"/>
      <c r="C17" s="190"/>
      <c r="D17" s="274"/>
      <c r="E17" s="245"/>
      <c r="F17" s="243"/>
      <c r="G17" s="432"/>
      <c r="H17" s="243"/>
      <c r="I17" s="290"/>
      <c r="J17" s="244">
        <f t="shared" si="7"/>
        <v>0</v>
      </c>
      <c r="K17" s="245"/>
      <c r="L17" s="245"/>
      <c r="M17" s="290"/>
      <c r="N17" s="290"/>
      <c r="O17" s="243"/>
      <c r="P17" s="243"/>
      <c r="Q17" s="243"/>
      <c r="R17" s="329">
        <f>SUM(J17)</f>
        <v>0</v>
      </c>
      <c r="S17" s="243"/>
      <c r="T17" s="243">
        <f t="shared" si="0"/>
        <v>0</v>
      </c>
      <c r="U17" s="243"/>
      <c r="V17" s="243">
        <f t="shared" si="1"/>
        <v>0</v>
      </c>
      <c r="W17" s="243">
        <f t="shared" si="2"/>
        <v>0</v>
      </c>
      <c r="X17" s="243"/>
      <c r="Y17" s="243">
        <f t="shared" si="3"/>
        <v>0</v>
      </c>
      <c r="Z17" s="243">
        <f t="shared" si="4"/>
        <v>0</v>
      </c>
      <c r="AA17" s="243"/>
      <c r="AB17" s="243"/>
      <c r="AC17" s="243">
        <f t="shared" si="5"/>
        <v>0</v>
      </c>
      <c r="AD17" s="243">
        <f t="shared" si="6"/>
        <v>0</v>
      </c>
      <c r="AE17" s="243">
        <f t="shared" si="6"/>
        <v>0</v>
      </c>
      <c r="AF17" s="243">
        <f t="shared" si="6"/>
        <v>0</v>
      </c>
      <c r="AG17" s="243"/>
      <c r="AH17" s="290"/>
      <c r="AI17" s="290"/>
      <c r="AJ17" s="243"/>
      <c r="AK17" s="290"/>
      <c r="AL17" s="694"/>
    </row>
    <row r="18" spans="1:38" ht="15.75" thickBot="1" x14ac:dyDescent="0.3">
      <c r="A18" s="201"/>
      <c r="B18" s="209"/>
      <c r="C18" s="210"/>
      <c r="D18" s="230"/>
      <c r="E18" s="695"/>
      <c r="F18" s="696"/>
      <c r="G18" s="696"/>
      <c r="H18" s="696"/>
      <c r="I18" s="696"/>
      <c r="J18" s="130">
        <f t="shared" si="7"/>
        <v>0</v>
      </c>
      <c r="K18" s="697"/>
      <c r="L18" s="698"/>
      <c r="M18" s="698"/>
      <c r="N18" s="698"/>
      <c r="O18" s="699"/>
      <c r="P18" s="699"/>
      <c r="Q18" s="699"/>
      <c r="R18" s="700">
        <f>SUM(J18)</f>
        <v>0</v>
      </c>
      <c r="S18" s="696"/>
      <c r="T18" s="696">
        <f t="shared" si="0"/>
        <v>0</v>
      </c>
      <c r="U18" s="696"/>
      <c r="V18" s="701">
        <f t="shared" si="1"/>
        <v>0</v>
      </c>
      <c r="W18" s="695">
        <f t="shared" si="2"/>
        <v>0</v>
      </c>
      <c r="X18" s="695"/>
      <c r="Y18" s="695">
        <f t="shared" si="3"/>
        <v>0</v>
      </c>
      <c r="Z18" s="695">
        <f t="shared" si="4"/>
        <v>0</v>
      </c>
      <c r="AA18" s="695"/>
      <c r="AB18" s="695"/>
      <c r="AC18" s="695">
        <f t="shared" si="5"/>
        <v>0</v>
      </c>
      <c r="AD18" s="695">
        <f t="shared" si="6"/>
        <v>0</v>
      </c>
      <c r="AE18" s="695">
        <f t="shared" si="6"/>
        <v>0</v>
      </c>
      <c r="AF18" s="695">
        <f t="shared" si="6"/>
        <v>0</v>
      </c>
      <c r="AG18" s="702"/>
      <c r="AH18" s="703"/>
      <c r="AI18" s="703"/>
      <c r="AJ18" s="695"/>
      <c r="AK18" s="704"/>
      <c r="AL18" s="705"/>
    </row>
    <row r="19" spans="1:38" ht="15.75" thickBot="1" x14ac:dyDescent="0.3">
      <c r="A19" s="202" t="s">
        <v>44</v>
      </c>
      <c r="B19" s="216"/>
      <c r="C19" s="216"/>
      <c r="D19" s="216"/>
      <c r="E19" s="211"/>
      <c r="F19" s="200">
        <f>SUM(F14:F18)</f>
        <v>0</v>
      </c>
      <c r="G19" s="200">
        <f>SUM(G14:G18)</f>
        <v>1</v>
      </c>
      <c r="H19" s="200">
        <f>SUM(H14:H18)</f>
        <v>2</v>
      </c>
      <c r="I19" s="200">
        <f>SUM(I14:I18)</f>
        <v>2</v>
      </c>
      <c r="J19" s="229">
        <f t="shared" si="7"/>
        <v>5</v>
      </c>
      <c r="K19" s="204" t="s">
        <v>56</v>
      </c>
      <c r="L19" s="204" t="s">
        <v>56</v>
      </c>
      <c r="M19" s="205" t="s">
        <v>56</v>
      </c>
      <c r="N19" s="200">
        <v>20</v>
      </c>
      <c r="O19" s="240"/>
      <c r="P19" s="240"/>
      <c r="Q19" s="240"/>
      <c r="R19" s="199">
        <f>SUM(R14:R18)</f>
        <v>1</v>
      </c>
      <c r="S19" s="200">
        <f>SUM(S14:S18)</f>
        <v>3</v>
      </c>
      <c r="T19" s="200">
        <f t="shared" si="0"/>
        <v>3</v>
      </c>
      <c r="U19" s="200"/>
      <c r="V19" s="208">
        <f t="shared" si="1"/>
        <v>3</v>
      </c>
      <c r="W19" s="208">
        <f t="shared" si="2"/>
        <v>4</v>
      </c>
      <c r="X19" s="208"/>
      <c r="Y19" s="208">
        <f t="shared" si="3"/>
        <v>4</v>
      </c>
      <c r="Z19" s="208">
        <f t="shared" si="4"/>
        <v>4</v>
      </c>
      <c r="AA19" s="208"/>
      <c r="AB19" s="208"/>
      <c r="AC19" s="208">
        <f t="shared" si="5"/>
        <v>4</v>
      </c>
      <c r="AD19" s="208">
        <f t="shared" si="6"/>
        <v>4</v>
      </c>
      <c r="AE19" s="208">
        <f t="shared" si="6"/>
        <v>4</v>
      </c>
      <c r="AF19" s="208">
        <f t="shared" si="6"/>
        <v>4</v>
      </c>
      <c r="AG19" s="203"/>
      <c r="AH19" s="214"/>
      <c r="AI19" s="214"/>
      <c r="AJ19" s="208">
        <f>SUM(AJ14:AJ18)</f>
        <v>3</v>
      </c>
      <c r="AK19" s="208"/>
      <c r="AL19" s="226"/>
    </row>
    <row r="20" spans="1:38" ht="15.75" thickBot="1" x14ac:dyDescent="0.3">
      <c r="A20" s="814" t="s">
        <v>1012</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6"/>
    </row>
    <row r="24" spans="1:38" x14ac:dyDescent="0.25">
      <c r="A24" s="879" t="s">
        <v>1013</v>
      </c>
      <c r="B24" s="879"/>
      <c r="C24" s="879"/>
      <c r="D24" s="879"/>
      <c r="E24" s="879"/>
    </row>
    <row r="25" spans="1:38" x14ac:dyDescent="0.25">
      <c r="A25" s="188" t="s">
        <v>77</v>
      </c>
    </row>
    <row r="28" spans="1:38" x14ac:dyDescent="0.25">
      <c r="A28" s="879" t="s">
        <v>76</v>
      </c>
      <c r="B28" s="879"/>
      <c r="C28" s="879"/>
      <c r="D28" s="879"/>
      <c r="E28" s="879"/>
    </row>
    <row r="29" spans="1:38" x14ac:dyDescent="0.25">
      <c r="A29" s="188" t="s">
        <v>78</v>
      </c>
    </row>
  </sheetData>
  <mergeCells count="40">
    <mergeCell ref="A24:E24"/>
    <mergeCell ref="A28:E28"/>
    <mergeCell ref="AE11:AF12"/>
    <mergeCell ref="AG11:AG13"/>
    <mergeCell ref="AH11:AH13"/>
    <mergeCell ref="A20:AL20"/>
    <mergeCell ref="S11:S13"/>
    <mergeCell ref="AL11:AL13"/>
    <mergeCell ref="AJ11:AJ13"/>
    <mergeCell ref="AK11:AK13"/>
    <mergeCell ref="AI11:AI13"/>
    <mergeCell ref="T11:T13"/>
    <mergeCell ref="U11:U13"/>
    <mergeCell ref="V11:Z11"/>
    <mergeCell ref="AA11:AA13"/>
    <mergeCell ref="AB11:AB13"/>
    <mergeCell ref="V12:W12"/>
    <mergeCell ref="X12:Z12"/>
    <mergeCell ref="A6:AJ6"/>
    <mergeCell ref="A10:N10"/>
    <mergeCell ref="R10:AL10"/>
    <mergeCell ref="A11:A13"/>
    <mergeCell ref="B11:D12"/>
    <mergeCell ref="E11:E13"/>
    <mergeCell ref="F11:J12"/>
    <mergeCell ref="K11:K13"/>
    <mergeCell ref="L11:L13"/>
    <mergeCell ref="M11:M13"/>
    <mergeCell ref="AC11:AD12"/>
    <mergeCell ref="N11:N13"/>
    <mergeCell ref="O11:O13"/>
    <mergeCell ref="P11:P13"/>
    <mergeCell ref="Q11:Q13"/>
    <mergeCell ref="R11:R13"/>
    <mergeCell ref="A1:E4"/>
    <mergeCell ref="F1:O2"/>
    <mergeCell ref="P1:Q1"/>
    <mergeCell ref="P2:Q2"/>
    <mergeCell ref="F3:O4"/>
    <mergeCell ref="P3:Q4"/>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1"/>
  <sheetViews>
    <sheetView workbookViewId="0">
      <selection sqref="A1:E4"/>
    </sheetView>
  </sheetViews>
  <sheetFormatPr baseColWidth="10" defaultRowHeight="15" x14ac:dyDescent="0.25"/>
  <cols>
    <col min="1" max="1" width="13.7109375" style="188" customWidth="1"/>
    <col min="2" max="3" width="5.140625" style="188" customWidth="1"/>
    <col min="4" max="4" width="5.42578125" style="188" customWidth="1"/>
    <col min="5" max="5" width="13.7109375" style="188" customWidth="1"/>
    <col min="6" max="6" width="4" style="188" customWidth="1"/>
    <col min="7" max="7" width="4.140625" style="188" customWidth="1"/>
    <col min="8" max="9" width="3.85546875" style="188" customWidth="1"/>
    <col min="10" max="10" width="5.140625" style="188" customWidth="1"/>
    <col min="11" max="11" width="21.42578125" style="188" customWidth="1"/>
    <col min="12" max="12" width="16.7109375" style="188" customWidth="1"/>
    <col min="13" max="17" width="13.140625" style="188" customWidth="1"/>
    <col min="18" max="18" width="12.42578125" style="188" customWidth="1"/>
    <col min="19" max="21" width="11.42578125" style="188"/>
    <col min="22" max="22" width="9.42578125" style="188" customWidth="1"/>
    <col min="23" max="23" width="8" style="188" customWidth="1"/>
    <col min="24" max="24" width="8.85546875" style="188" customWidth="1"/>
    <col min="25" max="25" width="9.140625" style="188" customWidth="1"/>
    <col min="26" max="26" width="8" style="188" customWidth="1"/>
    <col min="27" max="27" width="9.5703125" style="188" customWidth="1"/>
    <col min="28" max="28" width="8" style="188" customWidth="1"/>
    <col min="29" max="29" width="6.85546875" style="188" customWidth="1"/>
    <col min="30" max="30" width="6.5703125" style="188" customWidth="1"/>
    <col min="31" max="31" width="6.7109375" style="188" customWidth="1"/>
    <col min="32" max="32" width="6.85546875" style="188" customWidth="1"/>
    <col min="33" max="34" width="13.140625" style="188" customWidth="1"/>
    <col min="35" max="35" width="12.5703125" style="188" customWidth="1"/>
    <col min="36" max="37" width="11.85546875" style="188" customWidth="1"/>
    <col min="38" max="40" width="11.42578125" style="188"/>
    <col min="41" max="41" width="11.85546875" style="188" bestFit="1" customWidth="1"/>
    <col min="42" max="16384" width="11.42578125" style="188"/>
  </cols>
  <sheetData>
    <row r="1" spans="1:38" ht="15" customHeight="1" x14ac:dyDescent="0.25">
      <c r="A1" s="842"/>
      <c r="B1" s="843"/>
      <c r="C1" s="843"/>
      <c r="D1" s="843"/>
      <c r="E1" s="844"/>
      <c r="F1" s="851" t="s">
        <v>0</v>
      </c>
      <c r="G1" s="852"/>
      <c r="H1" s="852"/>
      <c r="I1" s="852"/>
      <c r="J1" s="852"/>
      <c r="K1" s="852"/>
      <c r="L1" s="852"/>
      <c r="M1" s="852"/>
      <c r="N1" s="852"/>
      <c r="O1" s="853"/>
      <c r="P1" s="857" t="s">
        <v>1</v>
      </c>
      <c r="Q1" s="857"/>
    </row>
    <row r="2" spans="1:38" x14ac:dyDescent="0.25">
      <c r="A2" s="845"/>
      <c r="B2" s="846"/>
      <c r="C2" s="846"/>
      <c r="D2" s="846"/>
      <c r="E2" s="847"/>
      <c r="F2" s="854"/>
      <c r="G2" s="855"/>
      <c r="H2" s="855"/>
      <c r="I2" s="855"/>
      <c r="J2" s="855"/>
      <c r="K2" s="855"/>
      <c r="L2" s="855"/>
      <c r="M2" s="855"/>
      <c r="N2" s="855"/>
      <c r="O2" s="856"/>
      <c r="P2" s="857" t="s">
        <v>2</v>
      </c>
      <c r="Q2" s="857"/>
    </row>
    <row r="3" spans="1:38" ht="15" customHeight="1" x14ac:dyDescent="0.25">
      <c r="A3" s="845"/>
      <c r="B3" s="846"/>
      <c r="C3" s="846"/>
      <c r="D3" s="846"/>
      <c r="E3" s="847"/>
      <c r="F3" s="851" t="s">
        <v>3</v>
      </c>
      <c r="G3" s="852"/>
      <c r="H3" s="852"/>
      <c r="I3" s="852"/>
      <c r="J3" s="852"/>
      <c r="K3" s="852"/>
      <c r="L3" s="852"/>
      <c r="M3" s="852"/>
      <c r="N3" s="852"/>
      <c r="O3" s="853"/>
      <c r="P3" s="858" t="s">
        <v>4</v>
      </c>
      <c r="Q3" s="859"/>
    </row>
    <row r="4" spans="1:38" x14ac:dyDescent="0.25">
      <c r="A4" s="848"/>
      <c r="B4" s="849"/>
      <c r="C4" s="849"/>
      <c r="D4" s="849"/>
      <c r="E4" s="850"/>
      <c r="F4" s="854"/>
      <c r="G4" s="855"/>
      <c r="H4" s="855"/>
      <c r="I4" s="855"/>
      <c r="J4" s="855"/>
      <c r="K4" s="855"/>
      <c r="L4" s="855"/>
      <c r="M4" s="855"/>
      <c r="N4" s="855"/>
      <c r="O4" s="856"/>
      <c r="P4" s="860"/>
      <c r="Q4" s="861"/>
    </row>
    <row r="5" spans="1:38" ht="3.75" customHeight="1" x14ac:dyDescent="0.25"/>
    <row r="6" spans="1:38" ht="15.75" x14ac:dyDescent="0.25">
      <c r="A6" s="862" t="s">
        <v>5</v>
      </c>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305"/>
    </row>
    <row r="7" spans="1:38" x14ac:dyDescent="0.25">
      <c r="A7" s="198" t="s">
        <v>171</v>
      </c>
      <c r="B7" s="198"/>
      <c r="C7" s="198"/>
      <c r="D7" s="198" t="s">
        <v>235</v>
      </c>
      <c r="E7" s="198"/>
      <c r="F7" s="198"/>
      <c r="G7" s="198"/>
      <c r="H7" s="198"/>
      <c r="I7" s="198"/>
      <c r="J7" s="198"/>
      <c r="K7" s="198"/>
    </row>
    <row r="8" spans="1:38" x14ac:dyDescent="0.25">
      <c r="A8" s="198" t="s">
        <v>94</v>
      </c>
      <c r="B8" s="198"/>
      <c r="C8" s="198"/>
      <c r="D8" s="198"/>
      <c r="E8" s="198"/>
      <c r="F8" s="198"/>
      <c r="G8" s="198"/>
      <c r="H8" s="198"/>
      <c r="I8" s="198"/>
    </row>
    <row r="9" spans="1:38" ht="15.75" thickBot="1" x14ac:dyDescent="0.3">
      <c r="A9" s="189"/>
      <c r="B9" s="189"/>
      <c r="C9" s="189"/>
      <c r="D9" s="189"/>
      <c r="E9" s="189"/>
      <c r="F9" s="189"/>
      <c r="G9" s="189"/>
      <c r="H9" s="189"/>
      <c r="I9" s="189"/>
    </row>
    <row r="10" spans="1:38" ht="15" customHeight="1" thickBot="1" x14ac:dyDescent="0.3">
      <c r="A10" s="880" t="s">
        <v>7</v>
      </c>
      <c r="B10" s="865"/>
      <c r="C10" s="865"/>
      <c r="D10" s="865"/>
      <c r="E10" s="865"/>
      <c r="F10" s="865"/>
      <c r="G10" s="865"/>
      <c r="H10" s="865"/>
      <c r="I10" s="865"/>
      <c r="J10" s="865"/>
      <c r="K10" s="865"/>
      <c r="L10" s="865"/>
      <c r="M10" s="865"/>
      <c r="N10" s="865"/>
      <c r="O10" s="242"/>
      <c r="P10" s="242"/>
      <c r="Q10" s="242"/>
      <c r="R10" s="866" t="s">
        <v>8</v>
      </c>
      <c r="S10" s="867"/>
      <c r="T10" s="867"/>
      <c r="U10" s="867"/>
      <c r="V10" s="868"/>
      <c r="W10" s="868"/>
      <c r="X10" s="868"/>
      <c r="Y10" s="868"/>
      <c r="Z10" s="868"/>
      <c r="AA10" s="868"/>
      <c r="AB10" s="868"/>
      <c r="AC10" s="868"/>
      <c r="AD10" s="868"/>
      <c r="AE10" s="867"/>
      <c r="AF10" s="867"/>
      <c r="AG10" s="867"/>
      <c r="AH10" s="867"/>
      <c r="AI10" s="868"/>
      <c r="AJ10" s="867"/>
      <c r="AK10" s="867"/>
      <c r="AL10" s="869"/>
    </row>
    <row r="11" spans="1:38" ht="26.25" customHeight="1" x14ac:dyDescent="0.25">
      <c r="A11" s="870" t="s">
        <v>9</v>
      </c>
      <c r="B11" s="836" t="s">
        <v>10</v>
      </c>
      <c r="C11" s="837"/>
      <c r="D11" s="838"/>
      <c r="E11" s="817" t="s">
        <v>11</v>
      </c>
      <c r="F11" s="836" t="s">
        <v>12</v>
      </c>
      <c r="G11" s="837"/>
      <c r="H11" s="837"/>
      <c r="I11" s="837"/>
      <c r="J11" s="838"/>
      <c r="K11" s="817" t="s">
        <v>13</v>
      </c>
      <c r="L11" s="817" t="s">
        <v>14</v>
      </c>
      <c r="M11" s="817" t="s">
        <v>15</v>
      </c>
      <c r="N11" s="836" t="s">
        <v>16</v>
      </c>
      <c r="O11" s="884" t="s">
        <v>17</v>
      </c>
      <c r="P11" s="886" t="s">
        <v>18</v>
      </c>
      <c r="Q11" s="888" t="s">
        <v>19</v>
      </c>
      <c r="R11" s="824" t="s">
        <v>20</v>
      </c>
      <c r="S11" s="829" t="s">
        <v>21</v>
      </c>
      <c r="T11" s="829" t="s">
        <v>22</v>
      </c>
      <c r="U11" s="829" t="s">
        <v>23</v>
      </c>
      <c r="V11" s="820" t="s">
        <v>24</v>
      </c>
      <c r="W11" s="820"/>
      <c r="X11" s="820"/>
      <c r="Y11" s="820"/>
      <c r="Z11" s="820"/>
      <c r="AA11" s="835" t="s">
        <v>25</v>
      </c>
      <c r="AB11" s="820" t="s">
        <v>26</v>
      </c>
      <c r="AC11" s="820" t="s">
        <v>27</v>
      </c>
      <c r="AD11" s="820"/>
      <c r="AE11" s="831" t="s">
        <v>28</v>
      </c>
      <c r="AF11" s="831"/>
      <c r="AG11" s="829" t="s">
        <v>29</v>
      </c>
      <c r="AH11" s="832" t="s">
        <v>30</v>
      </c>
      <c r="AI11" s="834" t="s">
        <v>31</v>
      </c>
      <c r="AJ11" s="825" t="s">
        <v>32</v>
      </c>
      <c r="AK11" s="828" t="s">
        <v>33</v>
      </c>
      <c r="AL11" s="876" t="s">
        <v>34</v>
      </c>
    </row>
    <row r="12" spans="1:38" ht="26.25" customHeight="1" x14ac:dyDescent="0.25">
      <c r="A12" s="871"/>
      <c r="B12" s="839"/>
      <c r="C12" s="840"/>
      <c r="D12" s="841"/>
      <c r="E12" s="818"/>
      <c r="F12" s="839"/>
      <c r="G12" s="840"/>
      <c r="H12" s="840"/>
      <c r="I12" s="840"/>
      <c r="J12" s="841"/>
      <c r="K12" s="818"/>
      <c r="L12" s="818"/>
      <c r="M12" s="818"/>
      <c r="N12" s="874"/>
      <c r="O12" s="821"/>
      <c r="P12" s="822"/>
      <c r="Q12" s="889"/>
      <c r="R12" s="825"/>
      <c r="S12" s="829"/>
      <c r="T12" s="829"/>
      <c r="U12" s="829"/>
      <c r="V12" s="820" t="s">
        <v>35</v>
      </c>
      <c r="W12" s="820"/>
      <c r="X12" s="820" t="s">
        <v>36</v>
      </c>
      <c r="Y12" s="820"/>
      <c r="Z12" s="820"/>
      <c r="AA12" s="835"/>
      <c r="AB12" s="820"/>
      <c r="AC12" s="820"/>
      <c r="AD12" s="820"/>
      <c r="AE12" s="820"/>
      <c r="AF12" s="820"/>
      <c r="AG12" s="829"/>
      <c r="AH12" s="832"/>
      <c r="AI12" s="834"/>
      <c r="AJ12" s="825"/>
      <c r="AK12" s="829"/>
      <c r="AL12" s="877"/>
    </row>
    <row r="13" spans="1:38" ht="68.25" customHeight="1" thickBot="1" x14ac:dyDescent="0.3">
      <c r="A13" s="872"/>
      <c r="B13" s="231" t="s">
        <v>37</v>
      </c>
      <c r="C13" s="231" t="s">
        <v>38</v>
      </c>
      <c r="D13" s="232" t="s">
        <v>39</v>
      </c>
      <c r="E13" s="819"/>
      <c r="F13" s="215" t="s">
        <v>40</v>
      </c>
      <c r="G13" s="215" t="s">
        <v>41</v>
      </c>
      <c r="H13" s="215" t="s">
        <v>42</v>
      </c>
      <c r="I13" s="215" t="s">
        <v>43</v>
      </c>
      <c r="J13" s="222" t="s">
        <v>44</v>
      </c>
      <c r="K13" s="819"/>
      <c r="L13" s="819"/>
      <c r="M13" s="819"/>
      <c r="N13" s="875"/>
      <c r="O13" s="885"/>
      <c r="P13" s="887"/>
      <c r="Q13" s="890"/>
      <c r="R13" s="826"/>
      <c r="S13" s="830"/>
      <c r="T13" s="830"/>
      <c r="U13" s="830"/>
      <c r="V13" s="303" t="s">
        <v>45</v>
      </c>
      <c r="W13" s="303" t="s">
        <v>46</v>
      </c>
      <c r="X13" s="303" t="s">
        <v>47</v>
      </c>
      <c r="Y13" s="303" t="s">
        <v>48</v>
      </c>
      <c r="Z13" s="303" t="s">
        <v>46</v>
      </c>
      <c r="AA13" s="835"/>
      <c r="AB13" s="820"/>
      <c r="AC13" s="303" t="s">
        <v>49</v>
      </c>
      <c r="AD13" s="303" t="s">
        <v>50</v>
      </c>
      <c r="AE13" s="304" t="s">
        <v>51</v>
      </c>
      <c r="AF13" s="304" t="s">
        <v>52</v>
      </c>
      <c r="AG13" s="830"/>
      <c r="AH13" s="833"/>
      <c r="AI13" s="834"/>
      <c r="AJ13" s="825"/>
      <c r="AK13" s="829"/>
      <c r="AL13" s="877"/>
    </row>
    <row r="14" spans="1:38" ht="23.25" customHeight="1" thickBot="1" x14ac:dyDescent="0.3">
      <c r="A14" s="320"/>
      <c r="B14" s="321"/>
      <c r="C14" s="321"/>
      <c r="D14" s="322"/>
      <c r="E14" s="321"/>
      <c r="F14" s="323"/>
      <c r="G14" s="323"/>
      <c r="H14" s="323"/>
      <c r="I14" s="323"/>
      <c r="J14" s="253">
        <f>SUM(F14:I14)</f>
        <v>0</v>
      </c>
      <c r="K14" s="324"/>
      <c r="L14" s="324"/>
      <c r="M14" s="256"/>
      <c r="N14" s="256"/>
      <c r="O14" s="257"/>
      <c r="P14" s="257"/>
      <c r="Q14" s="257"/>
      <c r="R14" s="233">
        <f>SUM(J14)</f>
        <v>0</v>
      </c>
      <c r="S14" s="217">
        <v>0</v>
      </c>
      <c r="T14" s="220">
        <f t="shared" ref="T14:T21" si="0">SUM(S14)</f>
        <v>0</v>
      </c>
      <c r="U14" s="218"/>
      <c r="V14" s="241">
        <f t="shared" ref="V14:V21" si="1">SUM(T14)</f>
        <v>0</v>
      </c>
      <c r="W14" s="241">
        <f t="shared" ref="W14:W21" si="2">SUM(V14,R14)</f>
        <v>0</v>
      </c>
      <c r="X14" s="241"/>
      <c r="Y14" s="241">
        <f t="shared" ref="Y14:Y21" si="3">SUM(W14)</f>
        <v>0</v>
      </c>
      <c r="Z14" s="241">
        <f t="shared" ref="Z14:Z21" si="4">SUM(Y14)</f>
        <v>0</v>
      </c>
      <c r="AA14" s="241"/>
      <c r="AB14" s="241"/>
      <c r="AC14" s="241">
        <f t="shared" ref="AC14:AC21" si="5">SUM(Z14)</f>
        <v>0</v>
      </c>
      <c r="AD14" s="241">
        <f t="shared" ref="AD14:AF21" si="6">SUM(AC14)</f>
        <v>0</v>
      </c>
      <c r="AE14" s="220">
        <f t="shared" si="6"/>
        <v>0</v>
      </c>
      <c r="AF14" s="220">
        <f t="shared" si="6"/>
        <v>0</v>
      </c>
      <c r="AG14" s="218"/>
      <c r="AH14" s="219"/>
      <c r="AI14" s="237"/>
      <c r="AJ14" s="220"/>
      <c r="AK14" s="234"/>
      <c r="AL14" s="226"/>
    </row>
    <row r="15" spans="1:38" ht="155.25" customHeight="1" x14ac:dyDescent="0.25">
      <c r="A15" s="245" t="s">
        <v>236</v>
      </c>
      <c r="B15" s="243" t="s">
        <v>54</v>
      </c>
      <c r="C15" s="190"/>
      <c r="D15" s="190"/>
      <c r="E15" s="258" t="s">
        <v>237</v>
      </c>
      <c r="F15" s="259"/>
      <c r="G15" s="259"/>
      <c r="H15" s="259">
        <v>3</v>
      </c>
      <c r="I15" s="259"/>
      <c r="J15" s="244">
        <f t="shared" ref="J15:J21" si="7">SUM(F15:I15)</f>
        <v>3</v>
      </c>
      <c r="K15" s="245" t="s">
        <v>238</v>
      </c>
      <c r="L15" s="245" t="s">
        <v>239</v>
      </c>
      <c r="M15" s="243">
        <v>227</v>
      </c>
      <c r="N15" s="245" t="s">
        <v>240</v>
      </c>
      <c r="O15" s="245" t="s">
        <v>241</v>
      </c>
      <c r="P15" s="243">
        <v>1</v>
      </c>
      <c r="Q15" s="245" t="s">
        <v>242</v>
      </c>
      <c r="R15" s="246"/>
      <c r="S15" s="194"/>
      <c r="T15" s="194"/>
      <c r="U15" s="194"/>
      <c r="V15" s="194"/>
      <c r="W15" s="194"/>
      <c r="X15" s="194"/>
      <c r="Y15" s="194"/>
      <c r="Z15" s="194"/>
      <c r="AA15" s="194"/>
      <c r="AB15" s="194"/>
      <c r="AC15" s="194"/>
      <c r="AD15" s="194"/>
      <c r="AE15" s="194"/>
      <c r="AF15" s="194"/>
      <c r="AG15" s="227"/>
      <c r="AH15" s="228"/>
      <c r="AI15" s="238"/>
      <c r="AJ15" s="194"/>
      <c r="AK15" s="235"/>
      <c r="AL15" s="223"/>
    </row>
    <row r="16" spans="1:38" ht="195" customHeight="1" x14ac:dyDescent="0.25">
      <c r="A16" s="245" t="s">
        <v>243</v>
      </c>
      <c r="B16" s="243" t="s">
        <v>54</v>
      </c>
      <c r="C16" s="190"/>
      <c r="D16" s="190"/>
      <c r="E16" s="258" t="s">
        <v>244</v>
      </c>
      <c r="F16" s="195"/>
      <c r="G16" s="195"/>
      <c r="H16" s="243">
        <v>10</v>
      </c>
      <c r="I16" s="243">
        <v>10</v>
      </c>
      <c r="J16" s="244">
        <f t="shared" si="7"/>
        <v>20</v>
      </c>
      <c r="K16" s="245" t="s">
        <v>238</v>
      </c>
      <c r="L16" s="245" t="s">
        <v>245</v>
      </c>
      <c r="M16" s="243">
        <v>227</v>
      </c>
      <c r="N16" s="245" t="s">
        <v>240</v>
      </c>
      <c r="O16" s="245" t="s">
        <v>246</v>
      </c>
      <c r="P16" s="243">
        <v>1</v>
      </c>
      <c r="Q16" s="245" t="s">
        <v>242</v>
      </c>
      <c r="R16" s="247"/>
      <c r="S16" s="194"/>
      <c r="T16" s="194"/>
      <c r="U16" s="194"/>
      <c r="V16" s="194"/>
      <c r="W16" s="194"/>
      <c r="X16" s="194"/>
      <c r="Y16" s="194"/>
      <c r="Z16" s="194"/>
      <c r="AA16" s="194"/>
      <c r="AB16" s="194"/>
      <c r="AC16" s="194"/>
      <c r="AD16" s="194"/>
      <c r="AE16" s="194"/>
      <c r="AF16" s="194"/>
      <c r="AG16" s="195"/>
      <c r="AH16" s="207"/>
      <c r="AI16" s="207"/>
      <c r="AJ16" s="194"/>
      <c r="AK16" s="235"/>
      <c r="AL16" s="224"/>
    </row>
    <row r="17" spans="1:38" ht="202.5" customHeight="1" thickBot="1" x14ac:dyDescent="0.3">
      <c r="A17" s="245" t="s">
        <v>247</v>
      </c>
      <c r="B17" s="190"/>
      <c r="C17" s="243" t="s">
        <v>54</v>
      </c>
      <c r="D17" s="190"/>
      <c r="E17" s="258" t="s">
        <v>248</v>
      </c>
      <c r="F17" s="195"/>
      <c r="G17" s="195"/>
      <c r="H17" s="243">
        <v>7</v>
      </c>
      <c r="I17" s="243">
        <v>7</v>
      </c>
      <c r="J17" s="244">
        <f t="shared" si="7"/>
        <v>14</v>
      </c>
      <c r="K17" s="245" t="s">
        <v>249</v>
      </c>
      <c r="L17" s="206" t="s">
        <v>250</v>
      </c>
      <c r="M17" s="243">
        <v>229</v>
      </c>
      <c r="N17" s="243" t="s">
        <v>251</v>
      </c>
      <c r="O17" s="245" t="s">
        <v>252</v>
      </c>
      <c r="P17" s="243">
        <v>1</v>
      </c>
      <c r="Q17" s="245" t="s">
        <v>253</v>
      </c>
      <c r="R17" s="248"/>
      <c r="S17" s="195"/>
      <c r="T17" s="195"/>
      <c r="U17" s="195"/>
      <c r="V17" s="195"/>
      <c r="W17" s="195"/>
      <c r="X17" s="195"/>
      <c r="Y17" s="195"/>
      <c r="Z17" s="195"/>
      <c r="AA17" s="195"/>
      <c r="AB17" s="195"/>
      <c r="AC17" s="195"/>
      <c r="AD17" s="195"/>
      <c r="AE17" s="195"/>
      <c r="AF17" s="195"/>
      <c r="AG17" s="195"/>
      <c r="AH17" s="207"/>
      <c r="AI17" s="207"/>
      <c r="AJ17" s="195"/>
      <c r="AK17" s="207"/>
      <c r="AL17" s="224"/>
    </row>
    <row r="18" spans="1:38" ht="135.75" customHeight="1" x14ac:dyDescent="0.25">
      <c r="A18" s="312" t="s">
        <v>1247</v>
      </c>
      <c r="B18" s="264"/>
      <c r="C18" s="264" t="s">
        <v>827</v>
      </c>
      <c r="D18" s="271"/>
      <c r="E18" s="83" t="s">
        <v>1248</v>
      </c>
      <c r="F18" s="267"/>
      <c r="G18" s="267"/>
      <c r="H18" s="267">
        <v>5</v>
      </c>
      <c r="I18" s="267">
        <v>10</v>
      </c>
      <c r="J18" s="268">
        <f t="shared" ref="J18" si="8">SUM(F18:I18)</f>
        <v>15</v>
      </c>
      <c r="K18" s="269" t="s">
        <v>1249</v>
      </c>
      <c r="L18" s="269" t="s">
        <v>155</v>
      </c>
      <c r="M18" s="270">
        <v>227</v>
      </c>
      <c r="N18" s="190"/>
      <c r="O18" s="245" t="s">
        <v>1250</v>
      </c>
      <c r="P18" s="813" t="s">
        <v>1251</v>
      </c>
      <c r="Q18" s="245" t="s">
        <v>1252</v>
      </c>
      <c r="R18" s="247"/>
      <c r="S18" s="194"/>
      <c r="T18" s="194"/>
      <c r="U18" s="194"/>
      <c r="V18" s="194"/>
      <c r="W18" s="194"/>
      <c r="X18" s="194"/>
      <c r="Y18" s="194"/>
      <c r="Z18" s="194"/>
      <c r="AA18" s="194"/>
      <c r="AB18" s="194"/>
      <c r="AC18" s="194"/>
      <c r="AD18" s="194"/>
      <c r="AE18" s="194"/>
      <c r="AF18" s="194"/>
      <c r="AG18" s="227"/>
      <c r="AH18" s="228"/>
      <c r="AI18" s="238"/>
      <c r="AJ18" s="194"/>
      <c r="AK18" s="235"/>
      <c r="AL18" s="223"/>
    </row>
    <row r="19" spans="1:38" ht="93.75" customHeight="1" x14ac:dyDescent="0.25">
      <c r="A19" s="312" t="s">
        <v>1253</v>
      </c>
      <c r="B19" s="190" t="s">
        <v>96</v>
      </c>
      <c r="C19" s="190"/>
      <c r="D19" s="271"/>
      <c r="E19" s="190"/>
      <c r="F19" s="194"/>
      <c r="G19" s="282"/>
      <c r="H19" s="195">
        <v>1</v>
      </c>
      <c r="I19" s="207">
        <v>4</v>
      </c>
      <c r="J19" s="276">
        <v>5</v>
      </c>
      <c r="K19" s="283"/>
      <c r="L19" s="283"/>
      <c r="M19" s="270">
        <v>233</v>
      </c>
      <c r="N19" s="190"/>
      <c r="O19" s="245" t="s">
        <v>1254</v>
      </c>
      <c r="P19" s="813" t="s">
        <v>1255</v>
      </c>
      <c r="Q19" s="245" t="s">
        <v>1252</v>
      </c>
      <c r="R19" s="247"/>
      <c r="S19" s="194"/>
      <c r="T19" s="194"/>
      <c r="U19" s="194"/>
      <c r="V19" s="194"/>
      <c r="W19" s="194"/>
      <c r="X19" s="194"/>
      <c r="Y19" s="194"/>
      <c r="Z19" s="194"/>
      <c r="AA19" s="194"/>
      <c r="AB19" s="194"/>
      <c r="AC19" s="194"/>
      <c r="AD19" s="194"/>
      <c r="AE19" s="194"/>
      <c r="AF19" s="194"/>
      <c r="AG19" s="195"/>
      <c r="AH19" s="207"/>
      <c r="AI19" s="207"/>
      <c r="AJ19" s="194"/>
      <c r="AK19" s="235"/>
      <c r="AL19" s="224"/>
    </row>
    <row r="20" spans="1:38" ht="15.75" thickBot="1" x14ac:dyDescent="0.3">
      <c r="A20" s="201"/>
      <c r="B20" s="209"/>
      <c r="C20" s="210"/>
      <c r="D20" s="230"/>
      <c r="E20" s="210"/>
      <c r="F20" s="196"/>
      <c r="G20" s="196"/>
      <c r="H20" s="196"/>
      <c r="I20" s="196"/>
      <c r="J20" s="221">
        <f t="shared" si="7"/>
        <v>0</v>
      </c>
      <c r="K20" s="192"/>
      <c r="L20" s="193"/>
      <c r="M20" s="197"/>
      <c r="N20" s="197"/>
      <c r="O20" s="239"/>
      <c r="P20" s="239"/>
      <c r="Q20" s="239"/>
      <c r="R20" s="212">
        <f>SUM(J20)</f>
        <v>0</v>
      </c>
      <c r="S20" s="196"/>
      <c r="T20" s="196">
        <f t="shared" si="0"/>
        <v>0</v>
      </c>
      <c r="U20" s="196"/>
      <c r="V20" s="209">
        <f t="shared" si="1"/>
        <v>0</v>
      </c>
      <c r="W20" s="210">
        <f t="shared" si="2"/>
        <v>0</v>
      </c>
      <c r="X20" s="210"/>
      <c r="Y20" s="210">
        <f t="shared" si="3"/>
        <v>0</v>
      </c>
      <c r="Z20" s="210">
        <f t="shared" si="4"/>
        <v>0</v>
      </c>
      <c r="AA20" s="210"/>
      <c r="AB20" s="210"/>
      <c r="AC20" s="210">
        <f t="shared" si="5"/>
        <v>0</v>
      </c>
      <c r="AD20" s="210">
        <f t="shared" si="6"/>
        <v>0</v>
      </c>
      <c r="AE20" s="210">
        <f t="shared" si="6"/>
        <v>0</v>
      </c>
      <c r="AF20" s="210">
        <f t="shared" si="6"/>
        <v>0</v>
      </c>
      <c r="AG20" s="191"/>
      <c r="AH20" s="213"/>
      <c r="AI20" s="213"/>
      <c r="AJ20" s="210"/>
      <c r="AK20" s="236"/>
      <c r="AL20" s="225"/>
    </row>
    <row r="21" spans="1:38" ht="15.75" thickBot="1" x14ac:dyDescent="0.3">
      <c r="A21" s="202" t="s">
        <v>44</v>
      </c>
      <c r="B21" s="216"/>
      <c r="C21" s="216"/>
      <c r="D21" s="216"/>
      <c r="E21" s="211"/>
      <c r="F21" s="200">
        <f>SUM(F14:F20)</f>
        <v>0</v>
      </c>
      <c r="G21" s="200">
        <f>SUM(G14:G20)</f>
        <v>0</v>
      </c>
      <c r="H21" s="200">
        <f>SUM(H14:H20)</f>
        <v>26</v>
      </c>
      <c r="I21" s="200">
        <f>SUM(I14:I20)</f>
        <v>31</v>
      </c>
      <c r="J21" s="229">
        <f t="shared" si="7"/>
        <v>57</v>
      </c>
      <c r="K21" s="204" t="s">
        <v>56</v>
      </c>
      <c r="L21" s="204" t="s">
        <v>56</v>
      </c>
      <c r="M21" s="205" t="s">
        <v>56</v>
      </c>
      <c r="N21" s="200">
        <v>20</v>
      </c>
      <c r="O21" s="240"/>
      <c r="P21" s="240"/>
      <c r="Q21" s="240"/>
      <c r="R21" s="199">
        <f>SUM(R14:R20)</f>
        <v>0</v>
      </c>
      <c r="S21" s="200">
        <f>SUM(S14:S20)</f>
        <v>0</v>
      </c>
      <c r="T21" s="200">
        <f t="shared" si="0"/>
        <v>0</v>
      </c>
      <c r="U21" s="200"/>
      <c r="V21" s="208">
        <f t="shared" si="1"/>
        <v>0</v>
      </c>
      <c r="W21" s="208">
        <f t="shared" si="2"/>
        <v>0</v>
      </c>
      <c r="X21" s="208"/>
      <c r="Y21" s="208">
        <f t="shared" si="3"/>
        <v>0</v>
      </c>
      <c r="Z21" s="208">
        <f t="shared" si="4"/>
        <v>0</v>
      </c>
      <c r="AA21" s="208"/>
      <c r="AB21" s="208"/>
      <c r="AC21" s="208">
        <f t="shared" si="5"/>
        <v>0</v>
      </c>
      <c r="AD21" s="208">
        <f t="shared" si="6"/>
        <v>0</v>
      </c>
      <c r="AE21" s="208">
        <f t="shared" si="6"/>
        <v>0</v>
      </c>
      <c r="AF21" s="208">
        <f t="shared" si="6"/>
        <v>0</v>
      </c>
      <c r="AG21" s="203"/>
      <c r="AH21" s="214"/>
      <c r="AI21" s="214"/>
      <c r="AJ21" s="208">
        <f>SUM(AJ14:AJ20)</f>
        <v>0</v>
      </c>
      <c r="AK21" s="208"/>
      <c r="AL21" s="226"/>
    </row>
    <row r="22" spans="1:38" ht="13.5" customHeight="1" thickBot="1" x14ac:dyDescent="0.3">
      <c r="A22" s="814" t="s">
        <v>75</v>
      </c>
      <c r="B22" s="815"/>
      <c r="C22" s="815"/>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6"/>
    </row>
    <row r="26" spans="1:38" x14ac:dyDescent="0.25">
      <c r="A26" s="879" t="s">
        <v>1228</v>
      </c>
      <c r="B26" s="879"/>
      <c r="C26" s="879"/>
      <c r="D26" s="879"/>
      <c r="E26" s="879"/>
    </row>
    <row r="27" spans="1:38" x14ac:dyDescent="0.25">
      <c r="A27" s="188" t="s">
        <v>77</v>
      </c>
    </row>
    <row r="30" spans="1:38" x14ac:dyDescent="0.25">
      <c r="A30" s="879" t="s">
        <v>76</v>
      </c>
      <c r="B30" s="879"/>
      <c r="C30" s="879"/>
      <c r="D30" s="879"/>
      <c r="E30" s="879"/>
    </row>
    <row r="31" spans="1:38" x14ac:dyDescent="0.25">
      <c r="A31" s="188" t="s">
        <v>78</v>
      </c>
    </row>
  </sheetData>
  <mergeCells count="40">
    <mergeCell ref="A1:E4"/>
    <mergeCell ref="F11:J12"/>
    <mergeCell ref="B11:D12"/>
    <mergeCell ref="E11:E13"/>
    <mergeCell ref="V11:Z11"/>
    <mergeCell ref="R10:AL10"/>
    <mergeCell ref="AJ11:AJ13"/>
    <mergeCell ref="AH11:AH13"/>
    <mergeCell ref="AK11:AK13"/>
    <mergeCell ref="AI11:AI13"/>
    <mergeCell ref="P1:Q1"/>
    <mergeCell ref="P2:Q2"/>
    <mergeCell ref="P3:Q4"/>
    <mergeCell ref="F1:O2"/>
    <mergeCell ref="F3:O4"/>
    <mergeCell ref="AG11:AG13"/>
    <mergeCell ref="R11:R13"/>
    <mergeCell ref="AC11:AD12"/>
    <mergeCell ref="AE11:AF12"/>
    <mergeCell ref="O11:O13"/>
    <mergeCell ref="P11:P13"/>
    <mergeCell ref="Q11:Q13"/>
    <mergeCell ref="AB11:AB13"/>
    <mergeCell ref="AA11:AA13"/>
    <mergeCell ref="A6:AJ6"/>
    <mergeCell ref="A22:AL22"/>
    <mergeCell ref="A26:E26"/>
    <mergeCell ref="A30:E30"/>
    <mergeCell ref="A10:N10"/>
    <mergeCell ref="A11:A13"/>
    <mergeCell ref="K11:K13"/>
    <mergeCell ref="L11:L13"/>
    <mergeCell ref="M11:M13"/>
    <mergeCell ref="N11:N13"/>
    <mergeCell ref="T11:T13"/>
    <mergeCell ref="U11:U13"/>
    <mergeCell ref="V12:W12"/>
    <mergeCell ref="S11:S13"/>
    <mergeCell ref="X12:Z12"/>
    <mergeCell ref="AL11:AL13"/>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Competividad</vt:lpstr>
      <vt:lpstr>Agricultura</vt:lpstr>
      <vt:lpstr>IDACO</vt:lpstr>
      <vt:lpstr>ICCU</vt:lpstr>
      <vt:lpstr>EPC</vt:lpstr>
      <vt:lpstr>Minas</vt:lpstr>
      <vt:lpstr>Movilidad</vt:lpstr>
      <vt:lpstr>Vivienda</vt:lpstr>
      <vt:lpstr>Mujer</vt:lpstr>
      <vt:lpstr>Idecut</vt:lpstr>
      <vt:lpstr>Beneficencia</vt:lpstr>
      <vt:lpstr>Indeportes</vt:lpstr>
      <vt:lpstr>Dllo. Social</vt:lpstr>
      <vt:lpstr>Función Pública</vt:lpstr>
      <vt:lpstr>General</vt:lpstr>
      <vt:lpstr>Salud</vt:lpstr>
      <vt:lpstr>TIC</vt:lpstr>
      <vt:lpstr>Educación</vt:lpstr>
      <vt:lpstr>Planeación</vt:lpstr>
      <vt:lpstr>UAEGRD</vt:lpstr>
      <vt:lpstr>Ambiente</vt:lpstr>
      <vt:lpstr>Cooperación</vt:lpstr>
      <vt:lpstr>Gobierno</vt:lpstr>
      <vt:lpstr>CTeI</vt:lpstr>
      <vt:lpstr>Consolidado gral.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Jazmin Orozco Quecano</dc:creator>
  <cp:lastModifiedBy>Luz Stephanie Duran Wilches</cp:lastModifiedBy>
  <dcterms:created xsi:type="dcterms:W3CDTF">2017-07-25T19:08:17Z</dcterms:created>
  <dcterms:modified xsi:type="dcterms:W3CDTF">2017-10-19T20:56:08Z</dcterms:modified>
</cp:coreProperties>
</file>