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340" tabRatio="435" activeTab="1"/>
  </bookViews>
  <sheets>
    <sheet name="Reporte" sheetId="1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Reporte!$D$1:$P$1084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3" i="1"/>
  <c r="K937" i="1"/>
  <c r="K567" i="1"/>
  <c r="K159" i="1"/>
  <c r="K3" i="1"/>
  <c r="K962" i="1"/>
  <c r="K168" i="1"/>
  <c r="D11" i="3"/>
  <c r="D10" i="3"/>
  <c r="L579" i="1"/>
  <c r="K24" i="1"/>
  <c r="B9" i="2"/>
  <c r="B8" i="2"/>
  <c r="B7" i="2"/>
  <c r="B6" i="2"/>
  <c r="C24" i="3" l="1"/>
  <c r="C19" i="3"/>
  <c r="C14" i="3"/>
  <c r="C9" i="3"/>
  <c r="D8" i="3"/>
  <c r="J1027" i="1"/>
  <c r="J681" i="1"/>
  <c r="K862" i="1" s="1"/>
  <c r="J88" i="1"/>
  <c r="J441" i="1"/>
  <c r="J700" i="1"/>
  <c r="J29" i="1"/>
  <c r="K415" i="1" l="1"/>
  <c r="K70" i="1"/>
  <c r="C26" i="3"/>
  <c r="J29" i="4"/>
  <c r="D5" i="3" l="1"/>
  <c r="D6" i="3"/>
  <c r="D7" i="3"/>
  <c r="D17" i="3" l="1"/>
  <c r="F19" i="3" l="1"/>
  <c r="G19" i="3"/>
  <c r="E14" i="3"/>
  <c r="H26" i="3"/>
  <c r="G24" i="3"/>
  <c r="F24" i="3"/>
  <c r="E24" i="3"/>
  <c r="H23" i="3"/>
  <c r="D23" i="3"/>
  <c r="H22" i="3"/>
  <c r="D22" i="3"/>
  <c r="H21" i="3"/>
  <c r="D21" i="3"/>
  <c r="H20" i="3"/>
  <c r="D20" i="3"/>
  <c r="E19" i="3"/>
  <c r="H18" i="3"/>
  <c r="D18" i="3"/>
  <c r="H17" i="3"/>
  <c r="H16" i="3"/>
  <c r="D16" i="3"/>
  <c r="H15" i="3"/>
  <c r="D15" i="3"/>
  <c r="G14" i="3"/>
  <c r="F14" i="3"/>
  <c r="H13" i="3"/>
  <c r="D13" i="3"/>
  <c r="H12" i="3"/>
  <c r="D12" i="3"/>
  <c r="H11" i="3"/>
  <c r="H10" i="3"/>
  <c r="G9" i="3"/>
  <c r="F9" i="3"/>
  <c r="E9" i="3"/>
  <c r="H8" i="3"/>
  <c r="H7" i="3"/>
  <c r="H6" i="3"/>
  <c r="H5" i="3"/>
  <c r="E26" i="3" l="1"/>
  <c r="D14" i="3"/>
  <c r="D24" i="3"/>
  <c r="D19" i="3"/>
  <c r="F26" i="3"/>
  <c r="G26" i="3"/>
  <c r="D9" i="3"/>
  <c r="H28" i="3"/>
  <c r="D26" i="3" l="1"/>
  <c r="C10" i="2"/>
  <c r="B10" i="2" l="1"/>
  <c r="D9" i="2" l="1"/>
  <c r="D8" i="2"/>
  <c r="D7" i="2"/>
  <c r="D6" i="2"/>
  <c r="D10" i="2" l="1"/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4" i="1"/>
  <c r="L5" i="1" s="1"/>
  <c r="L6" i="1" s="1"/>
  <c r="L24" i="1"/>
  <c r="L25" i="1" s="1"/>
  <c r="L581" i="1"/>
  <c r="L582" i="1" s="1"/>
  <c r="L583" i="1" s="1"/>
  <c r="L584" i="1" s="1"/>
  <c r="L337" i="1"/>
  <c r="L338" i="1" s="1"/>
  <c r="L339" i="1" s="1"/>
  <c r="L340" i="1" s="1"/>
  <c r="L341" i="1" s="1"/>
  <c r="L342" i="1" s="1"/>
  <c r="L343" i="1" s="1"/>
  <c r="L344" i="1" s="1"/>
  <c r="L345" i="1" s="1"/>
  <c r="L346" i="1" s="1"/>
  <c r="L348" i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169" i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97" i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613" i="1"/>
  <c r="L614" i="1"/>
  <c r="L615" i="1" s="1"/>
  <c r="L616" i="1" s="1"/>
  <c r="L617" i="1" s="1"/>
  <c r="L586" i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754" i="1"/>
  <c r="L755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820" i="1"/>
  <c r="L821" i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L833" i="1" s="1"/>
  <c r="L834" i="1" s="1"/>
  <c r="L835" i="1" s="1"/>
  <c r="L836" i="1" s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0" i="1" s="1"/>
  <c r="L861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L883" i="1" s="1"/>
  <c r="L884" i="1" s="1"/>
  <c r="L885" i="1" s="1"/>
  <c r="L886" i="1" s="1"/>
  <c r="L887" i="1" s="1"/>
  <c r="L888" i="1" s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L908" i="1" s="1"/>
  <c r="L909" i="1" s="1"/>
  <c r="L910" i="1" s="1"/>
  <c r="L911" i="1" s="1"/>
  <c r="L912" i="1" s="1"/>
  <c r="L913" i="1" s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L933" i="1" s="1"/>
  <c r="L934" i="1" s="1"/>
  <c r="L935" i="1" s="1"/>
  <c r="L936" i="1" s="1"/>
  <c r="L937" i="1" s="1"/>
  <c r="L938" i="1" s="1"/>
  <c r="L939" i="1" s="1"/>
  <c r="L940" i="1" s="1"/>
  <c r="L941" i="1" s="1"/>
  <c r="L942" i="1" s="1"/>
  <c r="L943" i="1" s="1"/>
  <c r="L944" i="1" s="1"/>
  <c r="L945" i="1" s="1"/>
  <c r="L946" i="1" s="1"/>
  <c r="L947" i="1" s="1"/>
  <c r="L949" i="1"/>
  <c r="L950" i="1" s="1"/>
  <c r="L951" i="1" s="1"/>
  <c r="L952" i="1" s="1"/>
  <c r="L953" i="1" s="1"/>
  <c r="L954" i="1" s="1"/>
  <c r="L955" i="1" s="1"/>
  <c r="L956" i="1" s="1"/>
  <c r="L957" i="1" s="1"/>
  <c r="L958" i="1" s="1"/>
  <c r="L959" i="1" s="1"/>
  <c r="L960" i="1" s="1"/>
  <c r="L961" i="1" s="1"/>
  <c r="L801" i="1"/>
  <c r="L772" i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L783" i="1" s="1"/>
  <c r="L963" i="1"/>
  <c r="L964" i="1" s="1"/>
  <c r="L965" i="1" s="1"/>
  <c r="L966" i="1" s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L983" i="1" s="1"/>
  <c r="L984" i="1" s="1"/>
  <c r="L985" i="1" s="1"/>
  <c r="L986" i="1" s="1"/>
  <c r="L987" i="1" s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785" i="1"/>
  <c r="L786" i="1" s="1"/>
  <c r="L787" i="1" s="1"/>
  <c r="L788" i="1" s="1"/>
  <c r="L789" i="1" s="1"/>
  <c r="L790" i="1" s="1"/>
  <c r="L791" i="1" s="1"/>
  <c r="L792" i="1" s="1"/>
  <c r="L793" i="1" s="1"/>
  <c r="L794" i="1" s="1"/>
  <c r="L795" i="1" s="1"/>
  <c r="L796" i="1" s="1"/>
  <c r="L797" i="1" s="1"/>
  <c r="L798" i="1" s="1"/>
  <c r="L799" i="1" s="1"/>
  <c r="L1032" i="1"/>
  <c r="L1033" i="1" s="1"/>
  <c r="L1034" i="1" s="1"/>
  <c r="L1035" i="1" s="1"/>
  <c r="L1037" i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 s="1"/>
  <c r="L1057" i="1" s="1"/>
  <c r="L1058" i="1" s="1"/>
  <c r="L1059" i="1" s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L1082" i="1" s="1"/>
  <c r="L1083" i="1" s="1"/>
  <c r="L1084" i="1" s="1"/>
  <c r="L163" i="1"/>
  <c r="L164" i="1" s="1"/>
  <c r="L165" i="1" s="1"/>
  <c r="L166" i="1" s="1"/>
  <c r="L167" i="1" s="1"/>
  <c r="L66" i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37" i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33" i="1"/>
  <c r="L161" i="1"/>
  <c r="L35" i="1"/>
  <c r="L576" i="1"/>
  <c r="L577" i="1" s="1"/>
  <c r="L568" i="1"/>
  <c r="L569" i="1" s="1"/>
  <c r="L570" i="1" s="1"/>
  <c r="L571" i="1" s="1"/>
  <c r="L572" i="1" s="1"/>
  <c r="L573" i="1" s="1"/>
  <c r="L574" i="1" s="1"/>
  <c r="L292" i="1"/>
  <c r="L293" i="1" s="1"/>
  <c r="L294" i="1" s="1"/>
  <c r="L295" i="1" s="1"/>
  <c r="L274" i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742" i="1"/>
  <c r="L743" i="1" s="1"/>
  <c r="L729" i="1"/>
  <c r="L730" i="1"/>
  <c r="L731" i="1" s="1"/>
  <c r="L1001" i="1"/>
  <c r="L1002" i="1" s="1"/>
  <c r="L1003" i="1" s="1"/>
  <c r="L1004" i="1" s="1"/>
  <c r="L1005" i="1" s="1"/>
  <c r="L1006" i="1" s="1"/>
  <c r="L1007" i="1" s="1"/>
  <c r="L1008" i="1" s="1"/>
  <c r="L1009" i="1" s="1"/>
  <c r="L1010" i="1" s="1"/>
  <c r="L1011" i="1" s="1"/>
  <c r="L1012" i="1" s="1"/>
  <c r="L1013" i="1" s="1"/>
  <c r="L1014" i="1" s="1"/>
  <c r="L1015" i="1" s="1"/>
  <c r="L1016" i="1" s="1"/>
  <c r="L1017" i="1" s="1"/>
  <c r="L1018" i="1" s="1"/>
  <c r="L1019" i="1" s="1"/>
  <c r="L1020" i="1" s="1"/>
  <c r="L1021" i="1" s="1"/>
  <c r="L1022" i="1" s="1"/>
  <c r="L1023" i="1" s="1"/>
  <c r="L1024" i="1" s="1"/>
  <c r="L1025" i="1" s="1"/>
  <c r="L1026" i="1" s="1"/>
  <c r="L1027" i="1" s="1"/>
  <c r="L1028" i="1" s="1"/>
  <c r="L1029" i="1" s="1"/>
  <c r="L1030" i="1" s="1"/>
  <c r="L2" i="1"/>
  <c r="L734" i="1"/>
  <c r="L735" i="1" s="1"/>
  <c r="L736" i="1" s="1"/>
  <c r="L737" i="1" s="1"/>
  <c r="L738" i="1" s="1"/>
  <c r="L739" i="1" s="1"/>
  <c r="L740" i="1" s="1"/>
  <c r="L802" i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L818" i="1" s="1"/>
  <c r="L117" i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62" i="1"/>
  <c r="L733" i="1"/>
  <c r="L27" i="1"/>
  <c r="L28" i="1" s="1"/>
  <c r="L29" i="1" s="1"/>
  <c r="L30" i="1" s="1"/>
  <c r="L31" i="1" s="1"/>
  <c r="L618" i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44" i="1"/>
  <c r="L745" i="1" s="1"/>
  <c r="L746" i="1" s="1"/>
  <c r="L747" i="1" s="1"/>
  <c r="L748" i="1" s="1"/>
  <c r="L749" i="1" s="1"/>
  <c r="L750" i="1" s="1"/>
  <c r="L751" i="1" s="1"/>
  <c r="L752" i="1" s="1"/>
</calcChain>
</file>

<file path=xl/sharedStrings.xml><?xml version="1.0" encoding="utf-8"?>
<sst xmlns="http://schemas.openxmlformats.org/spreadsheetml/2006/main" count="10361" uniqueCount="1316">
  <si>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</si>
  <si>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Abogado a cargo</t>
    </r>
  </si>
  <si>
    <r>
      <rPr>
        <b/>
        <sz val="10"/>
        <rFont val="Arial"/>
        <family val="2"/>
      </rPr>
      <t>Despacho Actual</t>
    </r>
  </si>
  <si>
    <t>2002-00402</t>
  </si>
  <si>
    <t>ORDINARIO LABORAL</t>
  </si>
  <si>
    <t>RIAÑO BARRAGAN JOSELITO</t>
  </si>
  <si>
    <t>TRIBUNAL SUPERIOR - SALA LABORAL</t>
  </si>
  <si>
    <t>D</t>
  </si>
  <si>
    <t>2006-01-20</t>
  </si>
  <si>
    <t/>
  </si>
  <si>
    <t>EJECUTIVO LABORAL</t>
  </si>
  <si>
    <t>TRIBUNAL SUPERIOR</t>
  </si>
  <si>
    <t>F</t>
  </si>
  <si>
    <t>2009-00377</t>
  </si>
  <si>
    <t>PABON ABOGADOS Y ASOCIADOS SAS</t>
  </si>
  <si>
    <t>2015-09-18</t>
  </si>
  <si>
    <t>CHIZABAS ESPITIA ANA ISABEL</t>
  </si>
  <si>
    <t>CORTE SUPREMA DE JUSTICIA - SALA DE CASACIÓN LABORAL</t>
  </si>
  <si>
    <t>2008-00066</t>
  </si>
  <si>
    <t>2012-05-31</t>
  </si>
  <si>
    <t>2009-00159</t>
  </si>
  <si>
    <t>2013-03-20</t>
  </si>
  <si>
    <t>2008-00545</t>
  </si>
  <si>
    <t>JUZGADO 14 LABORAL DEL CIRCUITO</t>
  </si>
  <si>
    <t>2013-05-31</t>
  </si>
  <si>
    <t>2008-00364</t>
  </si>
  <si>
    <t>ESGUERRA BARRERA ARRIAGA SA</t>
  </si>
  <si>
    <t>2012-06-29</t>
  </si>
  <si>
    <t>2008-00015</t>
  </si>
  <si>
    <t>JUZGADO 3 LABORAL DEL CIRCUITO</t>
  </si>
  <si>
    <t>2008-00222</t>
  </si>
  <si>
    <t>2012-03-30</t>
  </si>
  <si>
    <t>2007-00528</t>
  </si>
  <si>
    <t>2013-12-18</t>
  </si>
  <si>
    <t>2008-00205</t>
  </si>
  <si>
    <t>2013-07-19</t>
  </si>
  <si>
    <t>2009-00228</t>
  </si>
  <si>
    <t>JUZGADO LABORAL DEL CIRCUITO</t>
  </si>
  <si>
    <t>2013-07-31</t>
  </si>
  <si>
    <t>NULIDAD Y RESTABLECIMIENTO</t>
  </si>
  <si>
    <t>PEREZ GOMEZ JORGE RICARDO</t>
  </si>
  <si>
    <t>CONSEJO DE ESTADO - SALA PLENA</t>
  </si>
  <si>
    <t>NULIDAD SIMPLE</t>
  </si>
  <si>
    <t>2002-02327</t>
  </si>
  <si>
    <t>ACCIÓN DE GRUPO</t>
  </si>
  <si>
    <t>IBARRA RUIZ SANDRA JULIETA</t>
  </si>
  <si>
    <t>TRIBUNAL CONTENCIOSO ADMINISTRATIVO DE CUNDINAMARCA - SECCIÓN PRIMERA</t>
  </si>
  <si>
    <t>2005-07886</t>
  </si>
  <si>
    <t>CONSEJO DE ESTADO - SALA CONTENCIOSO ADMINISTRATIVA - SECCIÓN SEGUNDA</t>
  </si>
  <si>
    <t>REPARACION DIRECTA</t>
  </si>
  <si>
    <t>CAÑON GOMEZ MONICA GISELLA</t>
  </si>
  <si>
    <t>CONSEJO DE ESTADO - SALA CONTENCIOSO ADMINISTRATIVA - SECCIÓN TERCERA SUBSECCION A</t>
  </si>
  <si>
    <t>CASAS UBAQUE MARIA DORIS</t>
  </si>
  <si>
    <t>CONSEJO DE ESTADO - SALA CONTENCIOSO ADMINISTRATIVA - SECCIÓN TERCERA SUBSECCION B</t>
  </si>
  <si>
    <t>2001-12045</t>
  </si>
  <si>
    <t>CONTRACTUALES</t>
  </si>
  <si>
    <t>PINO RICCI JORGE</t>
  </si>
  <si>
    <t>CONSEJO DE ESTADO</t>
  </si>
  <si>
    <t>2002-00877</t>
  </si>
  <si>
    <t>BABATIVA RAMOS JAIME NESTOR</t>
  </si>
  <si>
    <t>CONSEJO DE ESTADO - SALA CONTENCIOSO ADMINISTRATIVA - SECCIÓN SEGUNDA SUBSECCION B</t>
  </si>
  <si>
    <t>2017-04-05</t>
  </si>
  <si>
    <t>2005-00969</t>
  </si>
  <si>
    <t>2005-01245</t>
  </si>
  <si>
    <t>EJECUTIVO CONTRACTUAL</t>
  </si>
  <si>
    <t>JUZGADO 19 - ADMINISTRATIVO DE DESCONGESTIÓN</t>
  </si>
  <si>
    <t>2005-01593</t>
  </si>
  <si>
    <t>2003-02021</t>
  </si>
  <si>
    <t>2011-05-09</t>
  </si>
  <si>
    <t>2003-00307</t>
  </si>
  <si>
    <t>2005-01521</t>
  </si>
  <si>
    <t>ACCIÓN POPULAR</t>
  </si>
  <si>
    <t>2011-06-21</t>
  </si>
  <si>
    <t>2003-01891</t>
  </si>
  <si>
    <t>RUBIO CARDOZO RAFAEL EDUARDO</t>
  </si>
  <si>
    <t>1985-01665</t>
  </si>
  <si>
    <t>CIVIL ORDINARIO</t>
  </si>
  <si>
    <t>JUZGADO 5 CIVIL DEL CIRCUITO</t>
  </si>
  <si>
    <t>2007-00319</t>
  </si>
  <si>
    <t>AREVALO QUICASAN ISAIAS</t>
  </si>
  <si>
    <t>TRIBUNAL CONTENCIOSO ADMINISTRATIVO DE CUNDINAMARCA - SECCIÓN PRIMERA SUBSECCION B</t>
  </si>
  <si>
    <t>2012-06-19</t>
  </si>
  <si>
    <t>2006-01021</t>
  </si>
  <si>
    <t>FRANCO ZAMORA CLAUDIA RUTH</t>
  </si>
  <si>
    <t>JUZGADO 10 - ADMINISTRATIVO DE DESCONGESTIÓN</t>
  </si>
  <si>
    <t>TRIBUNAL CONTENCIOSO ADMINISTRATIVO</t>
  </si>
  <si>
    <t>2006-00430</t>
  </si>
  <si>
    <t>2008-01002</t>
  </si>
  <si>
    <t>JUZGADO 9 LABORAL DEL CIRCUITO</t>
  </si>
  <si>
    <t>2010-01058</t>
  </si>
  <si>
    <t>2010-00136</t>
  </si>
  <si>
    <t>TRIBUNAL CONTENCIOSO ADMINISTRATIVO DE CUNDINAMARCA - SECCIÓN TERCERA</t>
  </si>
  <si>
    <t>2009-00295</t>
  </si>
  <si>
    <t>2013-06-28</t>
  </si>
  <si>
    <t>2000-01013</t>
  </si>
  <si>
    <t>2010-00087</t>
  </si>
  <si>
    <t>TRIBUNAL CONTENCIOSO ADMINISTRATIVO DE CUNDINAMARCA - SECCIÓN CUARTA</t>
  </si>
  <si>
    <t>TRIBUNAL CONTENCIOSO ADMINISTRATIVO DE CUNDINAMARCA - SECCIÓN TERCERA SUBSECCION A</t>
  </si>
  <si>
    <t>2010-02940</t>
  </si>
  <si>
    <t>2010-00151</t>
  </si>
  <si>
    <t>2013-09-30</t>
  </si>
  <si>
    <t>2010-00078</t>
  </si>
  <si>
    <t>JUZGADO 10 ADMINISTRATIVO</t>
  </si>
  <si>
    <t>2009-00413</t>
  </si>
  <si>
    <t>2010-00577</t>
  </si>
  <si>
    <t>2010-00656</t>
  </si>
  <si>
    <t>TRIBUNAL CONTENCIOSO ADMINISTRATIVO DE CUNDINAMARCA - SECCIÓN PRIMERA SUBSECCION A</t>
  </si>
  <si>
    <t>2011-00040</t>
  </si>
  <si>
    <t>2010-00724</t>
  </si>
  <si>
    <t>2010-00741</t>
  </si>
  <si>
    <t>CONSEJO DE ESTADO - SECRETARÍA GENERAL</t>
  </si>
  <si>
    <t>2010-00714</t>
  </si>
  <si>
    <t>2011-00254</t>
  </si>
  <si>
    <t>JUZGADO ADMINISTRATIVO DE FACATATIVÁ</t>
  </si>
  <si>
    <t>2012-00784</t>
  </si>
  <si>
    <t>2018-07-12</t>
  </si>
  <si>
    <t>2011-00183</t>
  </si>
  <si>
    <t>2013-00012</t>
  </si>
  <si>
    <t>2011-00934</t>
  </si>
  <si>
    <t>TRIBUNAL CONTENCIOSO ADMINISTRATIVO DE CUNDINAMARCA - SECCIÓN TERCERA SUBSECCION B</t>
  </si>
  <si>
    <t>2010-00909</t>
  </si>
  <si>
    <t>TRIBUNAL CONTENCIOSO ADMINISTRATIVO DE CUNDINAMARCA - SECCIÓN SEGUNDA SUBSECCION B</t>
  </si>
  <si>
    <t>2020-09-01</t>
  </si>
  <si>
    <t>2012-00501</t>
  </si>
  <si>
    <t>2011-00011</t>
  </si>
  <si>
    <t>2012-00349</t>
  </si>
  <si>
    <t>JUZGADO 29 LABORAL DEL CIRCUITO</t>
  </si>
  <si>
    <t>2012-00008</t>
  </si>
  <si>
    <t>JUZGADO 1 DE GIRARDOT - ADMINISTRATIVO DE DESCONGESTIÓN</t>
  </si>
  <si>
    <t>2009-00409</t>
  </si>
  <si>
    <t>CONSEJO DE ESTADO - SALA CONTENCIOSO ADMINISTRATIVA - SECCIÓN PRIMERA</t>
  </si>
  <si>
    <t>2001-00418</t>
  </si>
  <si>
    <t>2012-00215</t>
  </si>
  <si>
    <t>TRIBUNAL CONTENCIOSO ADMINISTRATIVO - DE CUNDINAMARCA</t>
  </si>
  <si>
    <t>2012-00600</t>
  </si>
  <si>
    <t>2012-00324</t>
  </si>
  <si>
    <t>JUZGADO 32 - ADMINISTRATIVO</t>
  </si>
  <si>
    <t>2013-00221</t>
  </si>
  <si>
    <t>2013-00060</t>
  </si>
  <si>
    <t>2013-00241</t>
  </si>
  <si>
    <t>2012-00192</t>
  </si>
  <si>
    <t>2021-06-03</t>
  </si>
  <si>
    <t>2013-00227</t>
  </si>
  <si>
    <t>2012-00026</t>
  </si>
  <si>
    <t>JUZGADO 14 - ADMINISTRATIVO DE DESCONGESTIÓN</t>
  </si>
  <si>
    <t>2012-00245</t>
  </si>
  <si>
    <t>JUZGADO 22 - ADMINISTRATIVO DE DESCONGESTIÓN</t>
  </si>
  <si>
    <t>2013-00068</t>
  </si>
  <si>
    <t>JUZGADO 1 ADMINISTRATIVO DE ZIPAQUIRÁ</t>
  </si>
  <si>
    <t>TRIBUNAL CONTENCIOSO ADMINISTRATIVO DE CUNDINAMARCA - SECCIÓN SEGUNDA SUBSECCION A</t>
  </si>
  <si>
    <t>2013-00055</t>
  </si>
  <si>
    <t>2015-02-27</t>
  </si>
  <si>
    <t>JUZGADO 36 - ADMINISTRATIVO</t>
  </si>
  <si>
    <t>2013-00578</t>
  </si>
  <si>
    <t>2013-00022</t>
  </si>
  <si>
    <t>JUZGADO DE GIRARDOT - ADMINISTRATIVO DE DESCONGESTIÓN</t>
  </si>
  <si>
    <t>2013-04520</t>
  </si>
  <si>
    <t>2013-00264</t>
  </si>
  <si>
    <t>2013-00317</t>
  </si>
  <si>
    <t>2014-00108</t>
  </si>
  <si>
    <t>JUZGADO 14 ADMINISTRATIVO</t>
  </si>
  <si>
    <t>2012-00323</t>
  </si>
  <si>
    <t>JUZGADO 37 - ADMINISTRATIVO</t>
  </si>
  <si>
    <t>2013-00350</t>
  </si>
  <si>
    <t>JUZGADO 3 ADMINISTRATIVO</t>
  </si>
  <si>
    <t>2013-00441</t>
  </si>
  <si>
    <t>JUZGADO 5 - ADMINISTRATIVO</t>
  </si>
  <si>
    <t>2013-00769</t>
  </si>
  <si>
    <t>DECLARACION DE BIENES VACANTES MOSTRENCOS</t>
  </si>
  <si>
    <t>JUZGADO 16 CIVIL DEL CIRCUITO</t>
  </si>
  <si>
    <t>2014-00014</t>
  </si>
  <si>
    <t>JUZGADO 33 LABORAL DEL CIRCUITO</t>
  </si>
  <si>
    <t>2012-01005</t>
  </si>
  <si>
    <t>TRIBUNAL CONTENCIOSO ADMINISTRATIVO DE CUNDINAMARCA - DESCONGESTIÓN SECCIÓN SEGUNDA</t>
  </si>
  <si>
    <t>2013-00185</t>
  </si>
  <si>
    <t>2013-02102</t>
  </si>
  <si>
    <t>2013-00626</t>
  </si>
  <si>
    <t>JUZGADO 5 LABORAL DEL CIRCUITO</t>
  </si>
  <si>
    <t>2013-00196</t>
  </si>
  <si>
    <t>JUZGADO 35 - ADMINISTRATIVO</t>
  </si>
  <si>
    <t>2013-00431</t>
  </si>
  <si>
    <t>2020-05-27</t>
  </si>
  <si>
    <t>2013-00248</t>
  </si>
  <si>
    <t>2014-00171</t>
  </si>
  <si>
    <t>JUZGADO 31 - ADMINISTRATIVO</t>
  </si>
  <si>
    <t>2021-03-19</t>
  </si>
  <si>
    <t>2013-00547</t>
  </si>
  <si>
    <t>JUZGADO 1 ADMINISTRATIVO DE GIRARDOT</t>
  </si>
  <si>
    <t>2013-00416</t>
  </si>
  <si>
    <t>2014-00086</t>
  </si>
  <si>
    <t>TRIBUNAL CONTENCIOSO ADMINISTRATIVO DE CUNDINAMARCA - SECCIÓN SEGUNDA</t>
  </si>
  <si>
    <t>2019-07-18</t>
  </si>
  <si>
    <t>2014-00087</t>
  </si>
  <si>
    <t>2014-00167</t>
  </si>
  <si>
    <t>2013-00358</t>
  </si>
  <si>
    <t>2014-00214</t>
  </si>
  <si>
    <t>2014-01450</t>
  </si>
  <si>
    <t>2013-00319</t>
  </si>
  <si>
    <t>2014-00368</t>
  </si>
  <si>
    <t>2013-02271</t>
  </si>
  <si>
    <t>2014-00320</t>
  </si>
  <si>
    <t>CONSEJO DE ESTADO - SALA CONTENCIOSO ADMINISTRATIVA - SECCIÓN CUARTA</t>
  </si>
  <si>
    <t>2014-00290</t>
  </si>
  <si>
    <t>JUZGADO 4 LABORAL DEL CIRCUITO</t>
  </si>
  <si>
    <t>2014-00461</t>
  </si>
  <si>
    <t>JUZGADO 1 DE FACATATIVÁ - ADMINISTRATIVO DE DESCONGESTIÓN</t>
  </si>
  <si>
    <t>2015-00022</t>
  </si>
  <si>
    <t>2015-00337</t>
  </si>
  <si>
    <t>RIOS RIAÑO DANIEL ALEJANDRO</t>
  </si>
  <si>
    <t>JUZGADO 22 ADMINISTRATIVO</t>
  </si>
  <si>
    <t>2001-00515</t>
  </si>
  <si>
    <t>2014-00602</t>
  </si>
  <si>
    <t>2014-00851</t>
  </si>
  <si>
    <t>2015-00992</t>
  </si>
  <si>
    <t>JUZGADO 42 - ADMINISTRATIVO</t>
  </si>
  <si>
    <t>2015-00092</t>
  </si>
  <si>
    <t>2014-00719</t>
  </si>
  <si>
    <t>TRIBUNAL CONTENCIOSO ADMINISTRATIVO DE ATLANTICO - DE CUNDINAMARCA</t>
  </si>
  <si>
    <t>2014-00913</t>
  </si>
  <si>
    <t>2018-06-14</t>
  </si>
  <si>
    <t>DESLINDE Y AMOJONAMIENTO</t>
  </si>
  <si>
    <t>JUZGADO 2 CIVIL DEL CIRCUITO DE ZIPAQUIRÁ</t>
  </si>
  <si>
    <t>2015-00279</t>
  </si>
  <si>
    <t>2016-03-16</t>
  </si>
  <si>
    <t>2014-00638</t>
  </si>
  <si>
    <t>JUZGADO 19 LABORAL DEL CIRCUITO</t>
  </si>
  <si>
    <t>2015-00097</t>
  </si>
  <si>
    <t>2014-00551</t>
  </si>
  <si>
    <t>2014-00026</t>
  </si>
  <si>
    <t>JUZGADO 45 - ADMINISTRATIVO</t>
  </si>
  <si>
    <t>2009-00374</t>
  </si>
  <si>
    <t>JUZGADO 2 ADMINISTRATIVO DE POPAYÁN</t>
  </si>
  <si>
    <t>2015-00207</t>
  </si>
  <si>
    <t>2015-01505</t>
  </si>
  <si>
    <t>2015-00368</t>
  </si>
  <si>
    <t>PULGARIN BUSTOS NELCY YOHANA</t>
  </si>
  <si>
    <t>2015-02279</t>
  </si>
  <si>
    <t>2014-00115</t>
  </si>
  <si>
    <t>2014-00503</t>
  </si>
  <si>
    <t>JUZGADO 15 LABORAL DEL CIRCUITO</t>
  </si>
  <si>
    <t>2015-00869</t>
  </si>
  <si>
    <t>2014-02861</t>
  </si>
  <si>
    <t>CALDAS ZARATE MYRIAM ANTONIETA</t>
  </si>
  <si>
    <t>JUZGADO 61 - ADMINISTRATIVO</t>
  </si>
  <si>
    <t>2015-00566</t>
  </si>
  <si>
    <t>JUZGADO 2 DE FACATATIVÁ - ADMINISTRATIVO DE DESCONGESTIÓN</t>
  </si>
  <si>
    <t>2015-01846</t>
  </si>
  <si>
    <t>2015-00025</t>
  </si>
  <si>
    <t>JUZGADO 38 - ADMINISTRATIVO</t>
  </si>
  <si>
    <t>2015-00169</t>
  </si>
  <si>
    <t>2015-02227</t>
  </si>
  <si>
    <t>2017-00516</t>
  </si>
  <si>
    <t>ALVAREZ PRIETO ELISA</t>
  </si>
  <si>
    <t>2015-00530</t>
  </si>
  <si>
    <t>TRIBUNAL CONTENCIOSO ADMINISTRATIVO DE CUNDINAMARCA - SECCIÓN SEGUNDA SUBSECCION C</t>
  </si>
  <si>
    <t>2015-00834</t>
  </si>
  <si>
    <t>TRIBUNAL CONTENCIOSO ADMINISTRATIVO DE CUNDINAMARCA - DESCONGESTIÓN SECCIÓN SEGUNDA SUBSECCION A</t>
  </si>
  <si>
    <t>2015-00588</t>
  </si>
  <si>
    <t>2021-06-19</t>
  </si>
  <si>
    <t>2015-01977</t>
  </si>
  <si>
    <t>2016-00011</t>
  </si>
  <si>
    <t>JUZGADO 3 DE FACATATIVÁ - ADMINISTRATIVO</t>
  </si>
  <si>
    <t>2015-00029</t>
  </si>
  <si>
    <t>2014-00879</t>
  </si>
  <si>
    <t>2015-00726</t>
  </si>
  <si>
    <t>2015-00369</t>
  </si>
  <si>
    <t>2014-00546</t>
  </si>
  <si>
    <t>2014-00566</t>
  </si>
  <si>
    <t>2015-01571</t>
  </si>
  <si>
    <t>2021-03-11</t>
  </si>
  <si>
    <t>2020-08-21</t>
  </si>
  <si>
    <t>JUZGADO 2 DE ZIPAQUIRÁ - ADMINISTRATIVO DE DESCONGESTIÓN</t>
  </si>
  <si>
    <t>2015-00324</t>
  </si>
  <si>
    <t>2016-00144</t>
  </si>
  <si>
    <t>JUZGADO 2 DE GIRARDOT - ADMINISTRATIVO</t>
  </si>
  <si>
    <t>2016-00124</t>
  </si>
  <si>
    <t>2015-00388</t>
  </si>
  <si>
    <t>2015-00242</t>
  </si>
  <si>
    <t>2016-00219</t>
  </si>
  <si>
    <t>2016-00130</t>
  </si>
  <si>
    <t>JUZGADO 2 DE ZIPAQUIRÁ - ADMINISTRATIVO</t>
  </si>
  <si>
    <t>2015-00251</t>
  </si>
  <si>
    <t>2015-00486</t>
  </si>
  <si>
    <t>JUZGADO 1 ADMINISTRATIVO</t>
  </si>
  <si>
    <t>2015-00264</t>
  </si>
  <si>
    <t>JUZGADO 6 ADMINISTRATIVO</t>
  </si>
  <si>
    <t>2016-00775</t>
  </si>
  <si>
    <t>JUZGADO 63 - ADMINISTRATIVO</t>
  </si>
  <si>
    <t>2016-00707</t>
  </si>
  <si>
    <t>JUZGADO 29 - ADMINISTRATIVO</t>
  </si>
  <si>
    <t>EJECUTIVO</t>
  </si>
  <si>
    <t>2015-00031</t>
  </si>
  <si>
    <t>TRIBUNAL CONTENCIOSO ADMINISTRATIVO DE CUNDINAMARCA - SECCIÓN SEGUNDA SUBSECCION D</t>
  </si>
  <si>
    <t>2015-00629</t>
  </si>
  <si>
    <t>2015-01518</t>
  </si>
  <si>
    <t>2015-00079</t>
  </si>
  <si>
    <t>JUZGADO 2 DE FACATATIVÁ - ADMINISTRATIVO</t>
  </si>
  <si>
    <t>2015-00447</t>
  </si>
  <si>
    <t>JUZGADO 4 ADMINISTRATIVO</t>
  </si>
  <si>
    <t>2017-00259</t>
  </si>
  <si>
    <t>CIVIL EJECUTIVO</t>
  </si>
  <si>
    <t>JUZGADO 28 CIVIL MUNICIPAL</t>
  </si>
  <si>
    <t>2015-00223</t>
  </si>
  <si>
    <t>JUZGADO 3 DE GIRARDOT - ADMINISTRATIVO</t>
  </si>
  <si>
    <t>2016-00312</t>
  </si>
  <si>
    <t>2013-00017</t>
  </si>
  <si>
    <t>2016-03454</t>
  </si>
  <si>
    <t>CONSEJO DE ESTADO - SALA CONTENCIOSO ADMINISTRATIVA - SECCIÓN SEGUNDA SUBSECCION A</t>
  </si>
  <si>
    <t>2015-00274</t>
  </si>
  <si>
    <t>2015-00258</t>
  </si>
  <si>
    <t>2015-00554</t>
  </si>
  <si>
    <t>2016-00287</t>
  </si>
  <si>
    <t>JUZGADO 34 - ADMINISTRATIVO</t>
  </si>
  <si>
    <t>2018-00109</t>
  </si>
  <si>
    <t>2020-09-10</t>
  </si>
  <si>
    <t>2018-00106</t>
  </si>
  <si>
    <t>2016-00518</t>
  </si>
  <si>
    <t>2016-00246</t>
  </si>
  <si>
    <t>JUZGADO 3 DE ZIPAQUIRÁ - ADMINISTRATIVO</t>
  </si>
  <si>
    <t>2016-01095</t>
  </si>
  <si>
    <t>2016-01489</t>
  </si>
  <si>
    <t>2016-00060</t>
  </si>
  <si>
    <t>JUZGADO 26 - ADMINISTRATIVO</t>
  </si>
  <si>
    <t>2016-00129</t>
  </si>
  <si>
    <t>JUZGADO 17 LABORAL DEL CIRCUITO</t>
  </si>
  <si>
    <t>2016-00140</t>
  </si>
  <si>
    <t>2016-00532</t>
  </si>
  <si>
    <t>2016-00095</t>
  </si>
  <si>
    <t>JUZGADO 65 - ADMINISTRATIVO</t>
  </si>
  <si>
    <t>2016-00136</t>
  </si>
  <si>
    <t>2016-04480</t>
  </si>
  <si>
    <t>2016-00668</t>
  </si>
  <si>
    <t>2016-00161</t>
  </si>
  <si>
    <t>2016-01853</t>
  </si>
  <si>
    <t>2017-00015</t>
  </si>
  <si>
    <t>2016-00412</t>
  </si>
  <si>
    <t>2016-02585</t>
  </si>
  <si>
    <t>2016-00217</t>
  </si>
  <si>
    <t>2019-06-06</t>
  </si>
  <si>
    <t>2017-00045</t>
  </si>
  <si>
    <t>2018-11-01</t>
  </si>
  <si>
    <t>2016-00669</t>
  </si>
  <si>
    <t>JUZGADO 64 ADMINISTRATIVO</t>
  </si>
  <si>
    <t>2016-02523</t>
  </si>
  <si>
    <t>2017-00427</t>
  </si>
  <si>
    <t>2015-00909</t>
  </si>
  <si>
    <t>2017-00034</t>
  </si>
  <si>
    <t>2015-00658</t>
  </si>
  <si>
    <t>JUZGADO 20 CIVIL MUNICIPAL</t>
  </si>
  <si>
    <t>2016-00314</t>
  </si>
  <si>
    <t>2018-00024</t>
  </si>
  <si>
    <t>2017-00092</t>
  </si>
  <si>
    <t>2016-00229</t>
  </si>
  <si>
    <t>2017-00071</t>
  </si>
  <si>
    <t>2016-00654</t>
  </si>
  <si>
    <t>JUZGADO 62 - ADMINISTRATIVO</t>
  </si>
  <si>
    <t>2016-00423</t>
  </si>
  <si>
    <t>JUZGADO 37 LABORAL DEL CIRCUITO</t>
  </si>
  <si>
    <t>2016-00035</t>
  </si>
  <si>
    <t>JUZGADO 59 - ADMINISTRATIVO</t>
  </si>
  <si>
    <t>2016-00309</t>
  </si>
  <si>
    <t>2021-03-18</t>
  </si>
  <si>
    <t>2017-00160</t>
  </si>
  <si>
    <t>2021-01-15</t>
  </si>
  <si>
    <t>2016-00128</t>
  </si>
  <si>
    <t>2016-00414</t>
  </si>
  <si>
    <t>JUZGADO 58 - ADMINISTRATIVO</t>
  </si>
  <si>
    <t>2016-04512</t>
  </si>
  <si>
    <t>2017-00148</t>
  </si>
  <si>
    <t>2017-00185</t>
  </si>
  <si>
    <t>JUZGADO 48 - ADMINISTRATIVO</t>
  </si>
  <si>
    <t>2017-00117</t>
  </si>
  <si>
    <t>2017-00153</t>
  </si>
  <si>
    <t>2016-00448</t>
  </si>
  <si>
    <t>JUZGADO 55 - ADMINISTRATIVO</t>
  </si>
  <si>
    <t>2016-00321</t>
  </si>
  <si>
    <t>JUZGADO 24 ADMINISTRATIVO</t>
  </si>
  <si>
    <t>2016-00501</t>
  </si>
  <si>
    <t>2016-00218</t>
  </si>
  <si>
    <t>2015-00153</t>
  </si>
  <si>
    <t>2016-00521</t>
  </si>
  <si>
    <t>2017-00010</t>
  </si>
  <si>
    <t>2017-00169</t>
  </si>
  <si>
    <t>2015-02467</t>
  </si>
  <si>
    <t>2015-00383</t>
  </si>
  <si>
    <t>2017-00192</t>
  </si>
  <si>
    <t>2015-02260</t>
  </si>
  <si>
    <t>2019-12-03</t>
  </si>
  <si>
    <t>2017-00085</t>
  </si>
  <si>
    <t>JUZGADO 17 ADMINISTRATIVO</t>
  </si>
  <si>
    <t>2017-00193</t>
  </si>
  <si>
    <t>2017-00225</t>
  </si>
  <si>
    <t>JUZGADO ADMINISTRATIVO DE ZIPAQUIRÁ</t>
  </si>
  <si>
    <t>2017-01567</t>
  </si>
  <si>
    <t>2017-01430</t>
  </si>
  <si>
    <t>2017-00473</t>
  </si>
  <si>
    <t>JUZGADO 13 LABORAL DEL CIRCUITO</t>
  </si>
  <si>
    <t>2016-00555</t>
  </si>
  <si>
    <t>2017-00563</t>
  </si>
  <si>
    <t>2017-00155</t>
  </si>
  <si>
    <t>CRUZ AMAYA OMAR FERNANDO</t>
  </si>
  <si>
    <t>JUZGADO 30 ADMINISTRATIVO</t>
  </si>
  <si>
    <t>2017-00187</t>
  </si>
  <si>
    <t>2017-00288</t>
  </si>
  <si>
    <t>2017-00094</t>
  </si>
  <si>
    <t>2017-00171</t>
  </si>
  <si>
    <t>2017-00249</t>
  </si>
  <si>
    <t>2019-01-31</t>
  </si>
  <si>
    <t>2017-00358</t>
  </si>
  <si>
    <t>JUZGADO 21 LABORAL DEL CIRCUITO</t>
  </si>
  <si>
    <t>2016-00257</t>
  </si>
  <si>
    <t>JUZGADO 53 - ADMINISTRATIVO</t>
  </si>
  <si>
    <t>2017-00279</t>
  </si>
  <si>
    <t>2016-00478</t>
  </si>
  <si>
    <t>2017-00386</t>
  </si>
  <si>
    <t>ACCIÓN DE CUMPLIMIENTO</t>
  </si>
  <si>
    <t>2017-00256</t>
  </si>
  <si>
    <t>2016-00178</t>
  </si>
  <si>
    <t>2017-03540</t>
  </si>
  <si>
    <t>2017-00325</t>
  </si>
  <si>
    <t>TRIBUNAL CONTENCIOSO ADMINISTRATIVO DE BOYACÁ - DE CUNDINAMARCA</t>
  </si>
  <si>
    <t>2017-00111</t>
  </si>
  <si>
    <t>2017-00179</t>
  </si>
  <si>
    <t>2017-00374</t>
  </si>
  <si>
    <t>JUZGADO 18 LABORAL DEL CIRCUITO</t>
  </si>
  <si>
    <t>2018-00119</t>
  </si>
  <si>
    <t>2018-00025</t>
  </si>
  <si>
    <t>2017-00391</t>
  </si>
  <si>
    <t>JUZGADO 3 DE GUADALAJARA DE BUGA - ADMINISTRATIVO</t>
  </si>
  <si>
    <t>2017-00007</t>
  </si>
  <si>
    <t>2018-00021</t>
  </si>
  <si>
    <t>2018-00288</t>
  </si>
  <si>
    <t>2017-00223</t>
  </si>
  <si>
    <t>TRIBUNAL CONTENCIOSO ADMINISTRATIVO DE META - DE CUNDINAMARCA</t>
  </si>
  <si>
    <t>2017-00412</t>
  </si>
  <si>
    <t>JUZGADO 27 ADMINISTRATIVO</t>
  </si>
  <si>
    <t>2017-00041</t>
  </si>
  <si>
    <t>2017-00008</t>
  </si>
  <si>
    <t>JUZGADO 36 LABORAL DEL CIRCUITO</t>
  </si>
  <si>
    <t>2018-00066</t>
  </si>
  <si>
    <t>TRIBUNAL CONTENCIOSO ADMINISTRATIVO DE CUNDINAMARCA - SECCIÓN CUARTA SUBSECCION A</t>
  </si>
  <si>
    <t>2017-00261</t>
  </si>
  <si>
    <t>2018-00035</t>
  </si>
  <si>
    <t>2014-02606</t>
  </si>
  <si>
    <t>TRIBUNAL CONTENCIOSO ADMINISTRATIVO DE CUNDINAMARCA - DESCONGESTIÓN SECCIÓN SEGUNDA SUBSECCION B</t>
  </si>
  <si>
    <t>2018-00092</t>
  </si>
  <si>
    <t>2018-00076</t>
  </si>
  <si>
    <t>JUZGADO 16 ADMINISTRATIVO</t>
  </si>
  <si>
    <t>2015-02215</t>
  </si>
  <si>
    <t>2016-00520</t>
  </si>
  <si>
    <t>2016-00408</t>
  </si>
  <si>
    <t>JUZGADO 34  LABORAL DEL CIRCUITO</t>
  </si>
  <si>
    <t>JUZGADO 43 - ADMINISTRATIVO</t>
  </si>
  <si>
    <t>2018-00168</t>
  </si>
  <si>
    <t>2017-03500</t>
  </si>
  <si>
    <t>2018-00084</t>
  </si>
  <si>
    <t>2018-00102</t>
  </si>
  <si>
    <t>2017-00126</t>
  </si>
  <si>
    <t>2016-00400</t>
  </si>
  <si>
    <t>2018-00561</t>
  </si>
  <si>
    <t>2018-00347</t>
  </si>
  <si>
    <t>2018-00004</t>
  </si>
  <si>
    <t>2017-00434</t>
  </si>
  <si>
    <t>JUZGADO 5 ADMINISTRATIVO DE IBAGUÉ</t>
  </si>
  <si>
    <t>2017-00244</t>
  </si>
  <si>
    <t>2018-00110</t>
  </si>
  <si>
    <t>2017-05219</t>
  </si>
  <si>
    <t>2017-00173</t>
  </si>
  <si>
    <t>JUZGADO 25 LABORAL DEL CIRCUITO</t>
  </si>
  <si>
    <t>2017-00251</t>
  </si>
  <si>
    <t>2018-00587</t>
  </si>
  <si>
    <t>2018-00589</t>
  </si>
  <si>
    <t>2018-00760</t>
  </si>
  <si>
    <t>2021-06-21</t>
  </si>
  <si>
    <t>2018-00184</t>
  </si>
  <si>
    <t>JUZGADO 33 - ADMINISTRATIVO</t>
  </si>
  <si>
    <t>2018-00167</t>
  </si>
  <si>
    <t>2017-00240</t>
  </si>
  <si>
    <t>2016-01124</t>
  </si>
  <si>
    <t>2018-00128</t>
  </si>
  <si>
    <t>2017-00340</t>
  </si>
  <si>
    <t>2018-00517</t>
  </si>
  <si>
    <t>2018-00249</t>
  </si>
  <si>
    <t>JUZGADO 28 - ADMINISTRATIVO</t>
  </si>
  <si>
    <t>2018-00082</t>
  </si>
  <si>
    <t>2018-00094</t>
  </si>
  <si>
    <t>JUZGADO 11 LABORAL DEL CIRCUITO</t>
  </si>
  <si>
    <t>2017-00115</t>
  </si>
  <si>
    <t>2018-00244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</si>
  <si>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</si>
  <si>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</si>
  <si>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</si>
  <si>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</si>
  <si>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</si>
  <si>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</si>
  <si>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</si>
  <si>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JUZGADO 9 - ADMINISTRATIVO SECCIÓN SEGUNDA</t>
  </si>
  <si>
    <t>2018-01619</t>
  </si>
  <si>
    <t>2018-00199</t>
  </si>
  <si>
    <t>2017-00735</t>
  </si>
  <si>
    <t>2021-02-26</t>
  </si>
  <si>
    <t>JUZGADO 2 LABORAL DEL CIRCUITO</t>
  </si>
  <si>
    <t>2018-01267</t>
  </si>
  <si>
    <t>2018-00514</t>
  </si>
  <si>
    <t>2018-00192</t>
  </si>
  <si>
    <t>2018-00193</t>
  </si>
  <si>
    <t>2018-00293</t>
  </si>
  <si>
    <t>2018-00198</t>
  </si>
  <si>
    <t>2018-00164</t>
  </si>
  <si>
    <t>2018-00720</t>
  </si>
  <si>
    <t>2018-00132</t>
  </si>
  <si>
    <t>2016-01820</t>
  </si>
  <si>
    <t>2019-00006</t>
  </si>
  <si>
    <t>2018-00162</t>
  </si>
  <si>
    <t>2018-00385</t>
  </si>
  <si>
    <t>2018-01000</t>
  </si>
  <si>
    <t>2018-00301</t>
  </si>
  <si>
    <t>2018-00204</t>
  </si>
  <si>
    <t>2018-00218</t>
  </si>
  <si>
    <t>2018-00358</t>
  </si>
  <si>
    <t>JUZGADO 41 - ADMINISTRATIVO</t>
  </si>
  <si>
    <t>2018-00130</t>
  </si>
  <si>
    <t>2018-00248</t>
  </si>
  <si>
    <t>2018-00163</t>
  </si>
  <si>
    <t>2018-00266</t>
  </si>
  <si>
    <t>2018-00545</t>
  </si>
  <si>
    <t>JUZGADO 8 - ADMINISTRATIVO</t>
  </si>
  <si>
    <t>2018-01616</t>
  </si>
  <si>
    <t>2018-00329</t>
  </si>
  <si>
    <t>2019-00028</t>
  </si>
  <si>
    <t>2018-00320</t>
  </si>
  <si>
    <t>2018-00421</t>
  </si>
  <si>
    <t>2019-00019</t>
  </si>
  <si>
    <t>2018-00189</t>
  </si>
  <si>
    <t>2017-00657</t>
  </si>
  <si>
    <t>2019-00037</t>
  </si>
  <si>
    <t>ACCION DE LESIVIDAD</t>
  </si>
  <si>
    <t>2018-00046</t>
  </si>
  <si>
    <t>2018-00372</t>
  </si>
  <si>
    <t>2017-00957</t>
  </si>
  <si>
    <t>2017-00237</t>
  </si>
  <si>
    <t>2019-00116</t>
  </si>
  <si>
    <t>2016-00406</t>
  </si>
  <si>
    <t>JUZGADO 27 LABORAL DEL CIRCUITO</t>
  </si>
  <si>
    <t>2018-00065</t>
  </si>
  <si>
    <t>2018-00050</t>
  </si>
  <si>
    <t>2018-00165</t>
  </si>
  <si>
    <t>2018-00045</t>
  </si>
  <si>
    <t>2018-00914</t>
  </si>
  <si>
    <t>2018-00026</t>
  </si>
  <si>
    <t>2018-00277</t>
  </si>
  <si>
    <t>2018-00312</t>
  </si>
  <si>
    <t>2018-00253</t>
  </si>
  <si>
    <t>JUZGADO 44 - ADMINISTRATIVO</t>
  </si>
  <si>
    <t>2018-00156</t>
  </si>
  <si>
    <t>2019-00392</t>
  </si>
  <si>
    <t>2017-00116</t>
  </si>
  <si>
    <t>2018-00788</t>
  </si>
  <si>
    <t>2019-00197</t>
  </si>
  <si>
    <t>JUZGADO 23 ADMINISTRATIVO</t>
  </si>
  <si>
    <t>JUZGADO 7 - ADMINISTRATIVO</t>
  </si>
  <si>
    <t>2020-00241</t>
  </si>
  <si>
    <t>2019-00060</t>
  </si>
  <si>
    <t>2019-00187</t>
  </si>
  <si>
    <t>TRIBUNAL CONTENCIOSO ADMINISTRATIVO DE CUNDINAMARCA - SECCIÓN CUARTA SUBSECCION B</t>
  </si>
  <si>
    <t>2020-00162</t>
  </si>
  <si>
    <t>JUZGADO 1 LABORAL DEL CIRCUITO</t>
  </si>
  <si>
    <t>2019-00044</t>
  </si>
  <si>
    <t>2018-00583</t>
  </si>
  <si>
    <t>2019-00086</t>
  </si>
  <si>
    <t>2019-00051</t>
  </si>
  <si>
    <t>2018-00426</t>
  </si>
  <si>
    <t>2017-01421</t>
  </si>
  <si>
    <t>2017-00316</t>
  </si>
  <si>
    <t>2019-00147</t>
  </si>
  <si>
    <t>JUZGADO 49 - ADMINISTRATIVO</t>
  </si>
  <si>
    <t>2019-00052</t>
  </si>
  <si>
    <t>2019-00087</t>
  </si>
  <si>
    <t>2018-00536</t>
  </si>
  <si>
    <t>2018-02619</t>
  </si>
  <si>
    <t>2019-00158</t>
  </si>
  <si>
    <t>2019-00125</t>
  </si>
  <si>
    <t>2017-00531</t>
  </si>
  <si>
    <t>JUZGADO 16 LABORAL DEL CIRCUITO</t>
  </si>
  <si>
    <t>2018-00540</t>
  </si>
  <si>
    <t>2018-00056</t>
  </si>
  <si>
    <t>2019-00148</t>
  </si>
  <si>
    <t>2018-00111</t>
  </si>
  <si>
    <t>2018-00383</t>
  </si>
  <si>
    <t>2019-00748</t>
  </si>
  <si>
    <t>2019-00134</t>
  </si>
  <si>
    <t>2018-00289</t>
  </si>
  <si>
    <t>JUZGADO 12 ADMINISTRATIVO</t>
  </si>
  <si>
    <t>2019-00105</t>
  </si>
  <si>
    <t>2018-00818</t>
  </si>
  <si>
    <t>2019-00164</t>
  </si>
  <si>
    <t>2020-00509</t>
  </si>
  <si>
    <t>2019-00265</t>
  </si>
  <si>
    <t>2019-00204</t>
  </si>
  <si>
    <t>2019-00181</t>
  </si>
  <si>
    <t>2019-00085</t>
  </si>
  <si>
    <t>JUZGADO 39 - ADMINISTRATIVO</t>
  </si>
  <si>
    <t>2019-00038</t>
  </si>
  <si>
    <t>2019-00099</t>
  </si>
  <si>
    <t>2019-00251</t>
  </si>
  <si>
    <t>2019-00212</t>
  </si>
  <si>
    <t>2018-00434</t>
  </si>
  <si>
    <t>2018-00392</t>
  </si>
  <si>
    <t>2019-00136</t>
  </si>
  <si>
    <t>2018-00194</t>
  </si>
  <si>
    <t>JUZGADO 20 LABORAL DEL CIRCUITO</t>
  </si>
  <si>
    <t>2019-01179</t>
  </si>
  <si>
    <t>HIPOTECARIO</t>
  </si>
  <si>
    <t>JUZGADO 66 CIVIL MUNICIPAL</t>
  </si>
  <si>
    <t>2019-00177</t>
  </si>
  <si>
    <t>2019-00847</t>
  </si>
  <si>
    <t>2019-00215</t>
  </si>
  <si>
    <t>2019-00259</t>
  </si>
  <si>
    <t>2019-00257</t>
  </si>
  <si>
    <t>2017-00236</t>
  </si>
  <si>
    <t>2019-00031</t>
  </si>
  <si>
    <t>2018-01009</t>
  </si>
  <si>
    <t>2019-00220</t>
  </si>
  <si>
    <t>2018-00129</t>
  </si>
  <si>
    <t>JUZGADO 40 - ADMINISTRATIVO</t>
  </si>
  <si>
    <t>2015-02468</t>
  </si>
  <si>
    <t>2019-00292</t>
  </si>
  <si>
    <t>2019-00108</t>
  </si>
  <si>
    <t>2019-00211</t>
  </si>
  <si>
    <t>2019-00456</t>
  </si>
  <si>
    <t>2019-00277</t>
  </si>
  <si>
    <t>2018-00341</t>
  </si>
  <si>
    <t>2019-00172</t>
  </si>
  <si>
    <t>2019-00337</t>
  </si>
  <si>
    <t>2019-00370</t>
  </si>
  <si>
    <t>2019-00255</t>
  </si>
  <si>
    <t>2020-00107</t>
  </si>
  <si>
    <t>2019-00553</t>
  </si>
  <si>
    <t>2019-00074</t>
  </si>
  <si>
    <t>JUZGADO 60 - ADMINISTRATIVO</t>
  </si>
  <si>
    <t>2019-00391</t>
  </si>
  <si>
    <t>2019-00319</t>
  </si>
  <si>
    <t>2019-00234</t>
  </si>
  <si>
    <t>2018-00661</t>
  </si>
  <si>
    <t>JUZGADO 26 LABORAL DEL CIRCUITO</t>
  </si>
  <si>
    <t>2019-00694</t>
  </si>
  <si>
    <t>2019-00185</t>
  </si>
  <si>
    <t>2018-00271</t>
  </si>
  <si>
    <t>2019-00123</t>
  </si>
  <si>
    <t>2018-00436</t>
  </si>
  <si>
    <t>2019-00410</t>
  </si>
  <si>
    <t>2019-00301</t>
  </si>
  <si>
    <t>2019-00697</t>
  </si>
  <si>
    <t>2019-00189</t>
  </si>
  <si>
    <t>2018-00415</t>
  </si>
  <si>
    <t>2019-00374</t>
  </si>
  <si>
    <t>2019-00723</t>
  </si>
  <si>
    <t>2019-01158</t>
  </si>
  <si>
    <t>2019-00314</t>
  </si>
  <si>
    <t>2019-00480</t>
  </si>
  <si>
    <t>2017-01033</t>
  </si>
  <si>
    <t>2019-00368</t>
  </si>
  <si>
    <t>2019-00053</t>
  </si>
  <si>
    <t>2019-00909</t>
  </si>
  <si>
    <t>2020-00046</t>
  </si>
  <si>
    <t>2018-00384</t>
  </si>
  <si>
    <t>JUZGADO 23 LABORAL DEL CIRCUITO</t>
  </si>
  <si>
    <t>2018-00350</t>
  </si>
  <si>
    <t>JUZGADO 6 DE BARRANQUILLA - ADMINISTRATIVO</t>
  </si>
  <si>
    <t>2018-00234</t>
  </si>
  <si>
    <t>2019-00003</t>
  </si>
  <si>
    <t>2020-00027</t>
  </si>
  <si>
    <t>2014-00576</t>
  </si>
  <si>
    <t>2020-00044</t>
  </si>
  <si>
    <t>2020-00026</t>
  </si>
  <si>
    <t>2019-00206</t>
  </si>
  <si>
    <t>2019-00230</t>
  </si>
  <si>
    <t>2019-00229</t>
  </si>
  <si>
    <t>2019-00254</t>
  </si>
  <si>
    <t>2020-00001</t>
  </si>
  <si>
    <t>2019-00039</t>
  </si>
  <si>
    <t>2019-00495</t>
  </si>
  <si>
    <t>JUZGADO 52 - ADMINISTRATIVO</t>
  </si>
  <si>
    <t>2019-00332</t>
  </si>
  <si>
    <t>2019-00218</t>
  </si>
  <si>
    <t>2019-00122</t>
  </si>
  <si>
    <t>2019-00093</t>
  </si>
  <si>
    <t>2019-00092</t>
  </si>
  <si>
    <t>2020-00005</t>
  </si>
  <si>
    <t>JUZGADO 7 LABORAL DEL CIRCUITO DE CALI</t>
  </si>
  <si>
    <t>2020-00029</t>
  </si>
  <si>
    <t>2020-00389</t>
  </si>
  <si>
    <t>ELECTORAL</t>
  </si>
  <si>
    <t>2020-00031</t>
  </si>
  <si>
    <t>CONSEJO DE ESTADO - SALA CONTENCIOSO ADMINISTRATIVA - SECCIÓN QUINTA</t>
  </si>
  <si>
    <t>2020-00055</t>
  </si>
  <si>
    <t>2020-00069</t>
  </si>
  <si>
    <t>2019-00091</t>
  </si>
  <si>
    <t>2020-00041</t>
  </si>
  <si>
    <t>2019-00036</t>
  </si>
  <si>
    <t>2018-00468</t>
  </si>
  <si>
    <t>2020-00030</t>
  </si>
  <si>
    <t>2020-00034</t>
  </si>
  <si>
    <t>2020-00138</t>
  </si>
  <si>
    <t>2019-00274</t>
  </si>
  <si>
    <t>2019-00543</t>
  </si>
  <si>
    <t>JUZGADO 30 LABORAL DEL CIRCUITO</t>
  </si>
  <si>
    <t>2020-00167</t>
  </si>
  <si>
    <t>2019-00075</t>
  </si>
  <si>
    <t>2020-00132</t>
  </si>
  <si>
    <t>2019-00111</t>
  </si>
  <si>
    <t>2019-00175</t>
  </si>
  <si>
    <t>2020-00050</t>
  </si>
  <si>
    <t>2020-00052</t>
  </si>
  <si>
    <t>2020-00025</t>
  </si>
  <si>
    <t>2020-00047</t>
  </si>
  <si>
    <t>2020-00314</t>
  </si>
  <si>
    <t>2021-02-01</t>
  </si>
  <si>
    <t>2020-00013</t>
  </si>
  <si>
    <t>2020-00254</t>
  </si>
  <si>
    <t>2020-00187</t>
  </si>
  <si>
    <t>2020-00264</t>
  </si>
  <si>
    <t>2019-00110</t>
  </si>
  <si>
    <t>2019-00055</t>
  </si>
  <si>
    <t>2020-00133</t>
  </si>
  <si>
    <t>2019-00404</t>
  </si>
  <si>
    <t>JUZGADO 3 LABORAL DEL CIRCUITO DE MANIZALES</t>
  </si>
  <si>
    <t>2020-00235</t>
  </si>
  <si>
    <t>2020-00009</t>
  </si>
  <si>
    <t>2019-00196</t>
  </si>
  <si>
    <t>2019-00264</t>
  </si>
  <si>
    <t>2018-00524</t>
  </si>
  <si>
    <t>2020-00063</t>
  </si>
  <si>
    <t>2021-00007</t>
  </si>
  <si>
    <t>2019-00415</t>
  </si>
  <si>
    <t>JUZGADO 39 LABORAL DEL CIRCUITO</t>
  </si>
  <si>
    <t>2020-00346</t>
  </si>
  <si>
    <t>JUZGADO 33 DE MEDELLÍN - ADMINISTRATIVO</t>
  </si>
  <si>
    <t>2020-00189</t>
  </si>
  <si>
    <t>2020-00153</t>
  </si>
  <si>
    <t>2020-00327</t>
  </si>
  <si>
    <t>2020-00084</t>
  </si>
  <si>
    <t>2020-00148</t>
  </si>
  <si>
    <t>2020-00144</t>
  </si>
  <si>
    <t>2020-00142</t>
  </si>
  <si>
    <t>2020-00071</t>
  </si>
  <si>
    <t>2020-00080</t>
  </si>
  <si>
    <t>2020-00794</t>
  </si>
  <si>
    <t>2020-00010</t>
  </si>
  <si>
    <t>2019-00409</t>
  </si>
  <si>
    <t>2020-00247</t>
  </si>
  <si>
    <t>2020-00361</t>
  </si>
  <si>
    <t>2016-03805</t>
  </si>
  <si>
    <t>2016-04395</t>
  </si>
  <si>
    <t>2021-00110</t>
  </si>
  <si>
    <t>2020-00308</t>
  </si>
  <si>
    <t>2019-00135</t>
  </si>
  <si>
    <t>2019-02434</t>
  </si>
  <si>
    <t>2021-00067</t>
  </si>
  <si>
    <t>SERVIDUMBRE</t>
  </si>
  <si>
    <t>JUZGADO 66 - ADMINISTRATIVO</t>
  </si>
  <si>
    <t>2020-00860</t>
  </si>
  <si>
    <t>2020-00137</t>
  </si>
  <si>
    <t>JUZGADO 46 - ADMINISTRATIVO</t>
  </si>
  <si>
    <t>2020-00129</t>
  </si>
  <si>
    <t>2020-00280</t>
  </si>
  <si>
    <t>2020-00267</t>
  </si>
  <si>
    <t>2021-00075</t>
  </si>
  <si>
    <t>2020-00093</t>
  </si>
  <si>
    <t>JUZGADO 3 DE FACATATIVÁ - ADMINISTRATIVO DE DESCONGESTIÓN</t>
  </si>
  <si>
    <t>2020-00092</t>
  </si>
  <si>
    <t>2020-00095</t>
  </si>
  <si>
    <t>2020-00103</t>
  </si>
  <si>
    <t>2020-00105</t>
  </si>
  <si>
    <t>2019-00783</t>
  </si>
  <si>
    <t>2019-00383</t>
  </si>
  <si>
    <t>2020-00270</t>
  </si>
  <si>
    <t>2018-00525</t>
  </si>
  <si>
    <t>2021-00083</t>
  </si>
  <si>
    <t>JUZGADO 31 LABORAL DEL CIRCUITO</t>
  </si>
  <si>
    <t>2020-00221</t>
  </si>
  <si>
    <t>2019-00626</t>
  </si>
  <si>
    <t>2019-00485</t>
  </si>
  <si>
    <t>2020-00039</t>
  </si>
  <si>
    <t>2018-00113</t>
  </si>
  <si>
    <t>Res Cal</t>
  </si>
  <si>
    <t>Remota</t>
  </si>
  <si>
    <t>% Ap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</si>
  <si>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</si>
  <si>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</si>
  <si>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</si>
  <si>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</si>
  <si>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</si>
  <si>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</si>
  <si>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</si>
  <si>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</si>
  <si>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%</t>
  </si>
  <si>
    <t>Remoto</t>
  </si>
  <si>
    <t>Total general</t>
  </si>
  <si>
    <t>Fuente: Aplicativo Siprojweb (Sistema de procesos Judiciales)</t>
  </si>
  <si>
    <t>Elaborado por:</t>
  </si>
  <si>
    <t>JOAQUIN ALFONSO HERRERA MORENO</t>
  </si>
  <si>
    <t>Administrador SIPROJWEB</t>
  </si>
  <si>
    <t>Vlr Ctgte</t>
  </si>
  <si>
    <t>2017-00081</t>
  </si>
  <si>
    <t>Litigio</t>
  </si>
  <si>
    <t>Calificacion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</si>
  <si>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</si>
  <si>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</si>
  <si>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</si>
  <si>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</si>
  <si>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</si>
  <si>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</si>
  <si>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</si>
  <si>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</si>
  <si>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</si>
  <si>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Civil</t>
  </si>
  <si>
    <t>Laboral</t>
  </si>
  <si>
    <t>Otros Litigios</t>
  </si>
  <si>
    <t>TOTAL CONTINGENTE</t>
  </si>
  <si>
    <t>ADMINISTRATIVO</t>
  </si>
  <si>
    <t>OTROS LITIGIOS</t>
  </si>
  <si>
    <t>CIVIL</t>
  </si>
  <si>
    <t>LABORAL</t>
  </si>
  <si>
    <t>No proceso</t>
  </si>
  <si>
    <t>Tipo Persona</t>
  </si>
  <si>
    <t>Nombre</t>
  </si>
  <si>
    <t>Natural</t>
  </si>
  <si>
    <t>ELOISA SANCHEZ VELASQUEZ</t>
  </si>
  <si>
    <t xml:space="preserve">GLORIA ROSALBA CALDERON CHAVARRO </t>
  </si>
  <si>
    <t>Juridica</t>
  </si>
  <si>
    <t>ECOOPSOS EPS</t>
  </si>
  <si>
    <t>JESUS ANTONIO RAMOS URREGO</t>
  </si>
  <si>
    <t>SERGIO MANZANO MACIAS</t>
  </si>
  <si>
    <t>JONH ALEXANDER VARGAS AMADOR</t>
  </si>
  <si>
    <t>PEREZ CARREÑO JENNIFER CAROLINA</t>
  </si>
  <si>
    <t>YULY YANETH VEGA ROLDAN</t>
  </si>
  <si>
    <t>LILIA FERNANDA BARRERO BERMUDEZ</t>
  </si>
  <si>
    <t>2015-02452</t>
  </si>
  <si>
    <t>2016-00517</t>
  </si>
  <si>
    <t>2015-00438</t>
  </si>
  <si>
    <t>2019-00734</t>
  </si>
  <si>
    <t>HURTADO RAMIREZ JAVIER ENRIQUE</t>
  </si>
  <si>
    <t>TRIBUNAL CONTENCIOSO ADMINISTRATIVO DE CUNDINAMARCA - SECCIÓN PRIMERA SUBSECCION C</t>
  </si>
  <si>
    <t>2020-00242</t>
  </si>
  <si>
    <t>2021-00198</t>
  </si>
  <si>
    <t>2021-00596</t>
  </si>
  <si>
    <t>2021-00435</t>
  </si>
  <si>
    <t>2019-01197</t>
  </si>
  <si>
    <t>2021-00159</t>
  </si>
  <si>
    <t>2021-00156</t>
  </si>
  <si>
    <t>2021-00485</t>
  </si>
  <si>
    <t>CARDENAS VARGAS DARIO SANTIAGO</t>
  </si>
  <si>
    <t>2020-00149</t>
  </si>
  <si>
    <t>2021-00027</t>
  </si>
  <si>
    <t>2020-00033</t>
  </si>
  <si>
    <t>2021-00195</t>
  </si>
  <si>
    <t>2020-00097</t>
  </si>
  <si>
    <t>2021-00008</t>
  </si>
  <si>
    <t>NULIDAD Y RESTABLECIMIENTO SUSPENSIÓN</t>
  </si>
  <si>
    <t>2021-00006</t>
  </si>
  <si>
    <t>2021-00010</t>
  </si>
  <si>
    <t>2020-00028</t>
  </si>
  <si>
    <t>2020-00899</t>
  </si>
  <si>
    <t>2021-00132</t>
  </si>
  <si>
    <t>2019-00107</t>
  </si>
  <si>
    <t>2020-00124</t>
  </si>
  <si>
    <t>2021-00131</t>
  </si>
  <si>
    <t>2020-00152</t>
  </si>
  <si>
    <t>2021-00020</t>
  </si>
  <si>
    <t>2020-00191</t>
  </si>
  <si>
    <t>JUZGADO 8 LABORAL DEL CIRCUITO</t>
  </si>
  <si>
    <t>2019-00579</t>
  </si>
  <si>
    <t>2017-00411</t>
  </si>
  <si>
    <t>2016-00640</t>
  </si>
  <si>
    <t>2021-00179</t>
  </si>
  <si>
    <t>2021-00045</t>
  </si>
  <si>
    <t>2021-00204</t>
  </si>
  <si>
    <t>2020-00469</t>
  </si>
  <si>
    <t>2021-00046</t>
  </si>
  <si>
    <t>2019-00398</t>
  </si>
  <si>
    <t>2021-00155</t>
  </si>
  <si>
    <t>2021-00097</t>
  </si>
  <si>
    <t>2021-00099</t>
  </si>
  <si>
    <t>2018-00474</t>
  </si>
  <si>
    <t>2021-00160</t>
  </si>
  <si>
    <t>2021-00208</t>
  </si>
  <si>
    <t>2021-00166</t>
  </si>
  <si>
    <t>BARRERA AGUIRRE EDUARDO</t>
  </si>
  <si>
    <t>2021-00262</t>
  </si>
  <si>
    <t>2021-00312</t>
  </si>
  <si>
    <t>2021-00255</t>
  </si>
  <si>
    <t>2021-00232</t>
  </si>
  <si>
    <t>2021-00245</t>
  </si>
  <si>
    <t>2021-00776</t>
  </si>
  <si>
    <t>2021-00203</t>
  </si>
  <si>
    <t>2021-00281</t>
  </si>
  <si>
    <t>2021-00283</t>
  </si>
  <si>
    <t>2021-00261</t>
  </si>
  <si>
    <t>2021-00151</t>
  </si>
  <si>
    <t>2021-00267</t>
  </si>
  <si>
    <t>2021-00170</t>
  </si>
  <si>
    <t>2021-00164</t>
  </si>
  <si>
    <t>2021-00205</t>
  </si>
  <si>
    <t>2021-00277</t>
  </si>
  <si>
    <t>2021-00333</t>
  </si>
  <si>
    <t>2021-00349</t>
  </si>
  <si>
    <t>2021-00344</t>
  </si>
  <si>
    <t>2021-00290</t>
  </si>
  <si>
    <t>2021-00355</t>
  </si>
  <si>
    <t>2021-00202</t>
  </si>
  <si>
    <t>2021-00206</t>
  </si>
  <si>
    <t>2021-00216</t>
  </si>
  <si>
    <t>2021-00377</t>
  </si>
  <si>
    <t>2021-00260</t>
  </si>
  <si>
    <t>2021-00324</t>
  </si>
  <si>
    <t>2021-00234</t>
  </si>
  <si>
    <t>2021-00259</t>
  </si>
  <si>
    <t>2021-00258</t>
  </si>
  <si>
    <t>2021-00254</t>
  </si>
  <si>
    <t>2021-00063</t>
  </si>
  <si>
    <t>2021-00330</t>
  </si>
  <si>
    <t>2020-00296</t>
  </si>
  <si>
    <t>2021-00048</t>
  </si>
  <si>
    <t>2021-00257</t>
  </si>
  <si>
    <t>2021-00240</t>
  </si>
  <si>
    <t>2019-00623</t>
  </si>
  <si>
    <t>2021-00238</t>
  </si>
  <si>
    <t>2019-00275</t>
  </si>
  <si>
    <t>2020-00100</t>
  </si>
  <si>
    <t>2021-00227</t>
  </si>
  <si>
    <t>2021-00229</t>
  </si>
  <si>
    <t>2020-00543</t>
  </si>
  <si>
    <t>2021-00480</t>
  </si>
  <si>
    <t>2021-00138</t>
  </si>
  <si>
    <t>2021-00269</t>
  </si>
  <si>
    <t>2021-00235</t>
  </si>
  <si>
    <t>2021-00022</t>
  </si>
  <si>
    <t>2021-00130</t>
  </si>
  <si>
    <t>2021-00147</t>
  </si>
  <si>
    <t>2021-00231</t>
  </si>
  <si>
    <t>2021-00237</t>
  </si>
  <si>
    <t>2018-00183</t>
  </si>
  <si>
    <t>2021-00196</t>
  </si>
  <si>
    <t>2021-00172</t>
  </si>
  <si>
    <t>2019-00448</t>
  </si>
  <si>
    <t>2020-00021</t>
  </si>
  <si>
    <t>2020-00390</t>
  </si>
  <si>
    <t>2021-00275</t>
  </si>
  <si>
    <t>2016-00105</t>
  </si>
  <si>
    <t>Id proceso</t>
  </si>
  <si>
    <t>JUZGADO 21 ADMINISTRATIVO</t>
  </si>
  <si>
    <t>JUZGADO 14 CIVIL DEL CIRCUITO</t>
  </si>
  <si>
    <t>ITAU CORBANCA COLOMBIA SA</t>
  </si>
  <si>
    <t>2016-00764</t>
  </si>
  <si>
    <t>2020-00461</t>
  </si>
  <si>
    <t>2021-00136</t>
  </si>
  <si>
    <t>2021-00802</t>
  </si>
  <si>
    <t>2021-00320</t>
  </si>
  <si>
    <t>2021-00346</t>
  </si>
  <si>
    <t>2021-00334</t>
  </si>
  <si>
    <t>2021-00264</t>
  </si>
  <si>
    <t>2021-00370</t>
  </si>
  <si>
    <t>2021-00244</t>
  </si>
  <si>
    <t>2015-00656</t>
  </si>
  <si>
    <t>2009-00186</t>
  </si>
  <si>
    <t>2021-00285</t>
  </si>
  <si>
    <t>2021-00649</t>
  </si>
  <si>
    <t>2021-00182</t>
  </si>
  <si>
    <t>2021-00319</t>
  </si>
  <si>
    <t>2021-00513</t>
  </si>
  <si>
    <t>2021-00236</t>
  </si>
  <si>
    <t>2021-00273</t>
  </si>
  <si>
    <t>2021-00263</t>
  </si>
  <si>
    <t>2021-00081</t>
  </si>
  <si>
    <t>2021-00169</t>
  </si>
  <si>
    <t>2021-00301</t>
  </si>
  <si>
    <t>2021-00265</t>
  </si>
  <si>
    <t>2021-00274</t>
  </si>
  <si>
    <t>2021-00268</t>
  </si>
  <si>
    <t>2021-00345</t>
  </si>
  <si>
    <t>2021-00100</t>
  </si>
  <si>
    <t>2021-00092</t>
  </si>
  <si>
    <t>2021-00256</t>
  </si>
  <si>
    <t>2021-00773</t>
  </si>
  <si>
    <t>2022-00022</t>
  </si>
  <si>
    <t>2021-00090</t>
  </si>
  <si>
    <t>2021-00284</t>
  </si>
  <si>
    <t>2021-00293</t>
  </si>
  <si>
    <t>2021-00323</t>
  </si>
  <si>
    <t>2021-00107</t>
  </si>
  <si>
    <t>2019-00499</t>
  </si>
  <si>
    <t>2021-00310</t>
  </si>
  <si>
    <t>2021-00001</t>
  </si>
  <si>
    <t>2021-00348</t>
  </si>
  <si>
    <t>2021-00350</t>
  </si>
  <si>
    <t>2021-00309</t>
  </si>
  <si>
    <t>2020-00444</t>
  </si>
  <si>
    <t>2022-00009</t>
  </si>
  <si>
    <t>2021-00294</t>
  </si>
  <si>
    <t>2020-00343</t>
  </si>
  <si>
    <t>2021-00537</t>
  </si>
  <si>
    <t>2021-00373</t>
  </si>
  <si>
    <t>2021-00288</t>
  </si>
  <si>
    <t>2021-00338</t>
  </si>
  <si>
    <t>2021-00339</t>
  </si>
  <si>
    <t>2021-00979</t>
  </si>
  <si>
    <t>2021-00106</t>
  </si>
  <si>
    <t>2022-00016</t>
  </si>
  <si>
    <t>2021-00167</t>
  </si>
  <si>
    <t>2022-00006</t>
  </si>
  <si>
    <t>2021-00462</t>
  </si>
  <si>
    <t>2021-00249</t>
  </si>
  <si>
    <t>2021-00171</t>
  </si>
  <si>
    <t>2021-00298</t>
  </si>
  <si>
    <t>2021-00858</t>
  </si>
  <si>
    <t>2021-00003</t>
  </si>
  <si>
    <t>2021-00278</t>
  </si>
  <si>
    <t>2021-00326</t>
  </si>
  <si>
    <t>2021-00807</t>
  </si>
  <si>
    <t>2021-00777</t>
  </si>
  <si>
    <t>2021-00185</t>
  </si>
  <si>
    <t>2021-00186</t>
  </si>
  <si>
    <t>2021-00187</t>
  </si>
  <si>
    <t>2021-00184</t>
  </si>
  <si>
    <t>2021-00183</t>
  </si>
  <si>
    <t>2021-00318</t>
  </si>
  <si>
    <t>2021-00192</t>
  </si>
  <si>
    <t>2021-00180</t>
  </si>
  <si>
    <t>2021-00178</t>
  </si>
  <si>
    <t>2021-00382</t>
  </si>
  <si>
    <t>2021-00129</t>
  </si>
  <si>
    <t>2021-00128</t>
  </si>
  <si>
    <t>2021-00276</t>
  </si>
  <si>
    <t>2021-00127</t>
  </si>
  <si>
    <t>2021-00126</t>
  </si>
  <si>
    <t>2021-00125</t>
  </si>
  <si>
    <t>2021-00321</t>
  </si>
  <si>
    <t>2021-00402</t>
  </si>
  <si>
    <t>2019-00226</t>
  </si>
  <si>
    <t>2022-00030</t>
  </si>
  <si>
    <t>2021-00306</t>
  </si>
  <si>
    <t>2019-00225</t>
  </si>
  <si>
    <t>2014-00065</t>
  </si>
  <si>
    <t>TAFUR ESPITIA SAMANTHA</t>
  </si>
  <si>
    <t>2015-00636</t>
  </si>
  <si>
    <t>2015-00030</t>
  </si>
  <si>
    <t>RODRIGUEZ LIDIA OMAIRA</t>
  </si>
  <si>
    <t>MONTIEL BONILLA JHON HENRY</t>
  </si>
  <si>
    <t>PERILLA Y LEON ABOGADOS SAS</t>
  </si>
  <si>
    <t>JUZGADO 11 ADMINISTRATIVO</t>
  </si>
  <si>
    <t>JUZGADO 03 DE FLORENCIA - ADMINISTRATIVO</t>
  </si>
  <si>
    <t>JUZGADO 2 DE MEDELLÍN - ADMINISTRATIVO</t>
  </si>
  <si>
    <t>JUZGADO CIVIL DEL CIRCUITO DE CHOCONTÁ</t>
  </si>
  <si>
    <t>JUZGADO 16 CIVIL MUNICIPAL DE BUCARAMANGA</t>
  </si>
  <si>
    <t>JUZGADO 56 - ADMINISTRATIVO</t>
  </si>
  <si>
    <t>DE BRIGARD ARANGO JOSE MARIA</t>
  </si>
  <si>
    <t>JUZGADO ADMINISTRATIVO DE GIRARDOT</t>
  </si>
  <si>
    <t>Total Alta ……</t>
  </si>
  <si>
    <t>JOSE OVIDIO MARENO RAMIREZ</t>
  </si>
  <si>
    <t>MUNICIPIO DE VILLAPINZON</t>
  </si>
  <si>
    <t>Identificacion</t>
  </si>
  <si>
    <t>CARMENZA ENCISO CAMELO</t>
  </si>
  <si>
    <t>ESE HOSPITAL UNIVESITARIO DE SANTANDER</t>
  </si>
  <si>
    <t>CAPRECOM LIQUIDADO</t>
  </si>
  <si>
    <t>2013-00066</t>
  </si>
  <si>
    <t>2022-00015</t>
  </si>
  <si>
    <t>2016-00624</t>
  </si>
  <si>
    <t>2022-00004</t>
  </si>
  <si>
    <t>2022-00031</t>
  </si>
  <si>
    <t>2022-00011</t>
  </si>
  <si>
    <t>2022-00065</t>
  </si>
  <si>
    <t>2022-00026</t>
  </si>
  <si>
    <t>2021-00434</t>
  </si>
  <si>
    <t>2022-00059</t>
  </si>
  <si>
    <t>2022-00027</t>
  </si>
  <si>
    <t>2022-00002</t>
  </si>
  <si>
    <t>2021-00296</t>
  </si>
  <si>
    <t>2021-00308</t>
  </si>
  <si>
    <t>2021-00034</t>
  </si>
  <si>
    <t>2021-00305</t>
  </si>
  <si>
    <t>2021-00316</t>
  </si>
  <si>
    <t>2022-00041</t>
  </si>
  <si>
    <t>2021-00040</t>
  </si>
  <si>
    <t>2021-00322</t>
  </si>
  <si>
    <t>2022-00098</t>
  </si>
  <si>
    <t>2021-00241</t>
  </si>
  <si>
    <t>2021-00368</t>
  </si>
  <si>
    <t>2021-00381</t>
  </si>
  <si>
    <t>2022-00017</t>
  </si>
  <si>
    <t>2021-00715</t>
  </si>
  <si>
    <t>2018-00549</t>
  </si>
  <si>
    <t>2021-00329</t>
  </si>
  <si>
    <t>2021-00109</t>
  </si>
  <si>
    <t>2021-00313</t>
  </si>
  <si>
    <t>2021-00291</t>
  </si>
  <si>
    <t>2022-00043</t>
  </si>
  <si>
    <t>2022-00046</t>
  </si>
  <si>
    <t>2021-00666</t>
  </si>
  <si>
    <t>2022-00111</t>
  </si>
  <si>
    <t>2019-00128</t>
  </si>
  <si>
    <t>2022-00130</t>
  </si>
  <si>
    <t>2021-00228</t>
  </si>
  <si>
    <t>2021-00280</t>
  </si>
  <si>
    <t>2022-00068</t>
  </si>
  <si>
    <t>2021-00342</t>
  </si>
  <si>
    <t>2021-00015</t>
  </si>
  <si>
    <t>2021-00057</t>
  </si>
  <si>
    <t>2022-00057</t>
  </si>
  <si>
    <t>2022-00018</t>
  </si>
  <si>
    <t>2022-00112</t>
  </si>
  <si>
    <t>2022-00050</t>
  </si>
  <si>
    <t>2022-00049</t>
  </si>
  <si>
    <t>2022-00086</t>
  </si>
  <si>
    <t>2021-00351</t>
  </si>
  <si>
    <t>2020-00431</t>
  </si>
  <si>
    <t>2020-00337</t>
  </si>
  <si>
    <t>2022-00039</t>
  </si>
  <si>
    <t>2022-00001</t>
  </si>
  <si>
    <t>2021-00356</t>
  </si>
  <si>
    <t>2022-00089</t>
  </si>
  <si>
    <t>2022-00025</t>
  </si>
  <si>
    <t>2021-00233</t>
  </si>
  <si>
    <t>2022-00062</t>
  </si>
  <si>
    <t>2022-00073</t>
  </si>
  <si>
    <t>2019-00376</t>
  </si>
  <si>
    <t>2022-00153</t>
  </si>
  <si>
    <t>2021-00352</t>
  </si>
  <si>
    <t>2021-00226</t>
  </si>
  <si>
    <t>2021-00287</t>
  </si>
  <si>
    <t>2022-00036</t>
  </si>
  <si>
    <t>2022-00014</t>
  </si>
  <si>
    <t>2021-00384</t>
  </si>
  <si>
    <t>2022-00161</t>
  </si>
  <si>
    <t>2021-00701</t>
  </si>
  <si>
    <t>2022-00084</t>
  </si>
  <si>
    <t>2021-01056</t>
  </si>
  <si>
    <t>2020-00135</t>
  </si>
  <si>
    <t>2022-00109</t>
  </si>
  <si>
    <t>2021-00064</t>
  </si>
  <si>
    <t>2021-00394</t>
  </si>
  <si>
    <t>2022-00140</t>
  </si>
  <si>
    <t>2022-00082</t>
  </si>
  <si>
    <t>2022-00079</t>
  </si>
  <si>
    <t>2022-00085</t>
  </si>
  <si>
    <t>2022-00125</t>
  </si>
  <si>
    <t>2022-00069</t>
  </si>
  <si>
    <t>2022-00029</t>
  </si>
  <si>
    <t>2022-00096</t>
  </si>
  <si>
    <t>2018-00013</t>
  </si>
  <si>
    <t>2022-00051</t>
  </si>
  <si>
    <t>2022-00094</t>
  </si>
  <si>
    <t>2022-00102</t>
  </si>
  <si>
    <t>2022-00092</t>
  </si>
  <si>
    <t>2022-00091</t>
  </si>
  <si>
    <t>2021-00197</t>
  </si>
  <si>
    <t>2021-00252</t>
  </si>
  <si>
    <t>2021-00335</t>
  </si>
  <si>
    <t>2022-00010</t>
  </si>
  <si>
    <t>2021-00115</t>
  </si>
  <si>
    <t>2021-00116</t>
  </si>
  <si>
    <t>2010-00737</t>
  </si>
  <si>
    <t>JUZGADO 2 ADMINISTRATIVO</t>
  </si>
  <si>
    <t>NOVOA VILLALOBOS DANIEL SANTIAGO</t>
  </si>
  <si>
    <t>JUZGADO 47 - ADMINISTRATIVO</t>
  </si>
  <si>
    <t>JUZGADO 20 ADMINISTRATIVO</t>
  </si>
  <si>
    <t>JUZGADO 18 ADMINISTRATIVO</t>
  </si>
  <si>
    <t>JUZGADO 1 DE MANIZALES - ADMINISTRATIVO</t>
  </si>
  <si>
    <t>2022-05-04</t>
  </si>
  <si>
    <t>2022-05-03</t>
  </si>
  <si>
    <t>JUZGADO 15 ADMINISTRATIVO</t>
  </si>
  <si>
    <t>2022-05-24</t>
  </si>
  <si>
    <t>2022-06-01</t>
  </si>
  <si>
    <t>JUZGADO 51 - ADMINISTRATIVO</t>
  </si>
  <si>
    <t>RESTITUCION DE INMUEBLE ARRENDADO</t>
  </si>
  <si>
    <t>CASTILLO MORALES STELLA</t>
  </si>
  <si>
    <t>Fallo 1</t>
  </si>
  <si>
    <t>Fec Fallo 1</t>
  </si>
  <si>
    <t>Fallo 2</t>
  </si>
  <si>
    <t>Fe Fallo 2</t>
  </si>
  <si>
    <t>ID</t>
  </si>
  <si>
    <t>MARGARITA MARIA TORRES LOPEZ</t>
  </si>
  <si>
    <t>NUMAEL ALFONSO GONZALEZ BERNAL</t>
  </si>
  <si>
    <t>LIGIA INES DIAZ ACUÑA</t>
  </si>
  <si>
    <t>CONSUELO GONZALEZ MAHECHA</t>
  </si>
  <si>
    <t>CONCESION TRONCAL DEL TEQUENDAMA - CONCAY</t>
  </si>
  <si>
    <t>HILDA MARINA ARDILA DELGADO</t>
  </si>
  <si>
    <t>URIEL ENRIQUE MORA ORTIZ</t>
  </si>
  <si>
    <t>GILBERTO HUERTAS CASTRO</t>
  </si>
  <si>
    <t>MARTHA CECILIA ALARCON RODRIGUEZ</t>
  </si>
  <si>
    <t>LUIS FERNANDO GARCIA</t>
  </si>
  <si>
    <t>ESPERANZA FUQUEN PRIETO</t>
  </si>
  <si>
    <t>2015-00705</t>
  </si>
  <si>
    <t>2017-00050</t>
  </si>
  <si>
    <t>2018-00310</t>
  </si>
  <si>
    <t>2021-00599</t>
  </si>
  <si>
    <t>2022-00132</t>
  </si>
  <si>
    <t>2022-00056</t>
  </si>
  <si>
    <t>2022-00055</t>
  </si>
  <si>
    <t>2022-00008</t>
  </si>
  <si>
    <t>2020-00174</t>
  </si>
  <si>
    <t>2020-00266</t>
  </si>
  <si>
    <t>2021-00175</t>
  </si>
  <si>
    <t>2020-00032</t>
  </si>
  <si>
    <t>2018-00018</t>
  </si>
  <si>
    <t>2016-00403</t>
  </si>
  <si>
    <t>2022-00103</t>
  </si>
  <si>
    <t>2021-00369</t>
  </si>
  <si>
    <t>2022-00146</t>
  </si>
  <si>
    <t>2021-00933</t>
  </si>
  <si>
    <t>2021-00337</t>
  </si>
  <si>
    <t>2022-00048</t>
  </si>
  <si>
    <t>2022-00163</t>
  </si>
  <si>
    <t>2022-00160</t>
  </si>
  <si>
    <t>2022-00097</t>
  </si>
  <si>
    <t>2022-00159</t>
  </si>
  <si>
    <t>2022-00158</t>
  </si>
  <si>
    <t>2022-00157</t>
  </si>
  <si>
    <t>2022-00156</t>
  </si>
  <si>
    <t>2022-00155</t>
  </si>
  <si>
    <t>2022-00154</t>
  </si>
  <si>
    <t>2022-00152</t>
  </si>
  <si>
    <t>2022-00151</t>
  </si>
  <si>
    <t>2022-00150</t>
  </si>
  <si>
    <t>2022-00149</t>
  </si>
  <si>
    <t>2022-00148</t>
  </si>
  <si>
    <t>2022-00147</t>
  </si>
  <si>
    <t>2021-00168</t>
  </si>
  <si>
    <t>2020-00999</t>
  </si>
  <si>
    <t>2022-00203</t>
  </si>
  <si>
    <t>2018-00078</t>
  </si>
  <si>
    <t>2022-00194</t>
  </si>
  <si>
    <t>2022-00168</t>
  </si>
  <si>
    <t>2021-00328</t>
  </si>
  <si>
    <t>2022-00054</t>
  </si>
  <si>
    <t>2021-00307</t>
  </si>
  <si>
    <t>2021-00194</t>
  </si>
  <si>
    <t>2021-00201</t>
  </si>
  <si>
    <t>2022-00074</t>
  </si>
  <si>
    <t>2022-00138</t>
  </si>
  <si>
    <t>2022-00113</t>
  </si>
  <si>
    <t>2021-00778</t>
  </si>
  <si>
    <t>2021-00856</t>
  </si>
  <si>
    <t>2021-00243</t>
  </si>
  <si>
    <t>2021-00037</t>
  </si>
  <si>
    <t>2021-00663</t>
  </si>
  <si>
    <t>2020-00011</t>
  </si>
  <si>
    <t>2021-00386</t>
  </si>
  <si>
    <t>2022-00083</t>
  </si>
  <si>
    <t>2022-00135</t>
  </si>
  <si>
    <t>2022-00019</t>
  </si>
  <si>
    <t>2022-00144</t>
  </si>
  <si>
    <t>2022-00145</t>
  </si>
  <si>
    <t>2022-00162</t>
  </si>
  <si>
    <t>2022-00077</t>
  </si>
  <si>
    <t>2022-00178</t>
  </si>
  <si>
    <t>2022-00188</t>
  </si>
  <si>
    <t>2022-00661</t>
  </si>
  <si>
    <t>2021-00409</t>
  </si>
  <si>
    <t>2021-00212</t>
  </si>
  <si>
    <t>2022-00179</t>
  </si>
  <si>
    <t>2022-00180</t>
  </si>
  <si>
    <t>2022-00191</t>
  </si>
  <si>
    <t>2022-00193</t>
  </si>
  <si>
    <t>2022-00209</t>
  </si>
  <si>
    <t>2022-00108</t>
  </si>
  <si>
    <t>2022-00817</t>
  </si>
  <si>
    <t>2020-00160</t>
  </si>
  <si>
    <t>2022-00220</t>
  </si>
  <si>
    <t>2021-00395</t>
  </si>
  <si>
    <t>2022-00227</t>
  </si>
  <si>
    <t>2021-00158</t>
  </si>
  <si>
    <t>2022-00240</t>
  </si>
  <si>
    <t>2022-00238</t>
  </si>
  <si>
    <t>2022-00217</t>
  </si>
  <si>
    <t>2022-00196</t>
  </si>
  <si>
    <t>2022-00177</t>
  </si>
  <si>
    <t>2022-00189</t>
  </si>
  <si>
    <t>2019-00744</t>
  </si>
  <si>
    <t>2022-00215</t>
  </si>
  <si>
    <t>2022-00024</t>
  </si>
  <si>
    <t>2022-00208</t>
  </si>
  <si>
    <t>2022-00003</t>
  </si>
  <si>
    <t>2021-00347</t>
  </si>
  <si>
    <t>2022-00110</t>
  </si>
  <si>
    <t>2022-00174</t>
  </si>
  <si>
    <t>2022-00116</t>
  </si>
  <si>
    <t>2022-00127</t>
  </si>
  <si>
    <t>2020-00602</t>
  </si>
  <si>
    <t>2022-00268</t>
  </si>
  <si>
    <t>2021-00311</t>
  </si>
  <si>
    <t>2019-00228</t>
  </si>
  <si>
    <t>2022-00118</t>
  </si>
  <si>
    <t>2022-00128</t>
  </si>
  <si>
    <t>2022-00206</t>
  </si>
  <si>
    <t>2021-00924</t>
  </si>
  <si>
    <t>2021-00279</t>
  </si>
  <si>
    <t>2021-00153</t>
  </si>
  <si>
    <t>2021-00211</t>
  </si>
  <si>
    <t>2022-00167</t>
  </si>
  <si>
    <t>2022-00169</t>
  </si>
  <si>
    <t>2022-00170</t>
  </si>
  <si>
    <t>2022-00214</t>
  </si>
  <si>
    <t>CARDENAS CERPA EPIFANIO ISRAEL</t>
  </si>
  <si>
    <t>2019-10-29</t>
  </si>
  <si>
    <t>2020-03-03</t>
  </si>
  <si>
    <t>RINCON GIL LUZ DARI</t>
  </si>
  <si>
    <t>JUZGADO 54 - ADMINISTRATIVO</t>
  </si>
  <si>
    <t>JUZGADO 1 LABORAL DEL CIRCUITO DE NEIVA</t>
  </si>
  <si>
    <t>JUZGADO 19 ADMINISTRATIVO</t>
  </si>
  <si>
    <t>JUZGADO 36 CIVIL MUNICIPAL</t>
  </si>
  <si>
    <t>CONFLICTO DE COMPETENCIAS ADMINISTRATIVAS</t>
  </si>
  <si>
    <t>JUZGADO 57 - ADMINISTRATIVO</t>
  </si>
  <si>
    <t>Informe Contingente Judicial corte a Septiembre 30 de 2022</t>
  </si>
  <si>
    <t>Proceso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</si>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</sst>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3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3" fontId="2" fillId="0" borderId="0" xfId="0" applyNumberFormat="1" applyFont="1" applyFill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NumberForma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9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 applyNumberFormat="1" applyFill="1"/>
    <xf numFmtId="0" fontId="1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3" fontId="9" fillId="0" borderId="25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NumberFormat="1" applyFill="1" applyBorder="1"/>
    <xf numFmtId="0" fontId="2" fillId="0" borderId="2" xfId="0" applyFont="1" applyFill="1" applyBorder="1"/>
    <xf numFmtId="4" fontId="0" fillId="0" borderId="2" xfId="0" applyNumberFormat="1" applyFill="1" applyBorder="1"/>
    <xf numFmtId="3" fontId="0" fillId="0" borderId="2" xfId="0" applyNumberFormat="1" applyFill="1" applyBorder="1"/>
    <xf numFmtId="4" fontId="2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3" fontId="1" fillId="0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NumberFormat="1" applyFill="1"/>
    <xf numFmtId="0" fontId="0" fillId="4" borderId="0" xfId="0" applyFill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CCFF33"/>
      <color rgb="FFFFCCFF"/>
      <color rgb="FFDDDDDD"/>
      <color rgb="FF99CCFF"/>
      <color rgb="FFFFFFCC"/>
      <color rgb="FFFF99FF"/>
      <color rgb="FFFF9900"/>
      <color rgb="FFFF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5978296830524E-3"/>
          <c:y val="8.1751643429892371E-2"/>
          <c:w val="0.95910013852435116"/>
          <c:h val="0.91824830639339483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pattFill prst="pct75">
                <a:fgClr>
                  <a:schemeClr val="accent6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spPr>
              <a:pattFill prst="pct30">
                <a:fgClr>
                  <a:srgbClr val="FF99FF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-0.10493341273517282"/>
                  <c:y val="-3.281119217895928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4.8309667173956197E-2"/>
                  <c:y val="-3.744217293939174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9.3524427093672119E-2"/>
                  <c:y val="7.099039225601387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-6.1538216813807362E-2"/>
                  <c:y val="-4.366748697504593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#,##0</c:formatCode>
                <c:ptCount val="4"/>
                <c:pt idx="0">
                  <c:v>1181.9670703499999</c:v>
                </c:pt>
                <c:pt idx="1">
                  <c:v>3514.0013531750001</c:v>
                </c:pt>
                <c:pt idx="2">
                  <c:v>23899.994434759999</c:v>
                </c:pt>
                <c:pt idx="3">
                  <c:v>10026.838541950001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123825</xdr:rowOff>
    </xdr:from>
    <xdr:to>
      <xdr:col>4</xdr:col>
      <xdr:colOff>733425</xdr:colOff>
      <xdr:row>42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0.01176</cdr:y>
    </cdr:from>
    <cdr:to>
      <cdr:x>0.99058</cdr:x>
      <cdr:y>0.1211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833" y="61048"/>
          <a:ext cx="5566155" cy="56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(corte a Septiembre 30 de 2022 -  en millones de pesos) </a:t>
          </a:r>
          <a:endParaRPr lang="es-CO" sz="13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4"/>
  <sheetViews>
    <sheetView topLeftCell="A1062" workbookViewId="0">
      <selection activeCell="C1085" sqref="C1085"/>
    </sheetView>
  </sheetViews>
  <sheetFormatPr baseColWidth="10" defaultRowHeight="12.75" x14ac:dyDescent="0.2"/>
  <cols>
    <col min="1" max="2" width="7" bestFit="1" customWidth="1"/>
    <col min="3" max="3" width="13.7109375" style="8" customWidth="1"/>
    <col min="4" max="4" width="33.140625" customWidth="1"/>
    <col min="5" max="5" width="22.28515625" customWidth="1"/>
    <col min="6" max="6" width="37" hidden="1" customWidth="1"/>
    <col min="7" max="7" width="42.7109375" customWidth="1"/>
    <col min="8" max="8" width="11.7109375" style="8" customWidth="1"/>
    <col min="9" max="9" width="7.7109375" style="65" bestFit="1" customWidth="1"/>
    <col min="10" max="10" width="14.7109375" style="1" bestFit="1" customWidth="1"/>
    <col min="11" max="11" width="14.7109375" style="1" hidden="1" customWidth="1"/>
    <col min="12" max="12" width="11.140625" style="1" hidden="1" customWidth="1"/>
    <col min="13" max="13" width="11.7109375" bestFit="1" customWidth="1"/>
    <col min="14" max="14" width="15.5703125" style="66" bestFit="1" customWidth="1"/>
    <col min="15" max="15" width="11.7109375" bestFit="1" customWidth="1"/>
    <col min="16" max="16" width="14.5703125" style="66" bestFit="1" customWidth="1"/>
    <col min="17" max="253" width="9.140625" customWidth="1"/>
  </cols>
  <sheetData>
    <row r="1" spans="1:16" s="8" customFormat="1" x14ac:dyDescent="0.2">
      <c r="A1" s="7" t="s">
        <v>1315</v>
      </c>
      <c r="B1" s="68" t="s">
        <v>1180</v>
      </c>
      <c r="C1" s="7" t="s">
        <v>1314</v>
      </c>
      <c r="D1" s="6" t="s">
        <v>0</v>
      </c>
      <c r="E1" s="7" t="s">
        <v>805</v>
      </c>
      <c r="F1" s="6" t="s">
        <v>1</v>
      </c>
      <c r="G1" s="6" t="s">
        <v>2</v>
      </c>
      <c r="H1" s="7" t="s">
        <v>785</v>
      </c>
      <c r="I1" s="63" t="s">
        <v>787</v>
      </c>
      <c r="J1" s="64" t="s">
        <v>803</v>
      </c>
      <c r="K1" s="64"/>
      <c r="L1" s="64"/>
      <c r="M1" s="7" t="s">
        <v>1176</v>
      </c>
      <c r="N1" s="69" t="s">
        <v>1177</v>
      </c>
      <c r="O1" s="7" t="s">
        <v>1178</v>
      </c>
      <c r="P1" s="69" t="s">
        <v>1179</v>
      </c>
    </row>
    <row r="2" spans="1:16" ht="12.75" customHeight="1" x14ac:dyDescent="0.2">
      <c r="A2" s="10">
        <v>1</v>
      </c>
      <c r="B2" s="10">
        <v>45647</v>
      </c>
      <c r="C2" s="8" t="s">
        <v>145</v>
      </c>
      <c r="D2" t="s">
        <v>49</v>
      </c>
      <c r="E2" s="5" t="s">
        <v>820</v>
      </c>
      <c r="F2" t="s">
        <v>83</v>
      </c>
      <c r="G2" t="s">
        <v>146</v>
      </c>
      <c r="H2" s="8" t="s">
        <v>790</v>
      </c>
      <c r="I2" s="2">
        <v>55</v>
      </c>
      <c r="J2" s="3">
        <v>110000000.00000001</v>
      </c>
      <c r="K2" s="3"/>
      <c r="L2" s="1">
        <f>L1+1</f>
        <v>1</v>
      </c>
      <c r="M2" t="s">
        <v>9</v>
      </c>
      <c r="N2" s="66" t="s">
        <v>9</v>
      </c>
      <c r="O2" t="s">
        <v>9</v>
      </c>
      <c r="P2" s="66" t="s">
        <v>9</v>
      </c>
    </row>
    <row r="3" spans="1:16" ht="12.75" customHeight="1" x14ac:dyDescent="0.2">
      <c r="A3" s="10">
        <f>A2+1</f>
        <v>2</v>
      </c>
      <c r="B3" s="10">
        <v>97055</v>
      </c>
      <c r="C3" s="8" t="s">
        <v>263</v>
      </c>
      <c r="D3" t="s">
        <v>4</v>
      </c>
      <c r="E3" s="5" t="s">
        <v>823</v>
      </c>
      <c r="F3" t="s">
        <v>5</v>
      </c>
      <c r="G3" t="s">
        <v>11</v>
      </c>
      <c r="H3" s="8" t="s">
        <v>790</v>
      </c>
      <c r="I3" s="2">
        <v>55</v>
      </c>
      <c r="J3" s="3">
        <v>45000000</v>
      </c>
      <c r="K3" s="3">
        <f>J3+J2</f>
        <v>155000000</v>
      </c>
      <c r="L3" s="3">
        <v>1</v>
      </c>
      <c r="M3" t="s">
        <v>7</v>
      </c>
      <c r="N3" s="66">
        <v>44391</v>
      </c>
      <c r="O3" t="s">
        <v>9</v>
      </c>
      <c r="P3" s="66" t="s">
        <v>9</v>
      </c>
    </row>
    <row r="4" spans="1:16" ht="12.75" customHeight="1" x14ac:dyDescent="0.2">
      <c r="A4" s="10">
        <f t="shared" ref="A4:A67" si="0">A3+1</f>
        <v>3</v>
      </c>
      <c r="B4" s="10">
        <v>131496</v>
      </c>
      <c r="C4" s="8" t="s">
        <v>584</v>
      </c>
      <c r="D4" t="s">
        <v>39</v>
      </c>
      <c r="E4" s="5" t="s">
        <v>820</v>
      </c>
      <c r="F4" t="s">
        <v>1044</v>
      </c>
      <c r="G4" t="s">
        <v>496</v>
      </c>
      <c r="H4" s="8" t="s">
        <v>790</v>
      </c>
      <c r="I4" s="2">
        <v>55</v>
      </c>
      <c r="J4" s="3">
        <v>13499952.950000001</v>
      </c>
      <c r="K4" s="3"/>
      <c r="L4" s="1">
        <f>L3+1</f>
        <v>2</v>
      </c>
      <c r="M4" t="s">
        <v>9</v>
      </c>
      <c r="N4" s="66" t="s">
        <v>9</v>
      </c>
      <c r="O4" t="s">
        <v>9</v>
      </c>
      <c r="P4" s="66" t="s">
        <v>9</v>
      </c>
    </row>
    <row r="5" spans="1:16" ht="12.75" customHeight="1" x14ac:dyDescent="0.2">
      <c r="A5" s="10">
        <f t="shared" si="0"/>
        <v>4</v>
      </c>
      <c r="B5" s="10">
        <v>132440</v>
      </c>
      <c r="C5" s="8" t="s">
        <v>603</v>
      </c>
      <c r="D5" t="s">
        <v>39</v>
      </c>
      <c r="E5" s="5" t="s">
        <v>820</v>
      </c>
      <c r="F5" t="s">
        <v>59</v>
      </c>
      <c r="G5" t="s">
        <v>318</v>
      </c>
      <c r="H5" s="8" t="s">
        <v>790</v>
      </c>
      <c r="I5" s="2">
        <v>55</v>
      </c>
      <c r="J5" s="3">
        <v>10000000</v>
      </c>
      <c r="K5" s="3"/>
      <c r="L5" s="1">
        <f>L4+1</f>
        <v>3</v>
      </c>
      <c r="M5" t="s">
        <v>9</v>
      </c>
      <c r="N5" s="66" t="s">
        <v>9</v>
      </c>
      <c r="O5" t="s">
        <v>9</v>
      </c>
      <c r="P5" s="66" t="s">
        <v>9</v>
      </c>
    </row>
    <row r="6" spans="1:16" ht="12.75" customHeight="1" x14ac:dyDescent="0.2">
      <c r="A6" s="10">
        <f t="shared" si="0"/>
        <v>5</v>
      </c>
      <c r="B6" s="10">
        <v>139641</v>
      </c>
      <c r="C6" s="8" t="s">
        <v>765</v>
      </c>
      <c r="D6" t="s">
        <v>49</v>
      </c>
      <c r="E6" s="5" t="s">
        <v>820</v>
      </c>
      <c r="F6" t="s">
        <v>14</v>
      </c>
      <c r="G6" t="s">
        <v>639</v>
      </c>
      <c r="H6" s="8" t="s">
        <v>790</v>
      </c>
      <c r="I6" s="65">
        <v>55</v>
      </c>
      <c r="J6" s="1">
        <v>207900000.00000003</v>
      </c>
      <c r="L6" s="1">
        <f>L5+1</f>
        <v>4</v>
      </c>
      <c r="M6" t="s">
        <v>9</v>
      </c>
      <c r="N6" s="66" t="s">
        <v>9</v>
      </c>
      <c r="O6" t="s">
        <v>9</v>
      </c>
      <c r="P6" s="66" t="s">
        <v>9</v>
      </c>
    </row>
    <row r="7" spans="1:16" ht="12.75" customHeight="1" x14ac:dyDescent="0.2">
      <c r="A7" s="10">
        <f t="shared" si="0"/>
        <v>6</v>
      </c>
      <c r="B7" s="10">
        <v>100348</v>
      </c>
      <c r="C7" s="87" t="s">
        <v>1045</v>
      </c>
      <c r="D7" t="s">
        <v>39</v>
      </c>
      <c r="E7" s="5" t="s">
        <v>820</v>
      </c>
      <c r="F7" t="s">
        <v>52</v>
      </c>
      <c r="G7" t="s">
        <v>133</v>
      </c>
      <c r="H7" s="87" t="s">
        <v>790</v>
      </c>
      <c r="I7" s="2">
        <v>67</v>
      </c>
      <c r="J7" s="3">
        <v>16800000</v>
      </c>
      <c r="K7" s="3"/>
      <c r="L7" s="3">
        <v>1</v>
      </c>
      <c r="M7" t="s">
        <v>7</v>
      </c>
      <c r="N7" s="66">
        <v>43158</v>
      </c>
      <c r="O7" t="s">
        <v>7</v>
      </c>
      <c r="P7" s="66" t="s">
        <v>270</v>
      </c>
    </row>
    <row r="8" spans="1:16" ht="12.75" customHeight="1" x14ac:dyDescent="0.2">
      <c r="A8" s="10">
        <f t="shared" si="0"/>
        <v>7</v>
      </c>
      <c r="B8" s="10">
        <v>121936</v>
      </c>
      <c r="C8" s="8" t="s">
        <v>446</v>
      </c>
      <c r="D8" t="s">
        <v>39</v>
      </c>
      <c r="E8" s="5" t="s">
        <v>820</v>
      </c>
      <c r="F8" s="5" t="s">
        <v>1303</v>
      </c>
      <c r="G8" t="s">
        <v>148</v>
      </c>
      <c r="H8" s="87" t="s">
        <v>790</v>
      </c>
      <c r="I8" s="65">
        <v>67</v>
      </c>
      <c r="J8" s="1">
        <v>13400000</v>
      </c>
      <c r="L8" s="1">
        <v>1</v>
      </c>
      <c r="M8" t="s">
        <v>7</v>
      </c>
      <c r="N8" s="66">
        <v>44161</v>
      </c>
      <c r="O8" t="s">
        <v>9</v>
      </c>
      <c r="P8" s="66" t="s">
        <v>9</v>
      </c>
    </row>
    <row r="9" spans="1:16" ht="12.75" customHeight="1" x14ac:dyDescent="0.2">
      <c r="A9" s="10">
        <f t="shared" si="0"/>
        <v>8</v>
      </c>
      <c r="B9" s="10">
        <v>126012</v>
      </c>
      <c r="C9" s="8" t="s">
        <v>494</v>
      </c>
      <c r="D9" t="s">
        <v>39</v>
      </c>
      <c r="E9" s="5" t="s">
        <v>820</v>
      </c>
      <c r="F9" t="s">
        <v>74</v>
      </c>
      <c r="G9" t="s">
        <v>274</v>
      </c>
      <c r="H9" s="8" t="s">
        <v>790</v>
      </c>
      <c r="I9" s="2">
        <v>67</v>
      </c>
      <c r="J9" s="3">
        <v>6087607</v>
      </c>
      <c r="K9" s="3"/>
      <c r="L9" s="1">
        <f t="shared" ref="L9:L22" si="1">L8+1</f>
        <v>2</v>
      </c>
      <c r="M9" t="s">
        <v>9</v>
      </c>
      <c r="N9" s="66" t="s">
        <v>9</v>
      </c>
      <c r="O9" t="s">
        <v>9</v>
      </c>
      <c r="P9" s="66" t="s">
        <v>9</v>
      </c>
    </row>
    <row r="10" spans="1:16" ht="12.75" customHeight="1" x14ac:dyDescent="0.2">
      <c r="A10" s="10">
        <f t="shared" si="0"/>
        <v>9</v>
      </c>
      <c r="B10" s="10">
        <v>127543</v>
      </c>
      <c r="C10" s="8" t="s">
        <v>509</v>
      </c>
      <c r="D10" t="s">
        <v>39</v>
      </c>
      <c r="E10" s="5" t="s">
        <v>820</v>
      </c>
      <c r="F10" s="5" t="s">
        <v>1047</v>
      </c>
      <c r="G10" t="s">
        <v>292</v>
      </c>
      <c r="H10" s="87" t="s">
        <v>790</v>
      </c>
      <c r="I10" s="65">
        <v>67</v>
      </c>
      <c r="J10" s="1">
        <v>27000000</v>
      </c>
      <c r="L10" s="1">
        <f t="shared" si="1"/>
        <v>3</v>
      </c>
      <c r="M10" t="s">
        <v>7</v>
      </c>
      <c r="N10" s="66">
        <v>44140</v>
      </c>
      <c r="O10" t="s">
        <v>9</v>
      </c>
      <c r="P10" s="66" t="s">
        <v>9</v>
      </c>
    </row>
    <row r="11" spans="1:16" ht="12.75" customHeight="1" x14ac:dyDescent="0.2">
      <c r="A11" s="10">
        <f t="shared" si="0"/>
        <v>10</v>
      </c>
      <c r="B11" s="10">
        <v>141817</v>
      </c>
      <c r="C11" s="8" t="s">
        <v>935</v>
      </c>
      <c r="D11" t="s">
        <v>39</v>
      </c>
      <c r="E11" s="5" t="s">
        <v>820</v>
      </c>
      <c r="F11" t="s">
        <v>74</v>
      </c>
      <c r="G11" t="s">
        <v>520</v>
      </c>
      <c r="H11" s="87" t="s">
        <v>790</v>
      </c>
      <c r="I11" s="65">
        <v>67</v>
      </c>
      <c r="J11" s="1">
        <v>27647446.200000003</v>
      </c>
      <c r="L11" s="1">
        <f t="shared" si="1"/>
        <v>4</v>
      </c>
      <c r="M11" t="s">
        <v>9</v>
      </c>
      <c r="N11" s="66" t="s">
        <v>9</v>
      </c>
      <c r="O11" t="s">
        <v>9</v>
      </c>
      <c r="P11" s="66" t="s">
        <v>9</v>
      </c>
    </row>
    <row r="12" spans="1:16" ht="12.75" customHeight="1" x14ac:dyDescent="0.2">
      <c r="A12" s="10">
        <f t="shared" si="0"/>
        <v>11</v>
      </c>
      <c r="B12" s="10">
        <v>143561</v>
      </c>
      <c r="C12" s="8" t="s">
        <v>1081</v>
      </c>
      <c r="D12" t="s">
        <v>39</v>
      </c>
      <c r="E12" s="5" t="s">
        <v>820</v>
      </c>
      <c r="F12" t="s">
        <v>842</v>
      </c>
      <c r="G12" t="s">
        <v>274</v>
      </c>
      <c r="H12" s="8" t="s">
        <v>790</v>
      </c>
      <c r="I12" s="65">
        <v>67</v>
      </c>
      <c r="J12" s="1">
        <v>9754820</v>
      </c>
      <c r="L12" s="1">
        <f t="shared" si="1"/>
        <v>5</v>
      </c>
      <c r="M12" t="s">
        <v>9</v>
      </c>
      <c r="N12" t="s">
        <v>9</v>
      </c>
      <c r="O12" t="s">
        <v>9</v>
      </c>
      <c r="P12" t="s">
        <v>9</v>
      </c>
    </row>
    <row r="13" spans="1:16" ht="12.75" customHeight="1" x14ac:dyDescent="0.2">
      <c r="A13" s="10">
        <f t="shared" si="0"/>
        <v>12</v>
      </c>
      <c r="B13" s="10">
        <v>143557</v>
      </c>
      <c r="C13" s="8" t="s">
        <v>989</v>
      </c>
      <c r="D13" t="s">
        <v>39</v>
      </c>
      <c r="E13" s="5" t="s">
        <v>820</v>
      </c>
      <c r="F13" t="s">
        <v>842</v>
      </c>
      <c r="G13" t="s">
        <v>274</v>
      </c>
      <c r="H13" s="8" t="s">
        <v>790</v>
      </c>
      <c r="I13" s="65">
        <v>67</v>
      </c>
      <c r="J13" s="1">
        <v>14182520</v>
      </c>
      <c r="L13" s="1">
        <f t="shared" si="1"/>
        <v>6</v>
      </c>
      <c r="M13" t="s">
        <v>9</v>
      </c>
      <c r="N13" t="s">
        <v>9</v>
      </c>
      <c r="O13" t="s">
        <v>9</v>
      </c>
      <c r="P13" t="s">
        <v>9</v>
      </c>
    </row>
    <row r="14" spans="1:16" ht="12.75" customHeight="1" x14ac:dyDescent="0.2">
      <c r="A14" s="10">
        <f t="shared" si="0"/>
        <v>13</v>
      </c>
      <c r="B14" s="10">
        <v>143566</v>
      </c>
      <c r="C14" s="8" t="s">
        <v>1082</v>
      </c>
      <c r="D14" t="s">
        <v>39</v>
      </c>
      <c r="E14" s="5" t="s">
        <v>820</v>
      </c>
      <c r="F14" t="s">
        <v>842</v>
      </c>
      <c r="G14" t="s">
        <v>274</v>
      </c>
      <c r="H14" s="8" t="s">
        <v>790</v>
      </c>
      <c r="I14" s="65">
        <v>67</v>
      </c>
      <c r="J14" s="1">
        <v>15112703</v>
      </c>
      <c r="L14" s="1">
        <f t="shared" si="1"/>
        <v>7</v>
      </c>
      <c r="M14" t="s">
        <v>9</v>
      </c>
      <c r="N14" t="s">
        <v>9</v>
      </c>
      <c r="O14" t="s">
        <v>9</v>
      </c>
      <c r="P14" t="s">
        <v>9</v>
      </c>
    </row>
    <row r="15" spans="1:16" ht="12.75" customHeight="1" x14ac:dyDescent="0.2">
      <c r="A15" s="10">
        <f t="shared" si="0"/>
        <v>14</v>
      </c>
      <c r="B15" s="10">
        <v>143824</v>
      </c>
      <c r="C15" s="8" t="s">
        <v>1082</v>
      </c>
      <c r="D15" t="s">
        <v>39</v>
      </c>
      <c r="E15" s="5" t="s">
        <v>820</v>
      </c>
      <c r="F15" t="s">
        <v>1049</v>
      </c>
      <c r="G15" t="s">
        <v>1055</v>
      </c>
      <c r="H15" s="87" t="s">
        <v>790</v>
      </c>
      <c r="I15" s="65">
        <v>67</v>
      </c>
      <c r="J15" s="1">
        <v>13839293</v>
      </c>
      <c r="L15" s="1">
        <f t="shared" si="1"/>
        <v>8</v>
      </c>
      <c r="M15" t="s">
        <v>9</v>
      </c>
      <c r="N15" t="s">
        <v>9</v>
      </c>
      <c r="O15" t="s">
        <v>9</v>
      </c>
      <c r="P15" t="s">
        <v>9</v>
      </c>
    </row>
    <row r="16" spans="1:16" ht="12.75" customHeight="1" x14ac:dyDescent="0.2">
      <c r="A16" s="10">
        <f t="shared" si="0"/>
        <v>15</v>
      </c>
      <c r="B16" s="10">
        <v>144743</v>
      </c>
      <c r="C16" s="8" t="s">
        <v>1097</v>
      </c>
      <c r="D16" t="s">
        <v>39</v>
      </c>
      <c r="E16" t="s">
        <v>820</v>
      </c>
      <c r="F16" t="s">
        <v>1049</v>
      </c>
      <c r="G16" t="s">
        <v>435</v>
      </c>
      <c r="H16" s="87" t="s">
        <v>790</v>
      </c>
      <c r="I16" s="65">
        <v>67</v>
      </c>
      <c r="J16" s="1">
        <v>42181407</v>
      </c>
      <c r="L16" s="1">
        <f t="shared" si="1"/>
        <v>9</v>
      </c>
      <c r="M16" t="s">
        <v>9</v>
      </c>
      <c r="N16" t="s">
        <v>9</v>
      </c>
      <c r="O16" t="s">
        <v>9</v>
      </c>
      <c r="P16" t="s">
        <v>9</v>
      </c>
    </row>
    <row r="17" spans="1:16" ht="12.75" customHeight="1" x14ac:dyDescent="0.2">
      <c r="A17" s="10">
        <f t="shared" si="0"/>
        <v>16</v>
      </c>
      <c r="B17" s="10">
        <v>144823</v>
      </c>
      <c r="C17" s="8" t="s">
        <v>1158</v>
      </c>
      <c r="D17" t="s">
        <v>39</v>
      </c>
      <c r="E17" t="s">
        <v>820</v>
      </c>
      <c r="F17" t="s">
        <v>1049</v>
      </c>
      <c r="G17" t="s">
        <v>254</v>
      </c>
      <c r="H17" s="87" t="s">
        <v>790</v>
      </c>
      <c r="I17" s="65">
        <v>72</v>
      </c>
      <c r="J17" s="1">
        <v>37791336</v>
      </c>
      <c r="L17" s="1">
        <f t="shared" si="1"/>
        <v>10</v>
      </c>
      <c r="M17" t="s">
        <v>9</v>
      </c>
      <c r="N17" t="s">
        <v>9</v>
      </c>
      <c r="O17" t="s">
        <v>9</v>
      </c>
      <c r="P17" t="s">
        <v>9</v>
      </c>
    </row>
    <row r="18" spans="1:16" ht="12.75" customHeight="1" x14ac:dyDescent="0.2">
      <c r="A18" s="10">
        <f t="shared" si="0"/>
        <v>17</v>
      </c>
      <c r="B18" s="10">
        <v>144803</v>
      </c>
      <c r="C18" s="8" t="s">
        <v>1155</v>
      </c>
      <c r="D18" t="s">
        <v>39</v>
      </c>
      <c r="E18" t="s">
        <v>820</v>
      </c>
      <c r="F18" t="s">
        <v>1049</v>
      </c>
      <c r="G18" t="s">
        <v>296</v>
      </c>
      <c r="H18" s="87" t="s">
        <v>790</v>
      </c>
      <c r="I18" s="65">
        <v>73</v>
      </c>
      <c r="J18" s="1">
        <v>18504961</v>
      </c>
      <c r="L18" s="1">
        <f t="shared" si="1"/>
        <v>11</v>
      </c>
      <c r="M18" t="s">
        <v>9</v>
      </c>
      <c r="N18" t="s">
        <v>9</v>
      </c>
      <c r="O18" t="s">
        <v>9</v>
      </c>
      <c r="P18" t="s">
        <v>9</v>
      </c>
    </row>
    <row r="19" spans="1:16" ht="12.75" customHeight="1" x14ac:dyDescent="0.2">
      <c r="A19" s="10">
        <f t="shared" si="0"/>
        <v>18</v>
      </c>
      <c r="B19" s="10">
        <v>143812</v>
      </c>
      <c r="C19" s="8" t="s">
        <v>1095</v>
      </c>
      <c r="D19" t="s">
        <v>39</v>
      </c>
      <c r="E19" s="5" t="s">
        <v>820</v>
      </c>
      <c r="F19" t="s">
        <v>45</v>
      </c>
      <c r="G19" t="s">
        <v>601</v>
      </c>
      <c r="H19" s="87" t="s">
        <v>790</v>
      </c>
      <c r="I19" s="65">
        <v>73</v>
      </c>
      <c r="J19" s="1">
        <v>37328008</v>
      </c>
      <c r="L19" s="1">
        <f t="shared" si="1"/>
        <v>12</v>
      </c>
      <c r="M19" t="s">
        <v>9</v>
      </c>
      <c r="N19" t="s">
        <v>9</v>
      </c>
      <c r="O19" t="s">
        <v>9</v>
      </c>
      <c r="P19" t="s">
        <v>9</v>
      </c>
    </row>
    <row r="20" spans="1:16" ht="12.75" customHeight="1" x14ac:dyDescent="0.2">
      <c r="A20" s="10">
        <f t="shared" si="0"/>
        <v>19</v>
      </c>
      <c r="B20" s="10">
        <v>143742</v>
      </c>
      <c r="C20" s="8" t="s">
        <v>1091</v>
      </c>
      <c r="D20" t="s">
        <v>39</v>
      </c>
      <c r="E20" s="5" t="s">
        <v>820</v>
      </c>
      <c r="F20" t="s">
        <v>1049</v>
      </c>
      <c r="G20" t="s">
        <v>374</v>
      </c>
      <c r="H20" s="8" t="s">
        <v>790</v>
      </c>
      <c r="I20" s="65">
        <v>78</v>
      </c>
      <c r="J20" s="1">
        <v>28773405</v>
      </c>
      <c r="L20" s="1">
        <f t="shared" si="1"/>
        <v>13</v>
      </c>
      <c r="M20" t="s">
        <v>9</v>
      </c>
      <c r="N20" t="s">
        <v>9</v>
      </c>
      <c r="O20" t="s">
        <v>9</v>
      </c>
      <c r="P20" t="s">
        <v>9</v>
      </c>
    </row>
    <row r="21" spans="1:16" ht="12.75" customHeight="1" x14ac:dyDescent="0.2">
      <c r="A21" s="10">
        <f t="shared" si="0"/>
        <v>20</v>
      </c>
      <c r="B21" s="10">
        <v>132050</v>
      </c>
      <c r="C21" s="8" t="s">
        <v>593</v>
      </c>
      <c r="D21" t="s">
        <v>39</v>
      </c>
      <c r="E21" s="5" t="s">
        <v>820</v>
      </c>
      <c r="F21" t="s">
        <v>45</v>
      </c>
      <c r="G21" t="s">
        <v>261</v>
      </c>
      <c r="H21" s="8" t="s">
        <v>790</v>
      </c>
      <c r="I21" s="2">
        <v>78</v>
      </c>
      <c r="J21" s="3">
        <v>36132575</v>
      </c>
      <c r="K21" s="3"/>
      <c r="L21" s="1">
        <f t="shared" si="1"/>
        <v>14</v>
      </c>
      <c r="M21" t="s">
        <v>9</v>
      </c>
      <c r="N21" s="66" t="s">
        <v>9</v>
      </c>
      <c r="O21" t="s">
        <v>9</v>
      </c>
      <c r="P21" s="66" t="s">
        <v>9</v>
      </c>
    </row>
    <row r="22" spans="1:16" ht="12.75" customHeight="1" x14ac:dyDescent="0.2">
      <c r="A22" s="10">
        <f t="shared" si="0"/>
        <v>21</v>
      </c>
      <c r="B22" s="10">
        <v>144610</v>
      </c>
      <c r="C22" s="8" t="s">
        <v>1139</v>
      </c>
      <c r="D22" t="s">
        <v>49</v>
      </c>
      <c r="E22" t="s">
        <v>820</v>
      </c>
      <c r="F22" t="s">
        <v>14</v>
      </c>
      <c r="G22" t="s">
        <v>113</v>
      </c>
      <c r="H22" s="87" t="s">
        <v>790</v>
      </c>
      <c r="I22" s="65">
        <v>78</v>
      </c>
      <c r="J22" s="1">
        <v>117000000</v>
      </c>
      <c r="L22" s="1">
        <f t="shared" si="1"/>
        <v>15</v>
      </c>
      <c r="M22" t="s">
        <v>9</v>
      </c>
      <c r="N22" t="s">
        <v>9</v>
      </c>
      <c r="O22" t="s">
        <v>9</v>
      </c>
      <c r="P22" t="s">
        <v>9</v>
      </c>
    </row>
    <row r="23" spans="1:16" x14ac:dyDescent="0.2">
      <c r="A23" s="10">
        <f t="shared" si="0"/>
        <v>22</v>
      </c>
      <c r="B23" s="10">
        <v>143207</v>
      </c>
      <c r="C23" s="8" t="s">
        <v>1012</v>
      </c>
      <c r="D23" t="s">
        <v>4</v>
      </c>
      <c r="E23" s="5" t="s">
        <v>823</v>
      </c>
      <c r="F23" t="s">
        <v>1049</v>
      </c>
      <c r="G23" t="s">
        <v>501</v>
      </c>
      <c r="H23" s="87" t="s">
        <v>790</v>
      </c>
      <c r="I23" s="65">
        <v>78</v>
      </c>
      <c r="J23" s="1">
        <v>183733091</v>
      </c>
      <c r="L23" s="1">
        <v>1</v>
      </c>
      <c r="M23" t="s">
        <v>9</v>
      </c>
      <c r="N23" s="66" t="s">
        <v>9</v>
      </c>
      <c r="O23" t="s">
        <v>9</v>
      </c>
      <c r="P23" s="66" t="s">
        <v>9</v>
      </c>
    </row>
    <row r="24" spans="1:16" x14ac:dyDescent="0.2">
      <c r="A24" s="10">
        <f t="shared" si="0"/>
        <v>23</v>
      </c>
      <c r="B24" s="10">
        <v>144098</v>
      </c>
      <c r="C24" s="8" t="s">
        <v>1118</v>
      </c>
      <c r="D24" t="s">
        <v>39</v>
      </c>
      <c r="E24" t="s">
        <v>820</v>
      </c>
      <c r="F24" t="s">
        <v>1049</v>
      </c>
      <c r="G24" t="s">
        <v>292</v>
      </c>
      <c r="H24" s="87" t="s">
        <v>790</v>
      </c>
      <c r="I24" s="65">
        <v>78</v>
      </c>
      <c r="J24" s="1">
        <v>62710362</v>
      </c>
      <c r="K24" s="1">
        <f>SUM(J2:J24)</f>
        <v>1094379487.1500001</v>
      </c>
      <c r="L24" s="1">
        <f>L23+1</f>
        <v>2</v>
      </c>
      <c r="M24" t="s">
        <v>9</v>
      </c>
      <c r="N24" t="s">
        <v>9</v>
      </c>
      <c r="O24" t="s">
        <v>9</v>
      </c>
      <c r="P24" t="s">
        <v>9</v>
      </c>
    </row>
    <row r="25" spans="1:16" ht="12.75" customHeight="1" x14ac:dyDescent="0.2">
      <c r="A25" s="10">
        <f t="shared" si="0"/>
        <v>24</v>
      </c>
      <c r="B25" s="10">
        <v>125979</v>
      </c>
      <c r="C25" s="8" t="s">
        <v>492</v>
      </c>
      <c r="D25" t="s">
        <v>290</v>
      </c>
      <c r="E25" s="5" t="s">
        <v>820</v>
      </c>
      <c r="F25" t="s">
        <v>52</v>
      </c>
      <c r="G25" t="s">
        <v>493</v>
      </c>
      <c r="H25" s="8" t="s">
        <v>790</v>
      </c>
      <c r="I25" s="2">
        <v>87</v>
      </c>
      <c r="J25" s="3">
        <v>59821200</v>
      </c>
      <c r="K25" s="3"/>
      <c r="L25" s="1">
        <f>L24+1</f>
        <v>3</v>
      </c>
      <c r="M25" t="s">
        <v>9</v>
      </c>
      <c r="N25" s="66" t="s">
        <v>9</v>
      </c>
      <c r="O25" t="s">
        <v>9</v>
      </c>
      <c r="P25" s="66" t="s">
        <v>9</v>
      </c>
    </row>
    <row r="26" spans="1:16" ht="12.75" customHeight="1" x14ac:dyDescent="0.2">
      <c r="A26" s="10">
        <f t="shared" si="0"/>
        <v>25</v>
      </c>
      <c r="B26" s="10">
        <v>143193</v>
      </c>
      <c r="C26" s="8" t="s">
        <v>1011</v>
      </c>
      <c r="D26" t="s">
        <v>300</v>
      </c>
      <c r="E26" s="5" t="s">
        <v>822</v>
      </c>
      <c r="F26" t="s">
        <v>74</v>
      </c>
      <c r="G26" t="s">
        <v>1054</v>
      </c>
      <c r="H26" s="87" t="s">
        <v>790</v>
      </c>
      <c r="I26" s="65">
        <v>87</v>
      </c>
      <c r="J26" s="1">
        <v>15680183.200000001</v>
      </c>
      <c r="M26" t="s">
        <v>9</v>
      </c>
      <c r="N26" s="66" t="s">
        <v>9</v>
      </c>
      <c r="O26" t="s">
        <v>9</v>
      </c>
      <c r="P26" s="66" t="s">
        <v>9</v>
      </c>
    </row>
    <row r="27" spans="1:16" ht="12.75" customHeight="1" x14ac:dyDescent="0.2">
      <c r="A27" s="10">
        <f t="shared" si="0"/>
        <v>26</v>
      </c>
      <c r="B27" s="10">
        <v>82891</v>
      </c>
      <c r="C27" s="8" t="s">
        <v>218</v>
      </c>
      <c r="D27" t="s">
        <v>39</v>
      </c>
      <c r="E27" s="5" t="s">
        <v>820</v>
      </c>
      <c r="F27" t="s">
        <v>79</v>
      </c>
      <c r="G27" t="s">
        <v>149</v>
      </c>
      <c r="H27" s="8" t="s">
        <v>790</v>
      </c>
      <c r="I27" s="65">
        <v>89</v>
      </c>
      <c r="J27" s="1">
        <v>12086200</v>
      </c>
      <c r="L27" s="1">
        <f>L26+1</f>
        <v>1</v>
      </c>
      <c r="M27" t="s">
        <v>7</v>
      </c>
      <c r="N27" s="66">
        <v>42867</v>
      </c>
      <c r="O27" t="s">
        <v>7</v>
      </c>
      <c r="P27" s="66" t="s">
        <v>219</v>
      </c>
    </row>
    <row r="28" spans="1:16" ht="12.75" customHeight="1" x14ac:dyDescent="0.2">
      <c r="A28" s="10">
        <f t="shared" si="0"/>
        <v>27</v>
      </c>
      <c r="B28" s="10">
        <v>143113</v>
      </c>
      <c r="C28" s="8" t="s">
        <v>1002</v>
      </c>
      <c r="D28" t="s">
        <v>39</v>
      </c>
      <c r="E28" s="5" t="s">
        <v>820</v>
      </c>
      <c r="F28" t="s">
        <v>1048</v>
      </c>
      <c r="G28" t="s">
        <v>289</v>
      </c>
      <c r="H28" s="87" t="s">
        <v>789</v>
      </c>
      <c r="I28" s="65">
        <v>27</v>
      </c>
      <c r="J28" s="1">
        <v>9605474.6400000006</v>
      </c>
      <c r="L28" s="1">
        <f>L27+1</f>
        <v>2</v>
      </c>
      <c r="M28" t="s">
        <v>9</v>
      </c>
      <c r="N28" s="66" t="s">
        <v>9</v>
      </c>
      <c r="O28" t="s">
        <v>9</v>
      </c>
      <c r="P28" s="66" t="s">
        <v>9</v>
      </c>
    </row>
    <row r="29" spans="1:16" ht="12.75" customHeight="1" x14ac:dyDescent="0.2">
      <c r="A29" s="10">
        <f t="shared" si="0"/>
        <v>28</v>
      </c>
      <c r="B29" s="10">
        <v>144664</v>
      </c>
      <c r="C29" s="8" t="s">
        <v>1144</v>
      </c>
      <c r="D29" t="s">
        <v>39</v>
      </c>
      <c r="E29" t="s">
        <v>820</v>
      </c>
      <c r="F29" t="s">
        <v>1175</v>
      </c>
      <c r="G29" t="s">
        <v>280</v>
      </c>
      <c r="H29" s="87" t="s">
        <v>789</v>
      </c>
      <c r="I29" s="65">
        <v>27</v>
      </c>
      <c r="J29" s="1">
        <f>15538921*0.27</f>
        <v>4195508.67</v>
      </c>
      <c r="L29" s="1">
        <f>L28+1</f>
        <v>3</v>
      </c>
      <c r="M29" t="s">
        <v>9</v>
      </c>
      <c r="N29" t="s">
        <v>9</v>
      </c>
      <c r="O29" t="s">
        <v>9</v>
      </c>
      <c r="P29" t="s">
        <v>9</v>
      </c>
    </row>
    <row r="30" spans="1:16" ht="12.75" customHeight="1" x14ac:dyDescent="0.2">
      <c r="A30" s="10">
        <f t="shared" si="0"/>
        <v>29</v>
      </c>
      <c r="B30" s="10">
        <v>120251</v>
      </c>
      <c r="C30" s="8" t="s">
        <v>397</v>
      </c>
      <c r="D30" t="s">
        <v>49</v>
      </c>
      <c r="E30" s="5" t="s">
        <v>820</v>
      </c>
      <c r="F30" t="s">
        <v>83</v>
      </c>
      <c r="G30" t="s">
        <v>328</v>
      </c>
      <c r="H30" s="8" t="s">
        <v>789</v>
      </c>
      <c r="I30" s="2">
        <v>27.5</v>
      </c>
      <c r="J30" s="3">
        <v>38115000</v>
      </c>
      <c r="K30" s="3"/>
      <c r="L30" s="1">
        <f>L29+1</f>
        <v>4</v>
      </c>
      <c r="M30" t="s">
        <v>9</v>
      </c>
      <c r="N30" s="66" t="s">
        <v>9</v>
      </c>
      <c r="O30" t="s">
        <v>9</v>
      </c>
      <c r="P30" s="66" t="s">
        <v>9</v>
      </c>
    </row>
    <row r="31" spans="1:16" ht="12.75" customHeight="1" x14ac:dyDescent="0.2">
      <c r="A31" s="10">
        <f t="shared" si="0"/>
        <v>30</v>
      </c>
      <c r="B31" s="10">
        <v>117717</v>
      </c>
      <c r="C31" s="8" t="s">
        <v>343</v>
      </c>
      <c r="D31" t="s">
        <v>49</v>
      </c>
      <c r="E31" s="5" t="s">
        <v>820</v>
      </c>
      <c r="F31" t="s">
        <v>208</v>
      </c>
      <c r="G31" t="s">
        <v>91</v>
      </c>
      <c r="H31" s="8" t="s">
        <v>789</v>
      </c>
      <c r="I31" s="2">
        <v>27.5</v>
      </c>
      <c r="J31" s="3">
        <v>141005150</v>
      </c>
      <c r="K31" s="3"/>
      <c r="L31" s="1">
        <f>L30+1</f>
        <v>5</v>
      </c>
      <c r="M31" t="s">
        <v>9</v>
      </c>
      <c r="N31" s="66" t="s">
        <v>9</v>
      </c>
      <c r="O31" t="s">
        <v>9</v>
      </c>
      <c r="P31" s="66" t="s">
        <v>9</v>
      </c>
    </row>
    <row r="32" spans="1:16" ht="12.75" customHeight="1" x14ac:dyDescent="0.2">
      <c r="A32" s="10">
        <f t="shared" si="0"/>
        <v>31</v>
      </c>
      <c r="B32" s="10">
        <v>120365</v>
      </c>
      <c r="C32" s="8" t="s">
        <v>402</v>
      </c>
      <c r="D32" t="s">
        <v>49</v>
      </c>
      <c r="E32" s="5" t="s">
        <v>820</v>
      </c>
      <c r="F32" t="s">
        <v>252</v>
      </c>
      <c r="G32" t="s">
        <v>187</v>
      </c>
      <c r="H32" s="8" t="s">
        <v>789</v>
      </c>
      <c r="I32" s="2">
        <v>27.5</v>
      </c>
      <c r="J32" s="3">
        <v>37796415.25</v>
      </c>
      <c r="K32" s="3"/>
      <c r="L32" s="3">
        <v>1</v>
      </c>
      <c r="M32" t="s">
        <v>9</v>
      </c>
      <c r="N32" s="66" t="s">
        <v>9</v>
      </c>
      <c r="O32" t="s">
        <v>9</v>
      </c>
      <c r="P32" s="66" t="s">
        <v>9</v>
      </c>
    </row>
    <row r="33" spans="1:16" ht="12.75" customHeight="1" x14ac:dyDescent="0.2">
      <c r="A33" s="10">
        <f t="shared" si="0"/>
        <v>32</v>
      </c>
      <c r="B33" s="10">
        <v>142076</v>
      </c>
      <c r="C33" s="8" t="s">
        <v>922</v>
      </c>
      <c r="D33" t="s">
        <v>39</v>
      </c>
      <c r="E33" s="5" t="s">
        <v>820</v>
      </c>
      <c r="F33" t="s">
        <v>74</v>
      </c>
      <c r="G33" t="s">
        <v>440</v>
      </c>
      <c r="H33" s="87" t="s">
        <v>789</v>
      </c>
      <c r="I33" s="65">
        <v>27.5</v>
      </c>
      <c r="J33" s="1">
        <v>312073025.625</v>
      </c>
      <c r="L33" s="1">
        <f>L32+1</f>
        <v>2</v>
      </c>
      <c r="M33" t="s">
        <v>9</v>
      </c>
      <c r="N33" s="66" t="s">
        <v>9</v>
      </c>
      <c r="O33" t="s">
        <v>9</v>
      </c>
      <c r="P33" s="66" t="s">
        <v>9</v>
      </c>
    </row>
    <row r="34" spans="1:16" ht="12.75" customHeight="1" x14ac:dyDescent="0.2">
      <c r="A34" s="10">
        <f t="shared" si="0"/>
        <v>33</v>
      </c>
      <c r="B34" s="10">
        <v>37288</v>
      </c>
      <c r="C34" s="8" t="s">
        <v>132</v>
      </c>
      <c r="D34" t="s">
        <v>39</v>
      </c>
      <c r="E34" s="5" t="s">
        <v>820</v>
      </c>
      <c r="F34" t="s">
        <v>52</v>
      </c>
      <c r="G34" t="s">
        <v>133</v>
      </c>
      <c r="H34" s="8" t="s">
        <v>789</v>
      </c>
      <c r="I34" s="65">
        <v>28</v>
      </c>
      <c r="J34" s="1">
        <v>4634554</v>
      </c>
      <c r="L34" s="1">
        <v>1</v>
      </c>
      <c r="M34" t="s">
        <v>12</v>
      </c>
      <c r="N34" s="66">
        <v>42328</v>
      </c>
      <c r="O34" t="s">
        <v>9</v>
      </c>
      <c r="P34" s="66" t="s">
        <v>9</v>
      </c>
    </row>
    <row r="35" spans="1:16" ht="12.75" customHeight="1" x14ac:dyDescent="0.2">
      <c r="A35" s="10">
        <f t="shared" si="0"/>
        <v>34</v>
      </c>
      <c r="B35" s="10">
        <v>84870</v>
      </c>
      <c r="C35" s="8" t="s">
        <v>228</v>
      </c>
      <c r="D35" t="s">
        <v>49</v>
      </c>
      <c r="E35" s="5" t="s">
        <v>820</v>
      </c>
      <c r="F35" t="s">
        <v>45</v>
      </c>
      <c r="G35" t="s">
        <v>229</v>
      </c>
      <c r="H35" s="8" t="s">
        <v>789</v>
      </c>
      <c r="I35" s="65">
        <v>28</v>
      </c>
      <c r="J35" s="1">
        <v>27251840</v>
      </c>
      <c r="L35" s="1">
        <f>L34+1</f>
        <v>2</v>
      </c>
      <c r="M35" t="s">
        <v>9</v>
      </c>
      <c r="N35" s="66" t="s">
        <v>9</v>
      </c>
      <c r="O35" t="s">
        <v>9</v>
      </c>
      <c r="P35" s="66" t="s">
        <v>9</v>
      </c>
    </row>
    <row r="36" spans="1:16" ht="12.75" customHeight="1" x14ac:dyDescent="0.2">
      <c r="A36" s="10">
        <f t="shared" si="0"/>
        <v>35</v>
      </c>
      <c r="B36" s="10">
        <v>123884</v>
      </c>
      <c r="C36" s="8" t="s">
        <v>467</v>
      </c>
      <c r="D36" t="s">
        <v>4</v>
      </c>
      <c r="E36" s="5" t="s">
        <v>823</v>
      </c>
      <c r="F36" t="s">
        <v>52</v>
      </c>
      <c r="G36" t="s">
        <v>468</v>
      </c>
      <c r="H36" s="8" t="s">
        <v>789</v>
      </c>
      <c r="I36" s="65">
        <v>28</v>
      </c>
      <c r="J36" s="1">
        <v>9294005</v>
      </c>
      <c r="M36" t="s">
        <v>9</v>
      </c>
      <c r="N36" s="66" t="s">
        <v>9</v>
      </c>
      <c r="O36" t="s">
        <v>9</v>
      </c>
      <c r="P36" s="66" t="s">
        <v>9</v>
      </c>
    </row>
    <row r="37" spans="1:16" x14ac:dyDescent="0.2">
      <c r="A37" s="10">
        <f t="shared" si="0"/>
        <v>36</v>
      </c>
      <c r="B37" s="10">
        <v>140906</v>
      </c>
      <c r="C37" s="8" t="s">
        <v>664</v>
      </c>
      <c r="D37" t="s">
        <v>55</v>
      </c>
      <c r="E37" s="5" t="s">
        <v>820</v>
      </c>
      <c r="F37" t="s">
        <v>45</v>
      </c>
      <c r="G37" t="s">
        <v>296</v>
      </c>
      <c r="H37" s="91" t="s">
        <v>789</v>
      </c>
      <c r="I37" s="65">
        <v>28</v>
      </c>
      <c r="J37" s="1">
        <v>237565</v>
      </c>
      <c r="L37" s="1">
        <f t="shared" ref="L37:L60" si="2">L36+1</f>
        <v>1</v>
      </c>
      <c r="M37" t="s">
        <v>9</v>
      </c>
      <c r="N37" s="66" t="s">
        <v>9</v>
      </c>
      <c r="O37" t="s">
        <v>9</v>
      </c>
    </row>
    <row r="38" spans="1:16" ht="12.75" customHeight="1" x14ac:dyDescent="0.2">
      <c r="A38" s="10">
        <f t="shared" si="0"/>
        <v>37</v>
      </c>
      <c r="B38" s="10">
        <v>143428</v>
      </c>
      <c r="C38" s="8" t="s">
        <v>1035</v>
      </c>
      <c r="D38" t="s">
        <v>39</v>
      </c>
      <c r="E38" s="5" t="s">
        <v>820</v>
      </c>
      <c r="F38" t="s">
        <v>1048</v>
      </c>
      <c r="G38" t="s">
        <v>261</v>
      </c>
      <c r="H38" s="87" t="s">
        <v>789</v>
      </c>
      <c r="I38" s="65">
        <v>28</v>
      </c>
      <c r="J38" s="1">
        <v>10948762</v>
      </c>
      <c r="L38" s="1">
        <f t="shared" si="2"/>
        <v>2</v>
      </c>
      <c r="M38" t="s">
        <v>9</v>
      </c>
      <c r="N38" s="66" t="s">
        <v>9</v>
      </c>
      <c r="O38" t="s">
        <v>9</v>
      </c>
      <c r="P38" s="66" t="s">
        <v>9</v>
      </c>
    </row>
    <row r="39" spans="1:16" ht="12.75" customHeight="1" x14ac:dyDescent="0.2">
      <c r="A39" s="10">
        <f t="shared" si="0"/>
        <v>38</v>
      </c>
      <c r="B39" s="10">
        <v>143371</v>
      </c>
      <c r="C39" s="8" t="s">
        <v>1024</v>
      </c>
      <c r="D39" t="s">
        <v>39</v>
      </c>
      <c r="E39" s="5" t="s">
        <v>820</v>
      </c>
      <c r="F39" t="s">
        <v>1048</v>
      </c>
      <c r="G39" t="s">
        <v>261</v>
      </c>
      <c r="H39" s="87" t="s">
        <v>789</v>
      </c>
      <c r="I39" s="65">
        <v>28</v>
      </c>
      <c r="J39" s="1">
        <v>17927416</v>
      </c>
      <c r="L39" s="1">
        <f t="shared" si="2"/>
        <v>3</v>
      </c>
      <c r="M39" t="s">
        <v>9</v>
      </c>
      <c r="N39" s="66" t="s">
        <v>9</v>
      </c>
      <c r="O39" t="s">
        <v>9</v>
      </c>
      <c r="P39" s="66" t="s">
        <v>9</v>
      </c>
    </row>
    <row r="40" spans="1:16" ht="12.75" customHeight="1" x14ac:dyDescent="0.2">
      <c r="A40" s="10">
        <f t="shared" si="0"/>
        <v>39</v>
      </c>
      <c r="B40" s="10">
        <v>143365</v>
      </c>
      <c r="C40" s="8" t="s">
        <v>1023</v>
      </c>
      <c r="D40" t="s">
        <v>39</v>
      </c>
      <c r="E40" s="5" t="s">
        <v>820</v>
      </c>
      <c r="F40" t="s">
        <v>1048</v>
      </c>
      <c r="G40" t="s">
        <v>318</v>
      </c>
      <c r="H40" s="87" t="s">
        <v>789</v>
      </c>
      <c r="I40" s="65">
        <v>28</v>
      </c>
      <c r="J40" s="1">
        <v>10877309</v>
      </c>
      <c r="L40" s="1">
        <f t="shared" si="2"/>
        <v>4</v>
      </c>
      <c r="M40" t="s">
        <v>9</v>
      </c>
      <c r="N40" s="66" t="s">
        <v>9</v>
      </c>
      <c r="O40" t="s">
        <v>9</v>
      </c>
      <c r="P40" s="66" t="s">
        <v>9</v>
      </c>
    </row>
    <row r="41" spans="1:16" ht="12.75" customHeight="1" x14ac:dyDescent="0.2">
      <c r="A41" s="10">
        <f t="shared" si="0"/>
        <v>40</v>
      </c>
      <c r="B41" s="10">
        <v>143380</v>
      </c>
      <c r="C41" s="8" t="s">
        <v>1027</v>
      </c>
      <c r="D41" t="s">
        <v>39</v>
      </c>
      <c r="E41" s="5" t="s">
        <v>820</v>
      </c>
      <c r="F41" t="s">
        <v>1048</v>
      </c>
      <c r="G41" t="s">
        <v>261</v>
      </c>
      <c r="H41" s="87" t="s">
        <v>789</v>
      </c>
      <c r="I41" s="65">
        <v>28</v>
      </c>
      <c r="J41" s="1">
        <v>10280824</v>
      </c>
      <c r="L41" s="1">
        <f t="shared" si="2"/>
        <v>5</v>
      </c>
      <c r="M41" t="s">
        <v>9</v>
      </c>
      <c r="N41" s="66" t="s">
        <v>9</v>
      </c>
      <c r="O41" t="s">
        <v>9</v>
      </c>
      <c r="P41" s="66" t="s">
        <v>9</v>
      </c>
    </row>
    <row r="42" spans="1:16" ht="12.75" customHeight="1" x14ac:dyDescent="0.2">
      <c r="A42" s="10">
        <f t="shared" si="0"/>
        <v>41</v>
      </c>
      <c r="B42" s="10">
        <v>145570</v>
      </c>
      <c r="C42" s="8" t="s">
        <v>1236</v>
      </c>
      <c r="D42" t="s">
        <v>39</v>
      </c>
      <c r="E42" s="5" t="s">
        <v>820</v>
      </c>
      <c r="F42" t="s">
        <v>1048</v>
      </c>
      <c r="G42" t="s">
        <v>261</v>
      </c>
      <c r="H42" s="87" t="s">
        <v>789</v>
      </c>
      <c r="I42" s="65">
        <v>28</v>
      </c>
      <c r="J42" s="1">
        <v>3359224</v>
      </c>
      <c r="L42" s="1">
        <f t="shared" si="2"/>
        <v>6</v>
      </c>
      <c r="M42" t="s">
        <v>9</v>
      </c>
    </row>
    <row r="43" spans="1:16" ht="12.75" customHeight="1" x14ac:dyDescent="0.2">
      <c r="A43" s="10">
        <f t="shared" si="0"/>
        <v>42</v>
      </c>
      <c r="B43" s="10">
        <v>142176</v>
      </c>
      <c r="C43" s="8" t="s">
        <v>914</v>
      </c>
      <c r="D43" t="s">
        <v>39</v>
      </c>
      <c r="E43" s="5" t="s">
        <v>820</v>
      </c>
      <c r="F43" t="s">
        <v>14</v>
      </c>
      <c r="G43" t="s">
        <v>318</v>
      </c>
      <c r="H43" s="87" t="s">
        <v>789</v>
      </c>
      <c r="I43" s="65">
        <v>28</v>
      </c>
      <c r="J43" s="1">
        <v>8417509</v>
      </c>
      <c r="L43" s="1">
        <f t="shared" si="2"/>
        <v>7</v>
      </c>
      <c r="M43" t="s">
        <v>9</v>
      </c>
      <c r="N43" s="66" t="s">
        <v>9</v>
      </c>
      <c r="O43" t="s">
        <v>9</v>
      </c>
      <c r="P43" s="66" t="s">
        <v>9</v>
      </c>
    </row>
    <row r="44" spans="1:16" x14ac:dyDescent="0.2">
      <c r="A44" s="10">
        <f t="shared" si="0"/>
        <v>43</v>
      </c>
      <c r="B44" s="10">
        <v>143405</v>
      </c>
      <c r="C44" s="8" t="s">
        <v>1033</v>
      </c>
      <c r="D44" t="s">
        <v>39</v>
      </c>
      <c r="E44" s="5" t="s">
        <v>820</v>
      </c>
      <c r="F44" t="s">
        <v>1048</v>
      </c>
      <c r="G44" t="s">
        <v>318</v>
      </c>
      <c r="H44" s="87" t="s">
        <v>789</v>
      </c>
      <c r="I44" s="65">
        <v>28</v>
      </c>
      <c r="J44" s="1">
        <v>13509325</v>
      </c>
      <c r="L44" s="1">
        <f t="shared" si="2"/>
        <v>8</v>
      </c>
      <c r="M44" t="s">
        <v>9</v>
      </c>
      <c r="N44" s="66" t="s">
        <v>9</v>
      </c>
      <c r="O44" t="s">
        <v>9</v>
      </c>
      <c r="P44" s="66" t="s">
        <v>9</v>
      </c>
    </row>
    <row r="45" spans="1:16" ht="12.75" customHeight="1" x14ac:dyDescent="0.2">
      <c r="A45" s="10">
        <f t="shared" si="0"/>
        <v>44</v>
      </c>
      <c r="B45" s="10">
        <v>143374</v>
      </c>
      <c r="C45" s="8" t="s">
        <v>1026</v>
      </c>
      <c r="D45" t="s">
        <v>39</v>
      </c>
      <c r="E45" s="5" t="s">
        <v>820</v>
      </c>
      <c r="F45" t="s">
        <v>45</v>
      </c>
      <c r="G45" t="s">
        <v>452</v>
      </c>
      <c r="H45" s="87" t="s">
        <v>789</v>
      </c>
      <c r="I45" s="65">
        <v>28</v>
      </c>
      <c r="J45" s="1">
        <v>11283972</v>
      </c>
      <c r="L45" s="1">
        <f t="shared" si="2"/>
        <v>9</v>
      </c>
      <c r="M45" t="s">
        <v>9</v>
      </c>
      <c r="N45" s="66" t="s">
        <v>9</v>
      </c>
      <c r="O45" t="s">
        <v>9</v>
      </c>
      <c r="P45" s="66" t="s">
        <v>9</v>
      </c>
    </row>
    <row r="46" spans="1:16" ht="12.75" customHeight="1" x14ac:dyDescent="0.2">
      <c r="A46" s="10">
        <f t="shared" si="0"/>
        <v>45</v>
      </c>
      <c r="B46" s="10">
        <v>143293</v>
      </c>
      <c r="C46" s="8" t="s">
        <v>921</v>
      </c>
      <c r="D46" t="s">
        <v>39</v>
      </c>
      <c r="E46" s="5" t="s">
        <v>820</v>
      </c>
      <c r="F46" t="s">
        <v>1048</v>
      </c>
      <c r="G46" t="s">
        <v>280</v>
      </c>
      <c r="H46" s="87" t="s">
        <v>789</v>
      </c>
      <c r="I46" s="65">
        <v>28</v>
      </c>
      <c r="J46" s="1">
        <v>13508224</v>
      </c>
      <c r="L46" s="1">
        <f t="shared" si="2"/>
        <v>10</v>
      </c>
      <c r="M46" t="s">
        <v>9</v>
      </c>
      <c r="N46" s="66" t="s">
        <v>9</v>
      </c>
      <c r="O46" t="s">
        <v>9</v>
      </c>
      <c r="P46" s="66" t="s">
        <v>9</v>
      </c>
    </row>
    <row r="47" spans="1:16" ht="12.75" customHeight="1" x14ac:dyDescent="0.2">
      <c r="A47" s="10">
        <f t="shared" si="0"/>
        <v>46</v>
      </c>
      <c r="B47" s="10">
        <v>145154</v>
      </c>
      <c r="C47" s="8" t="s">
        <v>1199</v>
      </c>
      <c r="D47" t="s">
        <v>39</v>
      </c>
      <c r="E47" s="5" t="s">
        <v>820</v>
      </c>
      <c r="F47" t="s">
        <v>1048</v>
      </c>
      <c r="G47" t="s">
        <v>113</v>
      </c>
      <c r="H47" s="87" t="s">
        <v>789</v>
      </c>
      <c r="I47" s="65">
        <v>28</v>
      </c>
      <c r="J47" s="1">
        <v>9507263</v>
      </c>
      <c r="L47" s="1">
        <f t="shared" si="2"/>
        <v>11</v>
      </c>
      <c r="M47" t="s">
        <v>9</v>
      </c>
    </row>
    <row r="48" spans="1:16" ht="12.75" customHeight="1" x14ac:dyDescent="0.2">
      <c r="A48" s="10">
        <f t="shared" si="0"/>
        <v>47</v>
      </c>
      <c r="B48" s="10">
        <v>145584</v>
      </c>
      <c r="C48" s="8" t="s">
        <v>1199</v>
      </c>
      <c r="D48" t="s">
        <v>39</v>
      </c>
      <c r="E48" s="5" t="s">
        <v>820</v>
      </c>
      <c r="F48" t="s">
        <v>1048</v>
      </c>
      <c r="G48" t="s">
        <v>261</v>
      </c>
      <c r="H48" s="87" t="s">
        <v>789</v>
      </c>
      <c r="I48" s="65">
        <v>28</v>
      </c>
      <c r="J48" s="1">
        <v>6258948</v>
      </c>
      <c r="L48" s="1">
        <f t="shared" si="2"/>
        <v>12</v>
      </c>
      <c r="M48" t="s">
        <v>9</v>
      </c>
    </row>
    <row r="49" spans="1:16" ht="12.75" customHeight="1" x14ac:dyDescent="0.2">
      <c r="A49" s="10">
        <f t="shared" si="0"/>
        <v>48</v>
      </c>
      <c r="B49" s="10">
        <v>143828</v>
      </c>
      <c r="C49" s="8" t="s">
        <v>1099</v>
      </c>
      <c r="D49" t="s">
        <v>42</v>
      </c>
      <c r="E49" s="5" t="s">
        <v>820</v>
      </c>
      <c r="F49" t="s">
        <v>14</v>
      </c>
      <c r="G49" t="s">
        <v>564</v>
      </c>
      <c r="H49" s="87" t="s">
        <v>789</v>
      </c>
      <c r="I49" s="65">
        <v>28</v>
      </c>
      <c r="J49" s="1">
        <v>0</v>
      </c>
      <c r="L49" s="1">
        <f t="shared" si="2"/>
        <v>13</v>
      </c>
      <c r="M49" t="s">
        <v>9</v>
      </c>
      <c r="N49" t="s">
        <v>9</v>
      </c>
      <c r="O49" t="s">
        <v>9</v>
      </c>
      <c r="P49" t="s">
        <v>9</v>
      </c>
    </row>
    <row r="50" spans="1:16" ht="12.75" customHeight="1" x14ac:dyDescent="0.2">
      <c r="A50" s="10">
        <f t="shared" si="0"/>
        <v>49</v>
      </c>
      <c r="B50" s="10">
        <v>145842</v>
      </c>
      <c r="C50" s="8" t="s">
        <v>1252</v>
      </c>
      <c r="D50" t="s">
        <v>39</v>
      </c>
      <c r="E50" s="5" t="s">
        <v>820</v>
      </c>
      <c r="F50" t="s">
        <v>1048</v>
      </c>
      <c r="G50" t="s">
        <v>280</v>
      </c>
      <c r="H50" s="87" t="s">
        <v>789</v>
      </c>
      <c r="I50" s="65">
        <v>28</v>
      </c>
      <c r="J50" s="1">
        <v>4883421</v>
      </c>
      <c r="L50" s="1">
        <f t="shared" si="2"/>
        <v>14</v>
      </c>
      <c r="M50" t="s">
        <v>9</v>
      </c>
    </row>
    <row r="51" spans="1:16" ht="12.75" customHeight="1" x14ac:dyDescent="0.2">
      <c r="A51" s="10">
        <f t="shared" si="0"/>
        <v>50</v>
      </c>
      <c r="B51" s="10">
        <v>145383</v>
      </c>
      <c r="C51" s="8" t="s">
        <v>1224</v>
      </c>
      <c r="D51" t="s">
        <v>39</v>
      </c>
      <c r="E51" s="5" t="s">
        <v>820</v>
      </c>
      <c r="F51" t="s">
        <v>1048</v>
      </c>
      <c r="G51" t="s">
        <v>280</v>
      </c>
      <c r="H51" s="87" t="s">
        <v>789</v>
      </c>
      <c r="I51" s="65">
        <v>28</v>
      </c>
      <c r="J51" s="1">
        <v>9986230</v>
      </c>
      <c r="L51" s="1">
        <f t="shared" si="2"/>
        <v>15</v>
      </c>
      <c r="M51" t="s">
        <v>9</v>
      </c>
    </row>
    <row r="52" spans="1:16" x14ac:dyDescent="0.2">
      <c r="A52" s="10">
        <f t="shared" si="0"/>
        <v>51</v>
      </c>
      <c r="B52" s="10">
        <v>145382</v>
      </c>
      <c r="C52" s="8" t="s">
        <v>1223</v>
      </c>
      <c r="D52" t="s">
        <v>39</v>
      </c>
      <c r="E52" s="5" t="s">
        <v>820</v>
      </c>
      <c r="F52" t="s">
        <v>1048</v>
      </c>
      <c r="G52" t="s">
        <v>280</v>
      </c>
      <c r="H52" s="87" t="s">
        <v>789</v>
      </c>
      <c r="I52" s="65">
        <v>28</v>
      </c>
      <c r="J52" s="1">
        <v>6308979</v>
      </c>
      <c r="L52" s="1">
        <f t="shared" si="2"/>
        <v>16</v>
      </c>
      <c r="M52" t="s">
        <v>9</v>
      </c>
    </row>
    <row r="53" spans="1:16" ht="12.75" customHeight="1" x14ac:dyDescent="0.2">
      <c r="A53" s="10">
        <f t="shared" si="0"/>
        <v>52</v>
      </c>
      <c r="B53" s="10">
        <v>145377</v>
      </c>
      <c r="C53" s="8" t="s">
        <v>1222</v>
      </c>
      <c r="D53" t="s">
        <v>39</v>
      </c>
      <c r="E53" s="5" t="s">
        <v>820</v>
      </c>
      <c r="F53" t="s">
        <v>1048</v>
      </c>
      <c r="G53" t="s">
        <v>280</v>
      </c>
      <c r="H53" s="87" t="s">
        <v>789</v>
      </c>
      <c r="I53" s="65">
        <v>28</v>
      </c>
      <c r="J53" s="1">
        <v>6968602</v>
      </c>
      <c r="L53" s="1">
        <f t="shared" si="2"/>
        <v>17</v>
      </c>
      <c r="M53" t="s">
        <v>9</v>
      </c>
    </row>
    <row r="54" spans="1:16" ht="12.75" customHeight="1" x14ac:dyDescent="0.2">
      <c r="A54" s="10">
        <f t="shared" si="0"/>
        <v>53</v>
      </c>
      <c r="B54" s="10">
        <v>145373</v>
      </c>
      <c r="C54" s="8" t="s">
        <v>1221</v>
      </c>
      <c r="D54" t="s">
        <v>39</v>
      </c>
      <c r="E54" s="5" t="s">
        <v>820</v>
      </c>
      <c r="F54" t="s">
        <v>1048</v>
      </c>
      <c r="G54" t="s">
        <v>280</v>
      </c>
      <c r="H54" s="87" t="s">
        <v>789</v>
      </c>
      <c r="I54" s="65">
        <v>28</v>
      </c>
      <c r="J54" s="1">
        <v>3561614</v>
      </c>
      <c r="L54" s="1">
        <f t="shared" si="2"/>
        <v>18</v>
      </c>
      <c r="M54" t="s">
        <v>9</v>
      </c>
    </row>
    <row r="55" spans="1:16" ht="12.75" customHeight="1" x14ac:dyDescent="0.2">
      <c r="A55" s="10">
        <f t="shared" si="0"/>
        <v>54</v>
      </c>
      <c r="B55" s="10">
        <v>145372</v>
      </c>
      <c r="C55" s="8" t="s">
        <v>1126</v>
      </c>
      <c r="D55" t="s">
        <v>39</v>
      </c>
      <c r="E55" s="5" t="s">
        <v>820</v>
      </c>
      <c r="F55" t="s">
        <v>1048</v>
      </c>
      <c r="G55" t="s">
        <v>280</v>
      </c>
      <c r="H55" s="87" t="s">
        <v>789</v>
      </c>
      <c r="I55" s="65">
        <v>28</v>
      </c>
      <c r="J55" s="1">
        <v>5283948</v>
      </c>
      <c r="L55" s="1">
        <f t="shared" si="2"/>
        <v>19</v>
      </c>
      <c r="M55" t="s">
        <v>9</v>
      </c>
    </row>
    <row r="56" spans="1:16" ht="12.75" customHeight="1" x14ac:dyDescent="0.2">
      <c r="A56" s="10">
        <f t="shared" si="0"/>
        <v>55</v>
      </c>
      <c r="B56" s="10">
        <v>145371</v>
      </c>
      <c r="C56" s="8" t="s">
        <v>1220</v>
      </c>
      <c r="D56" t="s">
        <v>39</v>
      </c>
      <c r="E56" s="5" t="s">
        <v>820</v>
      </c>
      <c r="F56" t="s">
        <v>1048</v>
      </c>
      <c r="G56" t="s">
        <v>280</v>
      </c>
      <c r="H56" s="87" t="s">
        <v>789</v>
      </c>
      <c r="I56" s="65">
        <v>28</v>
      </c>
      <c r="J56" s="1">
        <v>6049919</v>
      </c>
      <c r="L56" s="1">
        <f t="shared" si="2"/>
        <v>20</v>
      </c>
      <c r="M56" t="s">
        <v>9</v>
      </c>
    </row>
    <row r="57" spans="1:16" ht="12.75" customHeight="1" x14ac:dyDescent="0.2">
      <c r="A57" s="10">
        <f t="shared" si="0"/>
        <v>56</v>
      </c>
      <c r="B57" s="10">
        <v>145370</v>
      </c>
      <c r="C57" s="8" t="s">
        <v>1219</v>
      </c>
      <c r="D57" t="s">
        <v>39</v>
      </c>
      <c r="E57" s="5" t="s">
        <v>820</v>
      </c>
      <c r="F57" t="s">
        <v>1048</v>
      </c>
      <c r="G57" t="s">
        <v>280</v>
      </c>
      <c r="H57" s="87" t="s">
        <v>789</v>
      </c>
      <c r="I57" s="65">
        <v>28</v>
      </c>
      <c r="J57" s="1">
        <v>6968602</v>
      </c>
      <c r="L57" s="1">
        <f t="shared" si="2"/>
        <v>21</v>
      </c>
      <c r="M57" t="s">
        <v>9</v>
      </c>
    </row>
    <row r="58" spans="1:16" ht="12.75" customHeight="1" x14ac:dyDescent="0.2">
      <c r="A58" s="10">
        <f t="shared" si="0"/>
        <v>57</v>
      </c>
      <c r="B58" s="10">
        <v>145360</v>
      </c>
      <c r="C58" s="8" t="s">
        <v>1218</v>
      </c>
      <c r="D58" t="s">
        <v>39</v>
      </c>
      <c r="E58" s="5" t="s">
        <v>820</v>
      </c>
      <c r="F58" t="s">
        <v>1048</v>
      </c>
      <c r="G58" t="s">
        <v>280</v>
      </c>
      <c r="H58" s="87" t="s">
        <v>789</v>
      </c>
      <c r="I58" s="65">
        <v>28</v>
      </c>
      <c r="J58" s="1">
        <v>6754427</v>
      </c>
      <c r="L58" s="1">
        <f t="shared" si="2"/>
        <v>22</v>
      </c>
      <c r="M58" t="s">
        <v>9</v>
      </c>
    </row>
    <row r="59" spans="1:16" ht="12.75" customHeight="1" x14ac:dyDescent="0.2">
      <c r="A59" s="10">
        <f t="shared" si="0"/>
        <v>58</v>
      </c>
      <c r="B59" s="10">
        <v>145358</v>
      </c>
      <c r="C59" s="8" t="s">
        <v>1217</v>
      </c>
      <c r="D59" t="s">
        <v>39</v>
      </c>
      <c r="E59" s="5" t="s">
        <v>820</v>
      </c>
      <c r="F59" t="s">
        <v>1048</v>
      </c>
      <c r="G59" t="s">
        <v>280</v>
      </c>
      <c r="H59" s="87" t="s">
        <v>789</v>
      </c>
      <c r="I59" s="65">
        <v>28</v>
      </c>
      <c r="J59" s="1">
        <v>6754427</v>
      </c>
      <c r="L59" s="1">
        <f t="shared" si="2"/>
        <v>23</v>
      </c>
      <c r="M59" t="s">
        <v>9</v>
      </c>
    </row>
    <row r="60" spans="1:16" ht="12.75" customHeight="1" x14ac:dyDescent="0.2">
      <c r="A60" s="10">
        <f t="shared" si="0"/>
        <v>59</v>
      </c>
      <c r="B60" s="10">
        <v>145843</v>
      </c>
      <c r="C60" s="8" t="s">
        <v>1253</v>
      </c>
      <c r="D60" t="s">
        <v>39</v>
      </c>
      <c r="E60" s="5" t="s">
        <v>820</v>
      </c>
      <c r="F60" t="s">
        <v>1048</v>
      </c>
      <c r="G60" t="s">
        <v>280</v>
      </c>
      <c r="H60" s="87" t="s">
        <v>789</v>
      </c>
      <c r="I60" s="65">
        <v>28</v>
      </c>
      <c r="J60" s="1">
        <v>3561614</v>
      </c>
      <c r="L60" s="1">
        <f t="shared" si="2"/>
        <v>24</v>
      </c>
      <c r="M60" t="s">
        <v>9</v>
      </c>
    </row>
    <row r="61" spans="1:16" ht="12.75" customHeight="1" x14ac:dyDescent="0.2">
      <c r="A61" s="10">
        <f t="shared" si="0"/>
        <v>60</v>
      </c>
      <c r="B61" s="10">
        <v>6322</v>
      </c>
      <c r="C61" s="8" t="s">
        <v>78</v>
      </c>
      <c r="D61" t="s">
        <v>71</v>
      </c>
      <c r="E61" s="9" t="s">
        <v>821</v>
      </c>
      <c r="F61" t="s">
        <v>79</v>
      </c>
      <c r="G61" t="s">
        <v>80</v>
      </c>
      <c r="H61" s="8" t="s">
        <v>789</v>
      </c>
      <c r="I61" s="2">
        <v>33</v>
      </c>
      <c r="J61" s="1">
        <v>0</v>
      </c>
      <c r="M61" t="s">
        <v>7</v>
      </c>
      <c r="N61" s="66">
        <v>39853</v>
      </c>
      <c r="O61" t="s">
        <v>7</v>
      </c>
      <c r="P61" s="66" t="s">
        <v>81</v>
      </c>
    </row>
    <row r="62" spans="1:16" ht="12.75" customHeight="1" x14ac:dyDescent="0.2">
      <c r="A62" s="10">
        <f t="shared" si="0"/>
        <v>61</v>
      </c>
      <c r="B62" s="10">
        <v>74687</v>
      </c>
      <c r="C62" s="8" t="s">
        <v>197</v>
      </c>
      <c r="D62" t="s">
        <v>39</v>
      </c>
      <c r="E62" s="5" t="s">
        <v>820</v>
      </c>
      <c r="F62" t="s">
        <v>52</v>
      </c>
      <c r="G62" t="s">
        <v>133</v>
      </c>
      <c r="H62" s="8" t="s">
        <v>789</v>
      </c>
      <c r="I62" s="65">
        <v>33</v>
      </c>
      <c r="J62" s="1">
        <v>990000</v>
      </c>
      <c r="L62" s="1">
        <f>L61+1</f>
        <v>1</v>
      </c>
      <c r="M62" t="s">
        <v>7</v>
      </c>
      <c r="N62" s="66">
        <v>42594</v>
      </c>
      <c r="O62" t="s">
        <v>9</v>
      </c>
      <c r="P62" s="66" t="s">
        <v>9</v>
      </c>
    </row>
    <row r="63" spans="1:16" ht="12.75" customHeight="1" x14ac:dyDescent="0.2">
      <c r="A63" s="10">
        <f t="shared" si="0"/>
        <v>62</v>
      </c>
      <c r="B63" s="10">
        <v>82910</v>
      </c>
      <c r="C63" s="87" t="s">
        <v>1043</v>
      </c>
      <c r="D63" t="s">
        <v>220</v>
      </c>
      <c r="E63" s="9" t="s">
        <v>822</v>
      </c>
      <c r="F63" t="s">
        <v>52</v>
      </c>
      <c r="G63" t="s">
        <v>221</v>
      </c>
      <c r="H63" s="8" t="s">
        <v>789</v>
      </c>
      <c r="I63" s="65">
        <v>33</v>
      </c>
      <c r="J63" s="1">
        <v>0</v>
      </c>
      <c r="M63" t="s">
        <v>9</v>
      </c>
      <c r="N63" s="66" t="s">
        <v>9</v>
      </c>
      <c r="O63" t="s">
        <v>9</v>
      </c>
      <c r="P63" s="66" t="s">
        <v>9</v>
      </c>
    </row>
    <row r="64" spans="1:16" ht="12.75" customHeight="1" x14ac:dyDescent="0.2">
      <c r="A64" s="10">
        <f t="shared" si="0"/>
        <v>63</v>
      </c>
      <c r="B64" s="10">
        <v>117830</v>
      </c>
      <c r="C64" s="8" t="s">
        <v>347</v>
      </c>
      <c r="D64" t="s">
        <v>76</v>
      </c>
      <c r="E64" s="9" t="s">
        <v>822</v>
      </c>
      <c r="F64" t="s">
        <v>83</v>
      </c>
      <c r="G64" s="5" t="s">
        <v>348</v>
      </c>
      <c r="H64" s="8" t="s">
        <v>789</v>
      </c>
      <c r="I64" s="65">
        <v>33</v>
      </c>
      <c r="J64" s="1">
        <v>657030</v>
      </c>
      <c r="M64" t="s">
        <v>9</v>
      </c>
      <c r="N64" s="66" t="s">
        <v>9</v>
      </c>
      <c r="O64" t="s">
        <v>9</v>
      </c>
      <c r="P64" s="66" t="s">
        <v>9</v>
      </c>
    </row>
    <row r="65" spans="1:16" ht="12.75" customHeight="1" x14ac:dyDescent="0.2">
      <c r="A65" s="10">
        <f t="shared" si="0"/>
        <v>64</v>
      </c>
      <c r="B65" s="10">
        <v>119413</v>
      </c>
      <c r="C65" s="8" t="s">
        <v>369</v>
      </c>
      <c r="D65" t="s">
        <v>71</v>
      </c>
      <c r="E65" s="9" t="s">
        <v>821</v>
      </c>
      <c r="F65" t="s">
        <v>208</v>
      </c>
      <c r="G65" t="s">
        <v>370</v>
      </c>
      <c r="H65" s="8" t="s">
        <v>789</v>
      </c>
      <c r="I65" s="2">
        <v>33</v>
      </c>
      <c r="J65" s="1">
        <v>0</v>
      </c>
      <c r="M65" t="s">
        <v>9</v>
      </c>
      <c r="N65" s="66" t="s">
        <v>9</v>
      </c>
      <c r="O65" t="s">
        <v>9</v>
      </c>
      <c r="P65" s="66" t="s">
        <v>9</v>
      </c>
    </row>
    <row r="66" spans="1:16" ht="12.75" customHeight="1" x14ac:dyDescent="0.2">
      <c r="A66" s="10">
        <f t="shared" si="0"/>
        <v>65</v>
      </c>
      <c r="B66" s="10">
        <v>140645</v>
      </c>
      <c r="C66" s="8" t="s">
        <v>884</v>
      </c>
      <c r="D66" t="s">
        <v>39</v>
      </c>
      <c r="E66" s="5" t="s">
        <v>820</v>
      </c>
      <c r="F66" s="5" t="s">
        <v>1048</v>
      </c>
      <c r="G66" s="5" t="s">
        <v>376</v>
      </c>
      <c r="H66" s="8" t="s">
        <v>789</v>
      </c>
      <c r="I66" s="65">
        <v>33</v>
      </c>
      <c r="J66" s="1">
        <v>3433029.6</v>
      </c>
      <c r="L66" s="1">
        <f t="shared" ref="L66:L97" si="3">L65+1</f>
        <v>1</v>
      </c>
    </row>
    <row r="67" spans="1:16" ht="12.75" customHeight="1" x14ac:dyDescent="0.2">
      <c r="A67" s="10">
        <f t="shared" si="0"/>
        <v>66</v>
      </c>
      <c r="B67" s="10">
        <v>134513</v>
      </c>
      <c r="C67" s="8" t="s">
        <v>635</v>
      </c>
      <c r="D67" t="s">
        <v>39</v>
      </c>
      <c r="E67" s="5" t="s">
        <v>820</v>
      </c>
      <c r="F67" s="5" t="s">
        <v>1047</v>
      </c>
      <c r="G67" t="s">
        <v>280</v>
      </c>
      <c r="H67" s="8" t="s">
        <v>789</v>
      </c>
      <c r="I67" s="65">
        <v>33</v>
      </c>
      <c r="J67" s="1">
        <v>1865012</v>
      </c>
      <c r="L67" s="1">
        <f t="shared" si="3"/>
        <v>2</v>
      </c>
      <c r="M67" t="s">
        <v>7</v>
      </c>
      <c r="N67" s="66">
        <v>44259</v>
      </c>
      <c r="O67" t="s">
        <v>9</v>
      </c>
      <c r="P67" s="66" t="s">
        <v>9</v>
      </c>
    </row>
    <row r="68" spans="1:16" ht="12.75" customHeight="1" x14ac:dyDescent="0.2">
      <c r="A68" s="10">
        <f t="shared" ref="A68:A131" si="4">A67+1</f>
        <v>67</v>
      </c>
      <c r="B68" s="10">
        <v>140333</v>
      </c>
      <c r="C68" s="8" t="s">
        <v>782</v>
      </c>
      <c r="D68" t="s">
        <v>39</v>
      </c>
      <c r="E68" s="5" t="s">
        <v>820</v>
      </c>
      <c r="F68" t="s">
        <v>83</v>
      </c>
      <c r="G68" t="s">
        <v>440</v>
      </c>
      <c r="H68" s="8" t="s">
        <v>789</v>
      </c>
      <c r="I68" s="65">
        <v>33</v>
      </c>
      <c r="J68" s="1">
        <v>121006816</v>
      </c>
      <c r="L68" s="1">
        <f t="shared" si="3"/>
        <v>3</v>
      </c>
      <c r="M68" t="s">
        <v>9</v>
      </c>
      <c r="N68" s="66" t="s">
        <v>9</v>
      </c>
      <c r="O68" t="s">
        <v>9</v>
      </c>
      <c r="P68" s="66" t="s">
        <v>9</v>
      </c>
    </row>
    <row r="69" spans="1:16" ht="12.75" customHeight="1" x14ac:dyDescent="0.2">
      <c r="A69" s="10">
        <f t="shared" si="4"/>
        <v>68</v>
      </c>
      <c r="B69" s="10">
        <v>137655</v>
      </c>
      <c r="C69" s="8" t="s">
        <v>703</v>
      </c>
      <c r="D69" t="s">
        <v>49</v>
      </c>
      <c r="E69" s="5" t="s">
        <v>820</v>
      </c>
      <c r="F69" t="s">
        <v>45</v>
      </c>
      <c r="G69" t="s">
        <v>243</v>
      </c>
      <c r="H69" s="8" t="s">
        <v>789</v>
      </c>
      <c r="I69" s="65">
        <v>33</v>
      </c>
      <c r="J69" s="1">
        <v>23545500</v>
      </c>
      <c r="L69" s="1">
        <f t="shared" si="3"/>
        <v>4</v>
      </c>
      <c r="M69" t="s">
        <v>9</v>
      </c>
      <c r="N69" s="66" t="s">
        <v>9</v>
      </c>
      <c r="O69" t="s">
        <v>9</v>
      </c>
      <c r="P69" s="66" t="s">
        <v>9</v>
      </c>
    </row>
    <row r="70" spans="1:16" x14ac:dyDescent="0.2">
      <c r="A70" s="10">
        <f t="shared" si="4"/>
        <v>69</v>
      </c>
      <c r="B70" s="10">
        <v>146084</v>
      </c>
      <c r="C70" s="8" t="s">
        <v>1267</v>
      </c>
      <c r="D70" t="s">
        <v>39</v>
      </c>
      <c r="E70" s="5" t="s">
        <v>820</v>
      </c>
      <c r="F70" t="s">
        <v>14</v>
      </c>
      <c r="G70" t="s">
        <v>91</v>
      </c>
      <c r="H70" s="87" t="s">
        <v>789</v>
      </c>
      <c r="I70" s="65">
        <v>33</v>
      </c>
      <c r="J70" s="1">
        <v>198000000</v>
      </c>
      <c r="K70" s="1">
        <f>SUM(J1:J70)</f>
        <v>2298633555.1350002</v>
      </c>
      <c r="L70" s="1">
        <f t="shared" si="3"/>
        <v>5</v>
      </c>
      <c r="M70" t="s">
        <v>9</v>
      </c>
    </row>
    <row r="71" spans="1:16" ht="12.75" customHeight="1" x14ac:dyDescent="0.2">
      <c r="A71" s="10">
        <f t="shared" si="4"/>
        <v>70</v>
      </c>
      <c r="B71" s="10">
        <v>130691</v>
      </c>
      <c r="C71" s="8" t="s">
        <v>565</v>
      </c>
      <c r="D71" t="s">
        <v>39</v>
      </c>
      <c r="E71" s="5" t="s">
        <v>820</v>
      </c>
      <c r="F71" t="s">
        <v>14</v>
      </c>
      <c r="G71" t="s">
        <v>566</v>
      </c>
      <c r="H71" s="8" t="s">
        <v>789</v>
      </c>
      <c r="I71" s="2">
        <v>33</v>
      </c>
      <c r="J71" s="3">
        <v>15435288.33</v>
      </c>
      <c r="K71" s="3"/>
      <c r="L71" s="1">
        <f t="shared" si="3"/>
        <v>6</v>
      </c>
      <c r="M71" t="s">
        <v>9</v>
      </c>
      <c r="N71" s="66" t="s">
        <v>9</v>
      </c>
      <c r="O71" t="s">
        <v>9</v>
      </c>
      <c r="P71" s="66" t="s">
        <v>9</v>
      </c>
    </row>
    <row r="72" spans="1:16" ht="12.75" customHeight="1" x14ac:dyDescent="0.2">
      <c r="A72" s="10">
        <f t="shared" si="4"/>
        <v>71</v>
      </c>
      <c r="B72" s="10">
        <v>140892</v>
      </c>
      <c r="C72" s="8" t="s">
        <v>863</v>
      </c>
      <c r="D72" t="s">
        <v>39</v>
      </c>
      <c r="E72" s="5" t="s">
        <v>820</v>
      </c>
      <c r="F72" t="s">
        <v>14</v>
      </c>
      <c r="G72" t="s">
        <v>149</v>
      </c>
      <c r="H72" s="91" t="s">
        <v>789</v>
      </c>
      <c r="I72" s="65">
        <v>33</v>
      </c>
      <c r="J72" s="1">
        <v>0</v>
      </c>
      <c r="L72" s="1">
        <f t="shared" si="3"/>
        <v>7</v>
      </c>
      <c r="M72" t="s">
        <v>9</v>
      </c>
      <c r="N72" s="66" t="s">
        <v>9</v>
      </c>
      <c r="O72" t="s">
        <v>9</v>
      </c>
    </row>
    <row r="73" spans="1:16" ht="12.75" customHeight="1" x14ac:dyDescent="0.2">
      <c r="A73" s="10">
        <f t="shared" si="4"/>
        <v>72</v>
      </c>
      <c r="B73" s="10">
        <v>144937</v>
      </c>
      <c r="C73" s="8" t="s">
        <v>1159</v>
      </c>
      <c r="D73" t="s">
        <v>39</v>
      </c>
      <c r="E73" t="s">
        <v>820</v>
      </c>
      <c r="F73" t="s">
        <v>1048</v>
      </c>
      <c r="G73" t="s">
        <v>113</v>
      </c>
      <c r="H73" s="87" t="s">
        <v>789</v>
      </c>
      <c r="I73" s="65">
        <v>33</v>
      </c>
      <c r="J73" s="1">
        <v>4118089</v>
      </c>
      <c r="L73" s="1">
        <f t="shared" si="3"/>
        <v>8</v>
      </c>
      <c r="M73" t="s">
        <v>9</v>
      </c>
      <c r="N73" t="s">
        <v>9</v>
      </c>
      <c r="O73" t="s">
        <v>9</v>
      </c>
      <c r="P73" t="s">
        <v>9</v>
      </c>
    </row>
    <row r="74" spans="1:16" ht="12.75" customHeight="1" x14ac:dyDescent="0.2">
      <c r="A74" s="10">
        <f t="shared" si="4"/>
        <v>73</v>
      </c>
      <c r="B74" s="10">
        <v>144978</v>
      </c>
      <c r="C74" s="8" t="s">
        <v>1160</v>
      </c>
      <c r="D74" t="s">
        <v>39</v>
      </c>
      <c r="E74" t="s">
        <v>820</v>
      </c>
      <c r="F74" t="s">
        <v>1048</v>
      </c>
      <c r="G74" t="s">
        <v>113</v>
      </c>
      <c r="H74" s="87" t="s">
        <v>789</v>
      </c>
      <c r="I74" s="65">
        <v>33</v>
      </c>
      <c r="J74" s="1">
        <v>4319280</v>
      </c>
      <c r="L74" s="1">
        <f t="shared" si="3"/>
        <v>9</v>
      </c>
      <c r="M74" t="s">
        <v>9</v>
      </c>
      <c r="N74" t="s">
        <v>9</v>
      </c>
      <c r="O74" t="s">
        <v>9</v>
      </c>
      <c r="P74" t="s">
        <v>9</v>
      </c>
    </row>
    <row r="75" spans="1:16" ht="12.75" customHeight="1" x14ac:dyDescent="0.2">
      <c r="A75" s="10">
        <f t="shared" si="4"/>
        <v>74</v>
      </c>
      <c r="B75" s="10">
        <v>144471</v>
      </c>
      <c r="C75" s="8" t="s">
        <v>1128</v>
      </c>
      <c r="D75" t="s">
        <v>39</v>
      </c>
      <c r="E75" t="s">
        <v>820</v>
      </c>
      <c r="F75" t="s">
        <v>1048</v>
      </c>
      <c r="G75" t="s">
        <v>303</v>
      </c>
      <c r="H75" s="87" t="s">
        <v>789</v>
      </c>
      <c r="I75" s="65">
        <v>33</v>
      </c>
      <c r="J75" s="1">
        <v>9386494</v>
      </c>
      <c r="L75" s="1">
        <f t="shared" si="3"/>
        <v>10</v>
      </c>
      <c r="M75" t="s">
        <v>9</v>
      </c>
      <c r="N75" t="s">
        <v>9</v>
      </c>
      <c r="O75" t="s">
        <v>9</v>
      </c>
      <c r="P75" t="s">
        <v>9</v>
      </c>
    </row>
    <row r="76" spans="1:16" ht="12.75" customHeight="1" x14ac:dyDescent="0.2">
      <c r="A76" s="10">
        <f t="shared" si="4"/>
        <v>75</v>
      </c>
      <c r="B76" s="10">
        <v>143863</v>
      </c>
      <c r="C76" s="8" t="s">
        <v>1102</v>
      </c>
      <c r="D76" t="s">
        <v>39</v>
      </c>
      <c r="E76" t="s">
        <v>820</v>
      </c>
      <c r="F76" t="s">
        <v>1048</v>
      </c>
      <c r="G76" t="s">
        <v>303</v>
      </c>
      <c r="H76" s="87" t="s">
        <v>789</v>
      </c>
      <c r="I76" s="65">
        <v>33</v>
      </c>
      <c r="J76" s="1">
        <v>3197500</v>
      </c>
      <c r="L76" s="1">
        <f t="shared" si="3"/>
        <v>11</v>
      </c>
      <c r="M76" t="s">
        <v>9</v>
      </c>
      <c r="N76" t="s">
        <v>9</v>
      </c>
      <c r="O76" t="s">
        <v>9</v>
      </c>
      <c r="P76" t="s">
        <v>9</v>
      </c>
    </row>
    <row r="77" spans="1:16" ht="12.75" customHeight="1" x14ac:dyDescent="0.2">
      <c r="A77" s="10">
        <f t="shared" si="4"/>
        <v>76</v>
      </c>
      <c r="B77" s="10">
        <v>144274</v>
      </c>
      <c r="C77" s="8" t="s">
        <v>892</v>
      </c>
      <c r="D77" t="s">
        <v>39</v>
      </c>
      <c r="E77" t="s">
        <v>820</v>
      </c>
      <c r="F77" t="s">
        <v>1048</v>
      </c>
      <c r="G77" t="s">
        <v>274</v>
      </c>
      <c r="H77" s="87" t="s">
        <v>789</v>
      </c>
      <c r="I77" s="65">
        <v>33</v>
      </c>
      <c r="J77" s="1">
        <v>6003619</v>
      </c>
      <c r="L77" s="1">
        <f t="shared" si="3"/>
        <v>12</v>
      </c>
      <c r="M77" t="s">
        <v>9</v>
      </c>
      <c r="N77" t="s">
        <v>9</v>
      </c>
      <c r="O77" t="s">
        <v>9</v>
      </c>
      <c r="P77" t="s">
        <v>9</v>
      </c>
    </row>
    <row r="78" spans="1:16" ht="12.75" customHeight="1" x14ac:dyDescent="0.2">
      <c r="A78" s="10">
        <f t="shared" si="4"/>
        <v>77</v>
      </c>
      <c r="B78" s="10">
        <v>144261</v>
      </c>
      <c r="C78" s="8" t="s">
        <v>1122</v>
      </c>
      <c r="D78" t="s">
        <v>39</v>
      </c>
      <c r="E78" t="s">
        <v>820</v>
      </c>
      <c r="F78" t="s">
        <v>1048</v>
      </c>
      <c r="G78" t="s">
        <v>274</v>
      </c>
      <c r="H78" s="87" t="s">
        <v>789</v>
      </c>
      <c r="I78" s="65">
        <v>33</v>
      </c>
      <c r="J78" s="1">
        <v>3968433</v>
      </c>
      <c r="L78" s="1">
        <f t="shared" si="3"/>
        <v>13</v>
      </c>
      <c r="M78" t="s">
        <v>9</v>
      </c>
      <c r="N78" t="s">
        <v>9</v>
      </c>
      <c r="O78" t="s">
        <v>9</v>
      </c>
      <c r="P78" t="s">
        <v>9</v>
      </c>
    </row>
    <row r="79" spans="1:16" ht="12.75" customHeight="1" x14ac:dyDescent="0.2">
      <c r="A79" s="10">
        <f t="shared" si="4"/>
        <v>78</v>
      </c>
      <c r="B79" s="10">
        <v>143868</v>
      </c>
      <c r="C79" s="8" t="s">
        <v>1103</v>
      </c>
      <c r="D79" t="s">
        <v>39</v>
      </c>
      <c r="E79" t="s">
        <v>820</v>
      </c>
      <c r="F79" t="s">
        <v>1048</v>
      </c>
      <c r="G79" t="s">
        <v>303</v>
      </c>
      <c r="H79" s="87" t="s">
        <v>789</v>
      </c>
      <c r="I79" s="65">
        <v>33</v>
      </c>
      <c r="J79" s="1">
        <v>4666842</v>
      </c>
      <c r="L79" s="1">
        <f t="shared" si="3"/>
        <v>14</v>
      </c>
      <c r="M79" t="s">
        <v>9</v>
      </c>
      <c r="N79" t="s">
        <v>9</v>
      </c>
      <c r="O79" t="s">
        <v>9</v>
      </c>
      <c r="P79" t="s">
        <v>9</v>
      </c>
    </row>
    <row r="80" spans="1:16" ht="12.75" customHeight="1" x14ac:dyDescent="0.2">
      <c r="A80" s="10">
        <f t="shared" si="4"/>
        <v>79</v>
      </c>
      <c r="B80" s="10">
        <v>143770</v>
      </c>
      <c r="C80" s="8" t="s">
        <v>969</v>
      </c>
      <c r="D80" t="s">
        <v>39</v>
      </c>
      <c r="E80" s="5" t="s">
        <v>820</v>
      </c>
      <c r="F80" t="s">
        <v>1048</v>
      </c>
      <c r="G80" t="s">
        <v>280</v>
      </c>
      <c r="H80" s="8" t="s">
        <v>789</v>
      </c>
      <c r="I80" s="65">
        <v>33</v>
      </c>
      <c r="J80" s="1">
        <v>2387979</v>
      </c>
      <c r="L80" s="1">
        <f t="shared" si="3"/>
        <v>15</v>
      </c>
      <c r="M80" t="s">
        <v>9</v>
      </c>
      <c r="N80" t="s">
        <v>9</v>
      </c>
      <c r="O80" t="s">
        <v>9</v>
      </c>
      <c r="P80" t="s">
        <v>9</v>
      </c>
    </row>
    <row r="81" spans="1:16" ht="12.75" customHeight="1" x14ac:dyDescent="0.2">
      <c r="A81" s="10">
        <f t="shared" si="4"/>
        <v>80</v>
      </c>
      <c r="B81" s="10">
        <v>145489</v>
      </c>
      <c r="C81" s="8" t="s">
        <v>1233</v>
      </c>
      <c r="D81" t="s">
        <v>49</v>
      </c>
      <c r="E81" s="5" t="s">
        <v>820</v>
      </c>
      <c r="F81" t="s">
        <v>14</v>
      </c>
      <c r="G81" t="s">
        <v>639</v>
      </c>
      <c r="H81" s="87" t="s">
        <v>789</v>
      </c>
      <c r="I81" s="65">
        <v>33</v>
      </c>
      <c r="J81" s="1">
        <v>112200000</v>
      </c>
      <c r="L81" s="1">
        <f t="shared" si="3"/>
        <v>16</v>
      </c>
      <c r="M81" t="s">
        <v>9</v>
      </c>
    </row>
    <row r="82" spans="1:16" ht="12.75" customHeight="1" x14ac:dyDescent="0.2">
      <c r="A82" s="10">
        <f t="shared" si="4"/>
        <v>81</v>
      </c>
      <c r="B82" s="10">
        <v>143750</v>
      </c>
      <c r="C82" s="8" t="s">
        <v>1092</v>
      </c>
      <c r="D82" t="s">
        <v>39</v>
      </c>
      <c r="E82" s="5" t="s">
        <v>820</v>
      </c>
      <c r="F82" t="s">
        <v>1048</v>
      </c>
      <c r="G82" t="s">
        <v>1166</v>
      </c>
      <c r="H82" s="8" t="s">
        <v>789</v>
      </c>
      <c r="I82" s="65">
        <v>33</v>
      </c>
      <c r="J82" s="1">
        <v>4847667</v>
      </c>
      <c r="L82" s="1">
        <f t="shared" si="3"/>
        <v>17</v>
      </c>
      <c r="M82" t="s">
        <v>9</v>
      </c>
      <c r="N82" t="s">
        <v>9</v>
      </c>
      <c r="O82" t="s">
        <v>9</v>
      </c>
      <c r="P82" t="s">
        <v>9</v>
      </c>
    </row>
    <row r="83" spans="1:16" ht="12.75" customHeight="1" x14ac:dyDescent="0.2">
      <c r="A83" s="10">
        <f t="shared" si="4"/>
        <v>82</v>
      </c>
      <c r="B83" s="10">
        <v>143877</v>
      </c>
      <c r="C83" s="8" t="s">
        <v>1092</v>
      </c>
      <c r="D83" t="s">
        <v>39</v>
      </c>
      <c r="E83" t="s">
        <v>820</v>
      </c>
      <c r="F83" t="s">
        <v>1048</v>
      </c>
      <c r="G83" t="s">
        <v>280</v>
      </c>
      <c r="H83" s="87" t="s">
        <v>789</v>
      </c>
      <c r="I83" s="65">
        <v>33</v>
      </c>
      <c r="J83" s="1">
        <v>8708746</v>
      </c>
      <c r="L83" s="1">
        <f t="shared" si="3"/>
        <v>18</v>
      </c>
      <c r="M83" t="s">
        <v>9</v>
      </c>
      <c r="N83" t="s">
        <v>9</v>
      </c>
      <c r="O83" t="s">
        <v>9</v>
      </c>
      <c r="P83" t="s">
        <v>9</v>
      </c>
    </row>
    <row r="84" spans="1:16" ht="12.75" customHeight="1" x14ac:dyDescent="0.2">
      <c r="A84" s="10">
        <f t="shared" si="4"/>
        <v>83</v>
      </c>
      <c r="B84" s="10">
        <v>143878</v>
      </c>
      <c r="C84" s="8" t="s">
        <v>1105</v>
      </c>
      <c r="D84" t="s">
        <v>39</v>
      </c>
      <c r="E84" t="s">
        <v>820</v>
      </c>
      <c r="F84" t="s">
        <v>1048</v>
      </c>
      <c r="G84" t="s">
        <v>280</v>
      </c>
      <c r="H84" s="87" t="s">
        <v>789</v>
      </c>
      <c r="I84" s="65">
        <v>33</v>
      </c>
      <c r="J84" s="1">
        <v>740820</v>
      </c>
      <c r="L84" s="1">
        <f t="shared" si="3"/>
        <v>19</v>
      </c>
      <c r="M84" t="s">
        <v>9</v>
      </c>
      <c r="N84" t="s">
        <v>9</v>
      </c>
      <c r="O84" t="s">
        <v>9</v>
      </c>
      <c r="P84" t="s">
        <v>9</v>
      </c>
    </row>
    <row r="85" spans="1:16" ht="12.75" customHeight="1" x14ac:dyDescent="0.2">
      <c r="A85" s="10">
        <f t="shared" si="4"/>
        <v>84</v>
      </c>
      <c r="B85" s="10">
        <v>144073</v>
      </c>
      <c r="C85" s="8" t="s">
        <v>906</v>
      </c>
      <c r="D85" t="s">
        <v>39</v>
      </c>
      <c r="E85" t="s">
        <v>820</v>
      </c>
      <c r="F85" t="s">
        <v>1048</v>
      </c>
      <c r="G85" t="s">
        <v>280</v>
      </c>
      <c r="H85" s="87" t="s">
        <v>789</v>
      </c>
      <c r="I85" s="65">
        <v>33</v>
      </c>
      <c r="J85" s="1">
        <v>10861718</v>
      </c>
      <c r="L85" s="1">
        <f t="shared" si="3"/>
        <v>20</v>
      </c>
      <c r="M85" t="s">
        <v>9</v>
      </c>
      <c r="N85" t="s">
        <v>9</v>
      </c>
      <c r="O85" t="s">
        <v>9</v>
      </c>
      <c r="P85" t="s">
        <v>9</v>
      </c>
    </row>
    <row r="86" spans="1:16" ht="12.75" customHeight="1" x14ac:dyDescent="0.2">
      <c r="A86" s="10">
        <f t="shared" si="4"/>
        <v>85</v>
      </c>
      <c r="B86" s="10">
        <v>142199</v>
      </c>
      <c r="C86" s="8" t="s">
        <v>909</v>
      </c>
      <c r="D86" t="s">
        <v>39</v>
      </c>
      <c r="E86" s="5" t="s">
        <v>820</v>
      </c>
      <c r="F86" t="s">
        <v>1048</v>
      </c>
      <c r="G86" t="s">
        <v>187</v>
      </c>
      <c r="H86" s="87" t="s">
        <v>789</v>
      </c>
      <c r="I86" s="65">
        <v>33</v>
      </c>
      <c r="J86" s="1">
        <v>17461091.34</v>
      </c>
      <c r="L86" s="1">
        <f t="shared" si="3"/>
        <v>21</v>
      </c>
      <c r="M86" t="s">
        <v>9</v>
      </c>
      <c r="N86" s="66" t="s">
        <v>9</v>
      </c>
      <c r="O86" t="s">
        <v>9</v>
      </c>
      <c r="P86" s="66" t="s">
        <v>9</v>
      </c>
    </row>
    <row r="87" spans="1:16" ht="12.75" customHeight="1" x14ac:dyDescent="0.2">
      <c r="A87" s="10">
        <f t="shared" si="4"/>
        <v>86</v>
      </c>
      <c r="B87" s="10">
        <v>142183</v>
      </c>
      <c r="C87" s="8" t="s">
        <v>913</v>
      </c>
      <c r="D87" t="s">
        <v>39</v>
      </c>
      <c r="E87" s="5" t="s">
        <v>820</v>
      </c>
      <c r="F87" t="s">
        <v>1048</v>
      </c>
      <c r="G87" t="s">
        <v>187</v>
      </c>
      <c r="H87" s="87" t="s">
        <v>789</v>
      </c>
      <c r="I87" s="65">
        <v>33</v>
      </c>
      <c r="J87" s="1">
        <v>300000</v>
      </c>
      <c r="L87" s="1">
        <f t="shared" si="3"/>
        <v>22</v>
      </c>
      <c r="M87" t="s">
        <v>9</v>
      </c>
      <c r="N87" s="66" t="s">
        <v>9</v>
      </c>
      <c r="O87" t="s">
        <v>9</v>
      </c>
      <c r="P87" s="66" t="s">
        <v>9</v>
      </c>
    </row>
    <row r="88" spans="1:16" ht="12.75" customHeight="1" x14ac:dyDescent="0.2">
      <c r="A88" s="10">
        <f t="shared" si="4"/>
        <v>87</v>
      </c>
      <c r="B88" s="10">
        <v>143703</v>
      </c>
      <c r="C88" s="8" t="s">
        <v>1090</v>
      </c>
      <c r="D88" t="s">
        <v>39</v>
      </c>
      <c r="E88" s="5" t="s">
        <v>820</v>
      </c>
      <c r="F88" t="s">
        <v>74</v>
      </c>
      <c r="G88" t="s">
        <v>564</v>
      </c>
      <c r="H88" s="8" t="s">
        <v>789</v>
      </c>
      <c r="I88" s="65">
        <v>33</v>
      </c>
      <c r="J88" s="1">
        <f>3251574024*0.33</f>
        <v>1073019427.9200001</v>
      </c>
      <c r="L88" s="1">
        <f t="shared" si="3"/>
        <v>23</v>
      </c>
      <c r="M88" t="s">
        <v>9</v>
      </c>
      <c r="N88" t="s">
        <v>9</v>
      </c>
      <c r="O88" t="s">
        <v>9</v>
      </c>
      <c r="P88" t="s">
        <v>9</v>
      </c>
    </row>
    <row r="89" spans="1:16" ht="12.75" customHeight="1" x14ac:dyDescent="0.2">
      <c r="A89" s="10">
        <f t="shared" si="4"/>
        <v>88</v>
      </c>
      <c r="B89" s="10">
        <v>144686</v>
      </c>
      <c r="C89" s="8" t="s">
        <v>1147</v>
      </c>
      <c r="D89" t="s">
        <v>39</v>
      </c>
      <c r="E89" t="s">
        <v>820</v>
      </c>
      <c r="F89" t="s">
        <v>1048</v>
      </c>
      <c r="G89" t="s">
        <v>113</v>
      </c>
      <c r="H89" s="87" t="s">
        <v>789</v>
      </c>
      <c r="I89" s="65">
        <v>33</v>
      </c>
      <c r="J89" s="1">
        <v>4466461</v>
      </c>
      <c r="L89" s="1">
        <f t="shared" si="3"/>
        <v>24</v>
      </c>
      <c r="M89" t="s">
        <v>9</v>
      </c>
      <c r="N89" t="s">
        <v>9</v>
      </c>
      <c r="O89" t="s">
        <v>9</v>
      </c>
      <c r="P89" t="s">
        <v>9</v>
      </c>
    </row>
    <row r="90" spans="1:16" ht="12.75" customHeight="1" x14ac:dyDescent="0.2">
      <c r="A90" s="10">
        <f t="shared" si="4"/>
        <v>89</v>
      </c>
      <c r="B90" s="10">
        <v>144687</v>
      </c>
      <c r="C90" s="8" t="s">
        <v>1069</v>
      </c>
      <c r="D90" t="s">
        <v>39</v>
      </c>
      <c r="E90" t="s">
        <v>820</v>
      </c>
      <c r="F90" t="s">
        <v>1048</v>
      </c>
      <c r="G90" t="s">
        <v>113</v>
      </c>
      <c r="H90" s="87" t="s">
        <v>789</v>
      </c>
      <c r="I90" s="65">
        <v>33</v>
      </c>
      <c r="J90" s="1">
        <v>7143180</v>
      </c>
      <c r="L90" s="1">
        <f t="shared" si="3"/>
        <v>25</v>
      </c>
      <c r="M90" t="s">
        <v>9</v>
      </c>
      <c r="N90" t="s">
        <v>9</v>
      </c>
      <c r="O90" t="s">
        <v>9</v>
      </c>
      <c r="P90" t="s">
        <v>9</v>
      </c>
    </row>
    <row r="91" spans="1:16" ht="12.75" customHeight="1" x14ac:dyDescent="0.2">
      <c r="A91" s="10">
        <f t="shared" si="4"/>
        <v>90</v>
      </c>
      <c r="B91" s="10">
        <v>144494</v>
      </c>
      <c r="C91" s="8" t="s">
        <v>1130</v>
      </c>
      <c r="D91" t="s">
        <v>39</v>
      </c>
      <c r="E91" t="s">
        <v>820</v>
      </c>
      <c r="F91" t="s">
        <v>1048</v>
      </c>
      <c r="G91" t="s">
        <v>303</v>
      </c>
      <c r="H91" s="87" t="s">
        <v>789</v>
      </c>
      <c r="I91" s="65">
        <v>33</v>
      </c>
      <c r="J91" s="1">
        <v>6525609</v>
      </c>
      <c r="L91" s="1">
        <f t="shared" si="3"/>
        <v>26</v>
      </c>
      <c r="M91" t="s">
        <v>9</v>
      </c>
      <c r="N91" t="s">
        <v>9</v>
      </c>
      <c r="O91" t="s">
        <v>9</v>
      </c>
      <c r="P91" t="s">
        <v>9</v>
      </c>
    </row>
    <row r="92" spans="1:16" ht="12.75" customHeight="1" x14ac:dyDescent="0.2">
      <c r="A92" s="10">
        <f t="shared" si="4"/>
        <v>91</v>
      </c>
      <c r="B92" s="10">
        <v>143816</v>
      </c>
      <c r="C92" s="8" t="s">
        <v>1097</v>
      </c>
      <c r="D92" t="s">
        <v>39</v>
      </c>
      <c r="E92" s="5" t="s">
        <v>820</v>
      </c>
      <c r="F92" t="s">
        <v>1048</v>
      </c>
      <c r="G92" t="s">
        <v>1166</v>
      </c>
      <c r="H92" s="87" t="s">
        <v>789</v>
      </c>
      <c r="I92" s="65">
        <v>33</v>
      </c>
      <c r="J92" s="1">
        <v>2968108</v>
      </c>
      <c r="L92" s="1">
        <f t="shared" si="3"/>
        <v>27</v>
      </c>
      <c r="M92" t="s">
        <v>9</v>
      </c>
      <c r="N92" t="s">
        <v>9</v>
      </c>
      <c r="O92" t="s">
        <v>9</v>
      </c>
      <c r="P92" t="s">
        <v>9</v>
      </c>
    </row>
    <row r="93" spans="1:16" ht="12.75" customHeight="1" x14ac:dyDescent="0.2">
      <c r="A93" s="10">
        <f t="shared" si="4"/>
        <v>92</v>
      </c>
      <c r="B93" s="10">
        <v>145321</v>
      </c>
      <c r="C93" s="8" t="s">
        <v>1211</v>
      </c>
      <c r="D93" t="s">
        <v>39</v>
      </c>
      <c r="E93" s="5" t="s">
        <v>820</v>
      </c>
      <c r="F93" t="s">
        <v>1048</v>
      </c>
      <c r="G93" t="s">
        <v>318</v>
      </c>
      <c r="H93" s="87" t="s">
        <v>789</v>
      </c>
      <c r="I93" s="65">
        <v>33</v>
      </c>
      <c r="J93" s="1">
        <v>1383153</v>
      </c>
      <c r="L93" s="1">
        <f t="shared" si="3"/>
        <v>28</v>
      </c>
      <c r="M93" t="s">
        <v>9</v>
      </c>
    </row>
    <row r="94" spans="1:16" ht="12.75" customHeight="1" x14ac:dyDescent="0.2">
      <c r="A94" s="10">
        <f t="shared" si="4"/>
        <v>93</v>
      </c>
      <c r="B94" s="10">
        <v>144279</v>
      </c>
      <c r="C94" s="8" t="s">
        <v>1108</v>
      </c>
      <c r="D94" t="s">
        <v>39</v>
      </c>
      <c r="E94" t="s">
        <v>820</v>
      </c>
      <c r="F94" t="s">
        <v>1048</v>
      </c>
      <c r="G94" t="s">
        <v>274</v>
      </c>
      <c r="H94" s="87" t="s">
        <v>789</v>
      </c>
      <c r="I94" s="65">
        <v>33</v>
      </c>
      <c r="J94" s="1">
        <v>5415226</v>
      </c>
      <c r="L94" s="1">
        <f t="shared" si="3"/>
        <v>29</v>
      </c>
      <c r="M94" t="s">
        <v>9</v>
      </c>
      <c r="N94" t="s">
        <v>9</v>
      </c>
      <c r="O94" t="s">
        <v>9</v>
      </c>
      <c r="P94" t="s">
        <v>9</v>
      </c>
    </row>
    <row r="95" spans="1:16" ht="12.75" customHeight="1" x14ac:dyDescent="0.2">
      <c r="A95" s="10">
        <f t="shared" si="4"/>
        <v>94</v>
      </c>
      <c r="B95" s="10">
        <v>144577</v>
      </c>
      <c r="C95" s="8" t="s">
        <v>1135</v>
      </c>
      <c r="D95" t="s">
        <v>39</v>
      </c>
      <c r="E95" t="s">
        <v>820</v>
      </c>
      <c r="F95" t="s">
        <v>1048</v>
      </c>
      <c r="G95" t="s">
        <v>296</v>
      </c>
      <c r="H95" s="87" t="s">
        <v>789</v>
      </c>
      <c r="I95" s="65">
        <v>33</v>
      </c>
      <c r="J95" s="1">
        <v>9270774</v>
      </c>
      <c r="L95" s="1">
        <f t="shared" si="3"/>
        <v>30</v>
      </c>
      <c r="M95" t="s">
        <v>9</v>
      </c>
      <c r="N95" t="s">
        <v>9</v>
      </c>
      <c r="O95" t="s">
        <v>9</v>
      </c>
      <c r="P95" t="s">
        <v>9</v>
      </c>
    </row>
    <row r="96" spans="1:16" ht="12.75" customHeight="1" x14ac:dyDescent="0.2">
      <c r="A96" s="10">
        <f t="shared" si="4"/>
        <v>95</v>
      </c>
      <c r="B96" s="10">
        <v>144758</v>
      </c>
      <c r="C96" s="8" t="s">
        <v>1152</v>
      </c>
      <c r="D96" t="s">
        <v>39</v>
      </c>
      <c r="E96" t="s">
        <v>820</v>
      </c>
      <c r="F96" t="s">
        <v>1048</v>
      </c>
      <c r="G96" t="s">
        <v>318</v>
      </c>
      <c r="H96" s="87" t="s">
        <v>789</v>
      </c>
      <c r="I96" s="65">
        <v>33</v>
      </c>
      <c r="J96" s="1">
        <v>12418863</v>
      </c>
      <c r="L96" s="1">
        <f t="shared" si="3"/>
        <v>31</v>
      </c>
      <c r="M96" t="s">
        <v>9</v>
      </c>
      <c r="N96" t="s">
        <v>9</v>
      </c>
      <c r="O96" t="s">
        <v>9</v>
      </c>
      <c r="P96" t="s">
        <v>9</v>
      </c>
    </row>
    <row r="97" spans="1:16" ht="12.75" customHeight="1" x14ac:dyDescent="0.2">
      <c r="A97" s="10">
        <f t="shared" si="4"/>
        <v>96</v>
      </c>
      <c r="B97" s="10">
        <v>144607</v>
      </c>
      <c r="C97" s="8" t="s">
        <v>1138</v>
      </c>
      <c r="D97" t="s">
        <v>39</v>
      </c>
      <c r="E97" t="s">
        <v>820</v>
      </c>
      <c r="F97" t="s">
        <v>1048</v>
      </c>
      <c r="G97" t="s">
        <v>102</v>
      </c>
      <c r="H97" s="87" t="s">
        <v>789</v>
      </c>
      <c r="I97" s="65">
        <v>33</v>
      </c>
      <c r="J97" s="1">
        <v>6227511</v>
      </c>
      <c r="L97" s="1">
        <f t="shared" si="3"/>
        <v>32</v>
      </c>
      <c r="M97" t="s">
        <v>9</v>
      </c>
      <c r="N97" t="s">
        <v>9</v>
      </c>
      <c r="O97" t="s">
        <v>9</v>
      </c>
      <c r="P97" t="s">
        <v>9</v>
      </c>
    </row>
    <row r="98" spans="1:16" ht="12.75" customHeight="1" x14ac:dyDescent="0.2">
      <c r="A98" s="10">
        <f t="shared" si="4"/>
        <v>97</v>
      </c>
      <c r="B98" s="10">
        <v>144071</v>
      </c>
      <c r="C98" s="8" t="s">
        <v>1099</v>
      </c>
      <c r="D98" t="s">
        <v>39</v>
      </c>
      <c r="E98" t="s">
        <v>820</v>
      </c>
      <c r="F98" t="s">
        <v>1048</v>
      </c>
      <c r="G98" t="s">
        <v>1170</v>
      </c>
      <c r="H98" s="87" t="s">
        <v>789</v>
      </c>
      <c r="I98" s="65">
        <v>33</v>
      </c>
      <c r="J98" s="1">
        <v>4197617</v>
      </c>
      <c r="L98" s="1">
        <f t="shared" ref="L98:L115" si="5">L97+1</f>
        <v>33</v>
      </c>
      <c r="M98" t="s">
        <v>9</v>
      </c>
      <c r="N98" t="s">
        <v>9</v>
      </c>
      <c r="O98" t="s">
        <v>9</v>
      </c>
      <c r="P98" t="s">
        <v>9</v>
      </c>
    </row>
    <row r="99" spans="1:16" ht="12.75" customHeight="1" x14ac:dyDescent="0.2">
      <c r="A99" s="10">
        <f t="shared" si="4"/>
        <v>98</v>
      </c>
      <c r="B99" s="10">
        <v>144809</v>
      </c>
      <c r="C99" s="8" t="s">
        <v>1145</v>
      </c>
      <c r="D99" t="s">
        <v>39</v>
      </c>
      <c r="E99" t="s">
        <v>820</v>
      </c>
      <c r="F99" t="s">
        <v>1048</v>
      </c>
      <c r="G99" t="s">
        <v>951</v>
      </c>
      <c r="H99" s="87" t="s">
        <v>789</v>
      </c>
      <c r="I99" s="65">
        <v>33</v>
      </c>
      <c r="J99" s="1">
        <v>3292972</v>
      </c>
      <c r="L99" s="1">
        <f t="shared" si="5"/>
        <v>34</v>
      </c>
      <c r="M99" t="s">
        <v>9</v>
      </c>
      <c r="N99" t="s">
        <v>9</v>
      </c>
      <c r="O99" t="s">
        <v>9</v>
      </c>
      <c r="P99" t="s">
        <v>9</v>
      </c>
    </row>
    <row r="100" spans="1:16" ht="12.75" customHeight="1" x14ac:dyDescent="0.2">
      <c r="A100" s="10">
        <f t="shared" si="4"/>
        <v>99</v>
      </c>
      <c r="B100" s="10">
        <v>145486</v>
      </c>
      <c r="C100" s="8" t="s">
        <v>1212</v>
      </c>
      <c r="D100" t="s">
        <v>39</v>
      </c>
      <c r="E100" s="5" t="s">
        <v>820</v>
      </c>
      <c r="F100" t="s">
        <v>1048</v>
      </c>
      <c r="G100" t="s">
        <v>318</v>
      </c>
      <c r="H100" s="87" t="s">
        <v>789</v>
      </c>
      <c r="I100" s="65">
        <v>33</v>
      </c>
      <c r="J100" s="1">
        <v>11769485</v>
      </c>
      <c r="L100" s="1">
        <f t="shared" si="5"/>
        <v>35</v>
      </c>
      <c r="M100" t="s">
        <v>9</v>
      </c>
    </row>
    <row r="101" spans="1:16" ht="12.75" customHeight="1" x14ac:dyDescent="0.2">
      <c r="A101" s="10">
        <f t="shared" si="4"/>
        <v>100</v>
      </c>
      <c r="B101" s="10">
        <v>22944</v>
      </c>
      <c r="C101" s="8" t="s">
        <v>112</v>
      </c>
      <c r="D101" t="s">
        <v>49</v>
      </c>
      <c r="E101" s="5" t="s">
        <v>820</v>
      </c>
      <c r="F101" t="s">
        <v>45</v>
      </c>
      <c r="G101" t="s">
        <v>113</v>
      </c>
      <c r="H101" s="8" t="s">
        <v>789</v>
      </c>
      <c r="I101" s="65">
        <v>39</v>
      </c>
      <c r="J101" s="1">
        <v>32399328</v>
      </c>
      <c r="L101" s="1">
        <f t="shared" si="5"/>
        <v>36</v>
      </c>
      <c r="M101" t="s">
        <v>9</v>
      </c>
      <c r="N101" s="66" t="s">
        <v>9</v>
      </c>
      <c r="O101" t="s">
        <v>9</v>
      </c>
      <c r="P101" s="66" t="s">
        <v>9</v>
      </c>
    </row>
    <row r="102" spans="1:16" ht="12.75" customHeight="1" x14ac:dyDescent="0.2">
      <c r="A102" s="10">
        <f t="shared" si="4"/>
        <v>101</v>
      </c>
      <c r="B102" s="10">
        <v>102508</v>
      </c>
      <c r="C102" s="8" t="s">
        <v>279</v>
      </c>
      <c r="D102" t="s">
        <v>39</v>
      </c>
      <c r="E102" s="5" t="s">
        <v>820</v>
      </c>
      <c r="F102" t="s">
        <v>14</v>
      </c>
      <c r="G102" t="s">
        <v>280</v>
      </c>
      <c r="H102" s="8" t="s">
        <v>789</v>
      </c>
      <c r="I102" s="65">
        <v>39</v>
      </c>
      <c r="J102" s="1">
        <v>33595957</v>
      </c>
      <c r="L102" s="1">
        <f t="shared" si="5"/>
        <v>37</v>
      </c>
      <c r="M102" t="s">
        <v>9</v>
      </c>
      <c r="N102" s="66" t="s">
        <v>9</v>
      </c>
      <c r="O102" t="s">
        <v>9</v>
      </c>
      <c r="P102" s="66" t="s">
        <v>9</v>
      </c>
    </row>
    <row r="103" spans="1:16" ht="12.75" customHeight="1" x14ac:dyDescent="0.2">
      <c r="A103" s="10">
        <f t="shared" si="4"/>
        <v>102</v>
      </c>
      <c r="B103" s="10">
        <v>117641</v>
      </c>
      <c r="C103" s="8" t="s">
        <v>339</v>
      </c>
      <c r="D103" t="s">
        <v>39</v>
      </c>
      <c r="E103" s="5" t="s">
        <v>820</v>
      </c>
      <c r="F103" t="s">
        <v>40</v>
      </c>
      <c r="G103" t="s">
        <v>190</v>
      </c>
      <c r="H103" s="8" t="s">
        <v>789</v>
      </c>
      <c r="I103" s="65">
        <v>39</v>
      </c>
      <c r="J103" s="1">
        <v>4472052</v>
      </c>
      <c r="L103" s="1">
        <f t="shared" si="5"/>
        <v>38</v>
      </c>
      <c r="M103" t="s">
        <v>9</v>
      </c>
      <c r="N103" s="66" t="s">
        <v>9</v>
      </c>
      <c r="O103" t="s">
        <v>12</v>
      </c>
      <c r="P103" s="66" t="s">
        <v>340</v>
      </c>
    </row>
    <row r="104" spans="1:16" x14ac:dyDescent="0.2">
      <c r="A104" s="10">
        <f t="shared" si="4"/>
        <v>103</v>
      </c>
      <c r="B104" s="10">
        <v>118951</v>
      </c>
      <c r="C104" s="8" t="s">
        <v>362</v>
      </c>
      <c r="D104" t="s">
        <v>39</v>
      </c>
      <c r="E104" s="5" t="s">
        <v>820</v>
      </c>
      <c r="F104" t="s">
        <v>74</v>
      </c>
      <c r="G104" t="s">
        <v>190</v>
      </c>
      <c r="H104" s="8" t="s">
        <v>789</v>
      </c>
      <c r="I104" s="65">
        <v>39</v>
      </c>
      <c r="J104" s="1">
        <v>4695655</v>
      </c>
      <c r="L104" s="1">
        <f t="shared" si="5"/>
        <v>39</v>
      </c>
      <c r="M104" t="s">
        <v>9</v>
      </c>
      <c r="N104" s="66" t="s">
        <v>9</v>
      </c>
      <c r="O104" t="s">
        <v>12</v>
      </c>
      <c r="P104" s="66" t="s">
        <v>363</v>
      </c>
    </row>
    <row r="105" spans="1:16" ht="12.75" customHeight="1" x14ac:dyDescent="0.2">
      <c r="A105" s="10">
        <f t="shared" si="4"/>
        <v>104</v>
      </c>
      <c r="B105" s="10">
        <v>124144</v>
      </c>
      <c r="C105" s="8" t="s">
        <v>441</v>
      </c>
      <c r="D105" t="s">
        <v>39</v>
      </c>
      <c r="E105" s="5" t="s">
        <v>820</v>
      </c>
      <c r="F105" t="s">
        <v>59</v>
      </c>
      <c r="G105" t="s">
        <v>164</v>
      </c>
      <c r="H105" s="8" t="s">
        <v>789</v>
      </c>
      <c r="I105" s="65">
        <v>39</v>
      </c>
      <c r="J105" s="1">
        <v>143857</v>
      </c>
      <c r="L105" s="1">
        <f t="shared" si="5"/>
        <v>40</v>
      </c>
      <c r="M105" t="s">
        <v>9</v>
      </c>
      <c r="N105" s="66" t="s">
        <v>9</v>
      </c>
      <c r="O105" t="s">
        <v>12</v>
      </c>
      <c r="P105" s="66" t="s">
        <v>473</v>
      </c>
    </row>
    <row r="106" spans="1:16" ht="12.75" customHeight="1" x14ac:dyDescent="0.2">
      <c r="A106" s="10">
        <f t="shared" si="4"/>
        <v>105</v>
      </c>
      <c r="B106" s="10">
        <v>137247</v>
      </c>
      <c r="C106" s="8" t="s">
        <v>670</v>
      </c>
      <c r="D106" t="s">
        <v>39</v>
      </c>
      <c r="E106" s="5" t="s">
        <v>820</v>
      </c>
      <c r="F106" t="s">
        <v>235</v>
      </c>
      <c r="G106" t="s">
        <v>113</v>
      </c>
      <c r="H106" s="8" t="s">
        <v>789</v>
      </c>
      <c r="I106" s="65">
        <v>39</v>
      </c>
      <c r="J106" s="1">
        <v>3841500</v>
      </c>
      <c r="L106" s="1">
        <f t="shared" si="5"/>
        <v>41</v>
      </c>
      <c r="M106" t="s">
        <v>9</v>
      </c>
      <c r="N106" s="66" t="s">
        <v>9</v>
      </c>
      <c r="O106" t="s">
        <v>9</v>
      </c>
      <c r="P106" s="66" t="s">
        <v>9</v>
      </c>
    </row>
    <row r="107" spans="1:16" ht="12.75" customHeight="1" x14ac:dyDescent="0.2">
      <c r="A107" s="10">
        <f t="shared" si="4"/>
        <v>106</v>
      </c>
      <c r="B107" s="10">
        <v>137807</v>
      </c>
      <c r="C107" s="8" t="s">
        <v>708</v>
      </c>
      <c r="D107" t="s">
        <v>39</v>
      </c>
      <c r="E107" s="5" t="s">
        <v>820</v>
      </c>
      <c r="F107" t="s">
        <v>235</v>
      </c>
      <c r="G107" t="s">
        <v>113</v>
      </c>
      <c r="H107" s="8" t="s">
        <v>789</v>
      </c>
      <c r="I107" s="65">
        <v>39</v>
      </c>
      <c r="J107" s="1">
        <v>3452576</v>
      </c>
      <c r="L107" s="1">
        <f t="shared" si="5"/>
        <v>42</v>
      </c>
      <c r="M107" t="s">
        <v>9</v>
      </c>
      <c r="N107" s="66" t="s">
        <v>9</v>
      </c>
      <c r="O107" t="s">
        <v>9</v>
      </c>
      <c r="P107" s="66" t="s">
        <v>9</v>
      </c>
    </row>
    <row r="108" spans="1:16" ht="12.75" customHeight="1" x14ac:dyDescent="0.2">
      <c r="A108" s="10">
        <f t="shared" si="4"/>
        <v>107</v>
      </c>
      <c r="B108" s="10">
        <v>141104</v>
      </c>
      <c r="C108" s="8" t="s">
        <v>848</v>
      </c>
      <c r="D108" t="s">
        <v>39</v>
      </c>
      <c r="E108" s="5" t="s">
        <v>820</v>
      </c>
      <c r="F108" t="s">
        <v>1048</v>
      </c>
      <c r="G108" t="s">
        <v>173</v>
      </c>
      <c r="H108" s="91" t="s">
        <v>789</v>
      </c>
      <c r="I108" s="65">
        <v>39</v>
      </c>
      <c r="J108" s="1">
        <v>30268373</v>
      </c>
      <c r="L108" s="1">
        <f t="shared" si="5"/>
        <v>43</v>
      </c>
      <c r="M108" t="s">
        <v>9</v>
      </c>
      <c r="N108" s="66" t="s">
        <v>9</v>
      </c>
      <c r="O108" t="s">
        <v>9</v>
      </c>
    </row>
    <row r="109" spans="1:16" ht="12.75" customHeight="1" x14ac:dyDescent="0.2">
      <c r="A109" s="10">
        <f t="shared" si="4"/>
        <v>108</v>
      </c>
      <c r="B109" s="10">
        <v>141005</v>
      </c>
      <c r="C109" s="8" t="s">
        <v>855</v>
      </c>
      <c r="D109" t="s">
        <v>39</v>
      </c>
      <c r="E109" s="5" t="s">
        <v>820</v>
      </c>
      <c r="F109" t="s">
        <v>14</v>
      </c>
      <c r="G109" t="s">
        <v>296</v>
      </c>
      <c r="H109" s="91" t="s">
        <v>789</v>
      </c>
      <c r="I109" s="65">
        <v>39</v>
      </c>
      <c r="J109" s="1">
        <v>61002273</v>
      </c>
      <c r="L109" s="1">
        <f t="shared" si="5"/>
        <v>44</v>
      </c>
      <c r="M109" t="s">
        <v>9</v>
      </c>
      <c r="N109" s="66" t="s">
        <v>9</v>
      </c>
      <c r="O109" t="s">
        <v>9</v>
      </c>
    </row>
    <row r="110" spans="1:16" ht="12.75" customHeight="1" x14ac:dyDescent="0.2">
      <c r="A110" s="10">
        <f t="shared" si="4"/>
        <v>109</v>
      </c>
      <c r="B110" s="10">
        <v>141075</v>
      </c>
      <c r="C110" s="8" t="s">
        <v>849</v>
      </c>
      <c r="D110" t="s">
        <v>39</v>
      </c>
      <c r="E110" s="5" t="s">
        <v>820</v>
      </c>
      <c r="F110" t="s">
        <v>14</v>
      </c>
      <c r="G110" t="s">
        <v>318</v>
      </c>
      <c r="H110" s="91" t="s">
        <v>789</v>
      </c>
      <c r="I110" s="65">
        <v>39</v>
      </c>
      <c r="J110" s="1">
        <v>15394112</v>
      </c>
      <c r="L110" s="1">
        <f t="shared" si="5"/>
        <v>45</v>
      </c>
      <c r="M110" t="s">
        <v>9</v>
      </c>
      <c r="N110" s="66" t="s">
        <v>9</v>
      </c>
      <c r="O110" t="s">
        <v>9</v>
      </c>
    </row>
    <row r="111" spans="1:16" ht="12.75" customHeight="1" x14ac:dyDescent="0.2">
      <c r="A111" s="10">
        <f t="shared" si="4"/>
        <v>110</v>
      </c>
      <c r="B111" s="10">
        <v>145657</v>
      </c>
      <c r="C111" s="8" t="s">
        <v>1242</v>
      </c>
      <c r="D111" t="s">
        <v>39</v>
      </c>
      <c r="E111" s="5" t="s">
        <v>820</v>
      </c>
      <c r="F111" t="s">
        <v>1049</v>
      </c>
      <c r="G111" t="s">
        <v>254</v>
      </c>
      <c r="H111" s="87" t="s">
        <v>789</v>
      </c>
      <c r="I111" s="65">
        <v>39</v>
      </c>
      <c r="J111" s="1">
        <v>35060301</v>
      </c>
      <c r="L111" s="1">
        <f t="shared" si="5"/>
        <v>46</v>
      </c>
      <c r="M111" t="s">
        <v>9</v>
      </c>
    </row>
    <row r="112" spans="1:16" ht="12.75" customHeight="1" x14ac:dyDescent="0.2">
      <c r="A112" s="10">
        <f t="shared" si="4"/>
        <v>111</v>
      </c>
      <c r="B112" s="10">
        <v>144214</v>
      </c>
      <c r="C112" s="8" t="s">
        <v>1096</v>
      </c>
      <c r="D112" t="s">
        <v>49</v>
      </c>
      <c r="E112" t="s">
        <v>820</v>
      </c>
      <c r="F112" t="s">
        <v>14</v>
      </c>
      <c r="G112" t="s">
        <v>475</v>
      </c>
      <c r="H112" s="87" t="s">
        <v>789</v>
      </c>
      <c r="I112" s="65">
        <v>39</v>
      </c>
      <c r="J112" s="1">
        <v>76050000</v>
      </c>
      <c r="L112" s="1">
        <f t="shared" si="5"/>
        <v>47</v>
      </c>
      <c r="M112" t="s">
        <v>9</v>
      </c>
      <c r="N112" t="s">
        <v>9</v>
      </c>
      <c r="O112" t="s">
        <v>9</v>
      </c>
      <c r="P112" t="s">
        <v>9</v>
      </c>
    </row>
    <row r="113" spans="1:16" ht="12.75" customHeight="1" x14ac:dyDescent="0.2">
      <c r="A113" s="10">
        <f t="shared" si="4"/>
        <v>112</v>
      </c>
      <c r="B113" s="10">
        <v>65706</v>
      </c>
      <c r="C113" s="8" t="s">
        <v>189</v>
      </c>
      <c r="D113" t="s">
        <v>39</v>
      </c>
      <c r="E113" s="5" t="s">
        <v>820</v>
      </c>
      <c r="F113" t="s">
        <v>74</v>
      </c>
      <c r="G113" t="s">
        <v>190</v>
      </c>
      <c r="H113" s="8" t="s">
        <v>789</v>
      </c>
      <c r="I113" s="65">
        <v>45</v>
      </c>
      <c r="J113" s="1">
        <v>8100000</v>
      </c>
      <c r="L113" s="1">
        <f t="shared" si="5"/>
        <v>48</v>
      </c>
      <c r="M113" t="s">
        <v>12</v>
      </c>
      <c r="N113" s="66">
        <v>42768</v>
      </c>
      <c r="O113" t="s">
        <v>12</v>
      </c>
      <c r="P113" s="66" t="s">
        <v>191</v>
      </c>
    </row>
    <row r="114" spans="1:16" ht="12.75" customHeight="1" x14ac:dyDescent="0.2">
      <c r="A114" s="10">
        <f t="shared" si="4"/>
        <v>113</v>
      </c>
      <c r="B114" s="10">
        <v>65186</v>
      </c>
      <c r="C114" s="8" t="s">
        <v>183</v>
      </c>
      <c r="D114" t="s">
        <v>39</v>
      </c>
      <c r="E114" s="5" t="s">
        <v>820</v>
      </c>
      <c r="F114" t="s">
        <v>59</v>
      </c>
      <c r="G114" t="s">
        <v>184</v>
      </c>
      <c r="H114" s="8" t="s">
        <v>789</v>
      </c>
      <c r="I114" s="65">
        <v>45</v>
      </c>
      <c r="J114" s="1">
        <v>13500000</v>
      </c>
      <c r="L114" s="1">
        <f t="shared" si="5"/>
        <v>49</v>
      </c>
      <c r="M114" t="s">
        <v>12</v>
      </c>
      <c r="N114" s="66">
        <v>43018</v>
      </c>
      <c r="O114" t="s">
        <v>12</v>
      </c>
      <c r="P114" s="66" t="s">
        <v>185</v>
      </c>
    </row>
    <row r="115" spans="1:16" ht="12.75" customHeight="1" x14ac:dyDescent="0.2">
      <c r="A115" s="10">
        <f t="shared" si="4"/>
        <v>114</v>
      </c>
      <c r="B115" s="10">
        <v>96237</v>
      </c>
      <c r="C115" s="8" t="s">
        <v>257</v>
      </c>
      <c r="D115" t="s">
        <v>39</v>
      </c>
      <c r="E115" s="5" t="s">
        <v>820</v>
      </c>
      <c r="F115" t="s">
        <v>74</v>
      </c>
      <c r="G115" t="s">
        <v>190</v>
      </c>
      <c r="H115" s="8" t="s">
        <v>789</v>
      </c>
      <c r="I115" s="65">
        <v>45</v>
      </c>
      <c r="J115" s="1">
        <v>9153348</v>
      </c>
      <c r="L115" s="1">
        <f t="shared" si="5"/>
        <v>50</v>
      </c>
      <c r="M115" t="s">
        <v>12</v>
      </c>
      <c r="N115" s="66">
        <v>43395</v>
      </c>
      <c r="O115" t="s">
        <v>12</v>
      </c>
      <c r="P115" s="66" t="s">
        <v>258</v>
      </c>
    </row>
    <row r="116" spans="1:16" ht="12.75" customHeight="1" x14ac:dyDescent="0.2">
      <c r="A116" s="10">
        <f t="shared" si="4"/>
        <v>115</v>
      </c>
      <c r="B116" s="10">
        <v>99871</v>
      </c>
      <c r="C116" s="8" t="s">
        <v>268</v>
      </c>
      <c r="D116" t="s">
        <v>39</v>
      </c>
      <c r="E116" s="5" t="s">
        <v>820</v>
      </c>
      <c r="F116" t="s">
        <v>14</v>
      </c>
      <c r="G116" t="s">
        <v>57</v>
      </c>
      <c r="H116" s="8" t="s">
        <v>789</v>
      </c>
      <c r="I116" s="65">
        <v>45</v>
      </c>
      <c r="J116" s="1">
        <v>15188472</v>
      </c>
      <c r="L116" s="1">
        <v>1</v>
      </c>
      <c r="M116" t="s">
        <v>12</v>
      </c>
      <c r="N116" s="66">
        <v>43643</v>
      </c>
      <c r="O116" t="s">
        <v>12</v>
      </c>
      <c r="P116" s="66" t="s">
        <v>269</v>
      </c>
    </row>
    <row r="117" spans="1:16" ht="12.75" customHeight="1" x14ac:dyDescent="0.2">
      <c r="A117" s="10">
        <f t="shared" si="4"/>
        <v>116</v>
      </c>
      <c r="B117" s="10">
        <v>109471</v>
      </c>
      <c r="C117" s="8" t="s">
        <v>311</v>
      </c>
      <c r="D117" t="s">
        <v>39</v>
      </c>
      <c r="E117" s="5" t="s">
        <v>820</v>
      </c>
      <c r="F117" s="5" t="s">
        <v>842</v>
      </c>
      <c r="G117" t="s">
        <v>274</v>
      </c>
      <c r="H117" s="8" t="s">
        <v>789</v>
      </c>
      <c r="I117" s="65">
        <v>45</v>
      </c>
      <c r="J117" s="1">
        <v>17365774</v>
      </c>
      <c r="L117" s="1">
        <f t="shared" ref="L117:L158" si="6">L116+1</f>
        <v>2</v>
      </c>
      <c r="M117" t="s">
        <v>9</v>
      </c>
      <c r="N117" s="66" t="s">
        <v>9</v>
      </c>
      <c r="O117" t="s">
        <v>9</v>
      </c>
      <c r="P117" s="66" t="s">
        <v>9</v>
      </c>
    </row>
    <row r="118" spans="1:16" x14ac:dyDescent="0.2">
      <c r="A118" s="10">
        <f t="shared" si="4"/>
        <v>117</v>
      </c>
      <c r="B118" s="10">
        <v>118479</v>
      </c>
      <c r="C118" s="8" t="s">
        <v>360</v>
      </c>
      <c r="D118" t="s">
        <v>39</v>
      </c>
      <c r="E118" s="5" t="s">
        <v>820</v>
      </c>
      <c r="F118" t="s">
        <v>59</v>
      </c>
      <c r="G118" t="s">
        <v>106</v>
      </c>
      <c r="H118" s="8" t="s">
        <v>789</v>
      </c>
      <c r="I118" s="65">
        <v>45</v>
      </c>
      <c r="J118" s="1">
        <v>17907953</v>
      </c>
      <c r="L118" s="1">
        <f t="shared" si="6"/>
        <v>3</v>
      </c>
      <c r="M118" t="s">
        <v>12</v>
      </c>
      <c r="N118" s="66">
        <v>43818</v>
      </c>
      <c r="O118" t="s">
        <v>12</v>
      </c>
      <c r="P118" s="66" t="s">
        <v>361</v>
      </c>
    </row>
    <row r="119" spans="1:16" ht="12.75" customHeight="1" x14ac:dyDescent="0.2">
      <c r="A119" s="10">
        <f t="shared" si="4"/>
        <v>118</v>
      </c>
      <c r="B119" s="10">
        <v>124285</v>
      </c>
      <c r="C119" s="8" t="s">
        <v>478</v>
      </c>
      <c r="D119" t="s">
        <v>39</v>
      </c>
      <c r="E119" s="5" t="s">
        <v>820</v>
      </c>
      <c r="F119" s="5" t="s">
        <v>1048</v>
      </c>
      <c r="G119" t="s">
        <v>190</v>
      </c>
      <c r="H119" s="8" t="s">
        <v>789</v>
      </c>
      <c r="I119" s="2">
        <v>45</v>
      </c>
      <c r="J119" s="3">
        <v>25418662.650000002</v>
      </c>
      <c r="K119" s="3"/>
      <c r="L119" s="1">
        <f t="shared" si="6"/>
        <v>4</v>
      </c>
      <c r="M119" t="s">
        <v>9</v>
      </c>
      <c r="N119" s="66" t="s">
        <v>9</v>
      </c>
      <c r="O119" t="s">
        <v>9</v>
      </c>
      <c r="P119" s="66" t="s">
        <v>9</v>
      </c>
    </row>
    <row r="120" spans="1:16" ht="12.75" customHeight="1" x14ac:dyDescent="0.2">
      <c r="A120" s="10">
        <f t="shared" si="4"/>
        <v>119</v>
      </c>
      <c r="B120" s="10">
        <v>127800</v>
      </c>
      <c r="C120" s="8" t="s">
        <v>511</v>
      </c>
      <c r="D120" t="s">
        <v>39</v>
      </c>
      <c r="E120" s="5" t="s">
        <v>820</v>
      </c>
      <c r="F120" t="s">
        <v>74</v>
      </c>
      <c r="G120" t="s">
        <v>190</v>
      </c>
      <c r="H120" s="8" t="s">
        <v>789</v>
      </c>
      <c r="I120" s="65">
        <v>45</v>
      </c>
      <c r="J120" s="1">
        <v>11598300</v>
      </c>
      <c r="L120" s="1">
        <f t="shared" si="6"/>
        <v>5</v>
      </c>
      <c r="M120" t="s">
        <v>9</v>
      </c>
      <c r="N120" s="66" t="s">
        <v>9</v>
      </c>
      <c r="O120" t="s">
        <v>9</v>
      </c>
      <c r="P120" s="66" t="s">
        <v>9</v>
      </c>
    </row>
    <row r="121" spans="1:16" ht="12.75" customHeight="1" x14ac:dyDescent="0.2">
      <c r="A121" s="10">
        <f t="shared" si="4"/>
        <v>120</v>
      </c>
      <c r="B121" s="10">
        <v>139336</v>
      </c>
      <c r="C121" s="8" t="s">
        <v>752</v>
      </c>
      <c r="D121" t="s">
        <v>39</v>
      </c>
      <c r="E121" s="5" t="s">
        <v>820</v>
      </c>
      <c r="F121" t="s">
        <v>400</v>
      </c>
      <c r="G121" t="s">
        <v>190</v>
      </c>
      <c r="H121" s="8" t="s">
        <v>789</v>
      </c>
      <c r="I121" s="65">
        <v>45</v>
      </c>
      <c r="J121" s="1">
        <v>19680300</v>
      </c>
      <c r="L121" s="1">
        <f t="shared" si="6"/>
        <v>6</v>
      </c>
      <c r="M121" t="s">
        <v>9</v>
      </c>
      <c r="N121" s="66" t="s">
        <v>9</v>
      </c>
      <c r="O121" t="s">
        <v>9</v>
      </c>
      <c r="P121" s="66" t="s">
        <v>9</v>
      </c>
    </row>
    <row r="122" spans="1:16" ht="12.75" customHeight="1" x14ac:dyDescent="0.2">
      <c r="A122" s="10">
        <f t="shared" si="4"/>
        <v>121</v>
      </c>
      <c r="B122" s="10">
        <v>139338</v>
      </c>
      <c r="C122" s="8" t="s">
        <v>753</v>
      </c>
      <c r="D122" t="s">
        <v>39</v>
      </c>
      <c r="E122" s="5" t="s">
        <v>820</v>
      </c>
      <c r="F122" t="s">
        <v>400</v>
      </c>
      <c r="G122" t="s">
        <v>190</v>
      </c>
      <c r="H122" s="8" t="s">
        <v>789</v>
      </c>
      <c r="I122" s="65">
        <v>45</v>
      </c>
      <c r="J122" s="1">
        <v>21700350</v>
      </c>
      <c r="L122" s="1">
        <f t="shared" si="6"/>
        <v>7</v>
      </c>
      <c r="M122" t="s">
        <v>9</v>
      </c>
      <c r="N122" s="66" t="s">
        <v>9</v>
      </c>
      <c r="O122" t="s">
        <v>9</v>
      </c>
      <c r="P122" s="66" t="s">
        <v>9</v>
      </c>
    </row>
    <row r="123" spans="1:16" ht="12.75" customHeight="1" x14ac:dyDescent="0.2">
      <c r="A123" s="10">
        <f t="shared" si="4"/>
        <v>122</v>
      </c>
      <c r="B123" s="10">
        <v>119833</v>
      </c>
      <c r="C123" s="8" t="s">
        <v>388</v>
      </c>
      <c r="D123" t="s">
        <v>39</v>
      </c>
      <c r="E123" s="5" t="s">
        <v>820</v>
      </c>
      <c r="F123" t="s">
        <v>16</v>
      </c>
      <c r="G123" t="s">
        <v>389</v>
      </c>
      <c r="H123" s="8" t="s">
        <v>789</v>
      </c>
      <c r="I123" s="65">
        <v>45</v>
      </c>
      <c r="J123" s="1">
        <v>15210000</v>
      </c>
      <c r="L123" s="1">
        <f t="shared" si="6"/>
        <v>8</v>
      </c>
      <c r="M123" t="s">
        <v>9</v>
      </c>
      <c r="N123" s="66" t="s">
        <v>9</v>
      </c>
      <c r="O123" t="s">
        <v>9</v>
      </c>
      <c r="P123" s="66" t="s">
        <v>9</v>
      </c>
    </row>
    <row r="124" spans="1:16" ht="12.75" customHeight="1" x14ac:dyDescent="0.2">
      <c r="A124" s="10">
        <f t="shared" si="4"/>
        <v>123</v>
      </c>
      <c r="B124" s="10">
        <v>121880</v>
      </c>
      <c r="C124" s="8" t="s">
        <v>457</v>
      </c>
      <c r="D124" t="s">
        <v>39</v>
      </c>
      <c r="E124" s="5" t="s">
        <v>820</v>
      </c>
      <c r="F124" s="5" t="s">
        <v>1044</v>
      </c>
      <c r="G124" t="s">
        <v>113</v>
      </c>
      <c r="H124" s="8" t="s">
        <v>789</v>
      </c>
      <c r="I124" s="2">
        <v>45</v>
      </c>
      <c r="J124" s="3">
        <v>1451147.4000000001</v>
      </c>
      <c r="K124" s="3"/>
      <c r="L124" s="1">
        <f t="shared" si="6"/>
        <v>9</v>
      </c>
      <c r="M124" t="s">
        <v>9</v>
      </c>
      <c r="N124" s="66" t="s">
        <v>9</v>
      </c>
      <c r="O124" t="s">
        <v>9</v>
      </c>
      <c r="P124" s="66" t="s">
        <v>9</v>
      </c>
    </row>
    <row r="125" spans="1:16" ht="12.75" customHeight="1" x14ac:dyDescent="0.2">
      <c r="A125" s="10">
        <f t="shared" si="4"/>
        <v>124</v>
      </c>
      <c r="B125" s="10">
        <v>119807</v>
      </c>
      <c r="C125" s="8" t="s">
        <v>385</v>
      </c>
      <c r="D125" t="s">
        <v>39</v>
      </c>
      <c r="E125" s="5" t="s">
        <v>820</v>
      </c>
      <c r="F125" t="s">
        <v>5</v>
      </c>
      <c r="G125" t="s">
        <v>274</v>
      </c>
      <c r="H125" s="8" t="s">
        <v>789</v>
      </c>
      <c r="I125" s="65">
        <v>45</v>
      </c>
      <c r="J125" s="1">
        <v>10563065</v>
      </c>
      <c r="L125" s="1">
        <f t="shared" si="6"/>
        <v>10</v>
      </c>
      <c r="M125" t="s">
        <v>9</v>
      </c>
      <c r="N125" s="66" t="s">
        <v>9</v>
      </c>
      <c r="O125" t="s">
        <v>9</v>
      </c>
      <c r="P125" s="66" t="s">
        <v>9</v>
      </c>
    </row>
    <row r="126" spans="1:16" ht="12.75" customHeight="1" x14ac:dyDescent="0.2">
      <c r="A126" s="10">
        <f t="shared" si="4"/>
        <v>125</v>
      </c>
      <c r="B126" s="10">
        <v>124504</v>
      </c>
      <c r="C126" s="8" t="s">
        <v>480</v>
      </c>
      <c r="D126" t="s">
        <v>39</v>
      </c>
      <c r="E126" s="5" t="s">
        <v>820</v>
      </c>
      <c r="F126" t="s">
        <v>14</v>
      </c>
      <c r="G126" t="s">
        <v>149</v>
      </c>
      <c r="H126" s="8" t="s">
        <v>789</v>
      </c>
      <c r="I126" s="2">
        <v>45</v>
      </c>
      <c r="J126" s="3">
        <v>7869834</v>
      </c>
      <c r="K126" s="3"/>
      <c r="L126" s="1">
        <f t="shared" si="6"/>
        <v>11</v>
      </c>
      <c r="M126" t="s">
        <v>9</v>
      </c>
      <c r="N126" s="66" t="s">
        <v>9</v>
      </c>
      <c r="O126" t="s">
        <v>9</v>
      </c>
      <c r="P126" s="66" t="s">
        <v>9</v>
      </c>
    </row>
    <row r="127" spans="1:16" ht="12.75" customHeight="1" x14ac:dyDescent="0.2">
      <c r="A127" s="10">
        <f t="shared" si="4"/>
        <v>126</v>
      </c>
      <c r="B127" s="10">
        <v>135466</v>
      </c>
      <c r="C127" s="8" t="s">
        <v>660</v>
      </c>
      <c r="D127" t="s">
        <v>39</v>
      </c>
      <c r="E127" s="5" t="s">
        <v>820</v>
      </c>
      <c r="F127" t="s">
        <v>59</v>
      </c>
      <c r="G127" t="s">
        <v>190</v>
      </c>
      <c r="H127" s="87" t="s">
        <v>789</v>
      </c>
      <c r="I127" s="65">
        <v>45</v>
      </c>
      <c r="J127" s="1">
        <v>18500000</v>
      </c>
      <c r="L127" s="1">
        <f t="shared" si="6"/>
        <v>12</v>
      </c>
      <c r="M127" t="s">
        <v>9</v>
      </c>
      <c r="N127" s="66" t="s">
        <v>9</v>
      </c>
      <c r="O127" t="s">
        <v>9</v>
      </c>
      <c r="P127" s="66" t="s">
        <v>9</v>
      </c>
    </row>
    <row r="128" spans="1:16" ht="12.75" customHeight="1" x14ac:dyDescent="0.2">
      <c r="A128" s="10">
        <f t="shared" si="4"/>
        <v>127</v>
      </c>
      <c r="B128" s="10">
        <v>128455</v>
      </c>
      <c r="C128" s="8" t="s">
        <v>528</v>
      </c>
      <c r="D128" t="s">
        <v>49</v>
      </c>
      <c r="E128" s="5" t="s">
        <v>820</v>
      </c>
      <c r="F128" t="s">
        <v>59</v>
      </c>
      <c r="G128" t="s">
        <v>184</v>
      </c>
      <c r="H128" s="8" t="s">
        <v>789</v>
      </c>
      <c r="I128" s="65">
        <v>45</v>
      </c>
      <c r="J128" s="1">
        <v>18900000</v>
      </c>
      <c r="L128" s="1">
        <f t="shared" si="6"/>
        <v>13</v>
      </c>
      <c r="M128" t="s">
        <v>9</v>
      </c>
      <c r="N128" s="66" t="s">
        <v>9</v>
      </c>
      <c r="O128" t="s">
        <v>9</v>
      </c>
      <c r="P128" s="66" t="s">
        <v>9</v>
      </c>
    </row>
    <row r="129" spans="1:16" ht="12.75" customHeight="1" x14ac:dyDescent="0.2">
      <c r="A129" s="10">
        <f t="shared" si="4"/>
        <v>128</v>
      </c>
      <c r="B129" s="10">
        <v>130847</v>
      </c>
      <c r="C129" s="8" t="s">
        <v>571</v>
      </c>
      <c r="D129" t="s">
        <v>55</v>
      </c>
      <c r="E129" s="9" t="s">
        <v>820</v>
      </c>
      <c r="F129" t="s">
        <v>208</v>
      </c>
      <c r="G129" t="s">
        <v>342</v>
      </c>
      <c r="H129" s="8" t="s">
        <v>789</v>
      </c>
      <c r="I129" s="2">
        <v>45</v>
      </c>
      <c r="J129" s="3">
        <v>9000000</v>
      </c>
      <c r="K129" s="3"/>
      <c r="L129" s="1">
        <f t="shared" si="6"/>
        <v>14</v>
      </c>
      <c r="M129" t="s">
        <v>9</v>
      </c>
      <c r="N129" s="66" t="s">
        <v>9</v>
      </c>
      <c r="O129" t="s">
        <v>9</v>
      </c>
      <c r="P129" s="66" t="s">
        <v>9</v>
      </c>
    </row>
    <row r="130" spans="1:16" ht="12.75" customHeight="1" x14ac:dyDescent="0.2">
      <c r="A130" s="10">
        <f t="shared" si="4"/>
        <v>129</v>
      </c>
      <c r="B130" s="10">
        <v>139428</v>
      </c>
      <c r="C130" s="8" t="s">
        <v>756</v>
      </c>
      <c r="D130" t="s">
        <v>39</v>
      </c>
      <c r="E130" s="5" t="s">
        <v>820</v>
      </c>
      <c r="F130" t="s">
        <v>1044</v>
      </c>
      <c r="G130" t="s">
        <v>318</v>
      </c>
      <c r="H130" s="8" t="s">
        <v>789</v>
      </c>
      <c r="I130" s="65">
        <v>45</v>
      </c>
      <c r="J130" s="1">
        <v>26775000</v>
      </c>
      <c r="L130" s="1">
        <f t="shared" si="6"/>
        <v>15</v>
      </c>
      <c r="M130" t="s">
        <v>9</v>
      </c>
      <c r="N130" s="66" t="s">
        <v>9</v>
      </c>
      <c r="O130" t="s">
        <v>9</v>
      </c>
      <c r="P130" s="66" t="s">
        <v>9</v>
      </c>
    </row>
    <row r="131" spans="1:16" ht="12.75" customHeight="1" x14ac:dyDescent="0.2">
      <c r="A131" s="10">
        <f t="shared" si="4"/>
        <v>130</v>
      </c>
      <c r="B131" s="10">
        <v>141959</v>
      </c>
      <c r="C131" s="8" t="s">
        <v>928</v>
      </c>
      <c r="D131" t="s">
        <v>39</v>
      </c>
      <c r="E131" s="5" t="s">
        <v>820</v>
      </c>
      <c r="F131" t="s">
        <v>1056</v>
      </c>
      <c r="G131" t="s">
        <v>296</v>
      </c>
      <c r="H131" s="87" t="s">
        <v>789</v>
      </c>
      <c r="I131" s="65">
        <v>45</v>
      </c>
      <c r="J131" s="1">
        <v>14163373</v>
      </c>
      <c r="L131" s="1">
        <f t="shared" si="6"/>
        <v>16</v>
      </c>
      <c r="M131" t="s">
        <v>9</v>
      </c>
      <c r="N131" s="66" t="s">
        <v>9</v>
      </c>
      <c r="O131" t="s">
        <v>9</v>
      </c>
      <c r="P131" s="66" t="s">
        <v>9</v>
      </c>
    </row>
    <row r="132" spans="1:16" ht="12.75" customHeight="1" x14ac:dyDescent="0.2">
      <c r="A132" s="10">
        <f t="shared" ref="A132:A195" si="7">A131+1</f>
        <v>131</v>
      </c>
      <c r="B132" s="10">
        <v>144401</v>
      </c>
      <c r="C132" s="8" t="s">
        <v>1125</v>
      </c>
      <c r="D132" t="s">
        <v>39</v>
      </c>
      <c r="E132" t="s">
        <v>820</v>
      </c>
      <c r="F132" t="s">
        <v>74</v>
      </c>
      <c r="G132" t="s">
        <v>452</v>
      </c>
      <c r="H132" s="87" t="s">
        <v>789</v>
      </c>
      <c r="I132" s="65">
        <v>45</v>
      </c>
      <c r="J132" s="1">
        <v>6300000</v>
      </c>
      <c r="L132" s="1">
        <f t="shared" si="6"/>
        <v>17</v>
      </c>
      <c r="M132" t="s">
        <v>9</v>
      </c>
      <c r="N132" t="s">
        <v>9</v>
      </c>
      <c r="O132" t="s">
        <v>9</v>
      </c>
      <c r="P132" t="s">
        <v>9</v>
      </c>
    </row>
    <row r="133" spans="1:16" ht="12.75" customHeight="1" x14ac:dyDescent="0.2">
      <c r="A133" s="10">
        <f t="shared" si="7"/>
        <v>132</v>
      </c>
      <c r="B133" s="10">
        <v>136949</v>
      </c>
      <c r="C133" s="8" t="s">
        <v>679</v>
      </c>
      <c r="D133" t="s">
        <v>39</v>
      </c>
      <c r="E133" s="5" t="s">
        <v>820</v>
      </c>
      <c r="F133" t="s">
        <v>400</v>
      </c>
      <c r="G133" t="s">
        <v>261</v>
      </c>
      <c r="H133" s="8" t="s">
        <v>789</v>
      </c>
      <c r="I133" s="65">
        <v>45</v>
      </c>
      <c r="J133" s="1">
        <v>1019250</v>
      </c>
      <c r="L133" s="1">
        <f t="shared" si="6"/>
        <v>18</v>
      </c>
      <c r="M133" t="s">
        <v>9</v>
      </c>
      <c r="N133" s="66" t="s">
        <v>9</v>
      </c>
      <c r="O133" t="s">
        <v>9</v>
      </c>
      <c r="P133" s="66" t="s">
        <v>9</v>
      </c>
    </row>
    <row r="134" spans="1:16" ht="12.75" customHeight="1" x14ac:dyDescent="0.2">
      <c r="A134" s="10">
        <f t="shared" si="7"/>
        <v>133</v>
      </c>
      <c r="B134" s="10">
        <v>138803</v>
      </c>
      <c r="C134" s="8" t="s">
        <v>728</v>
      </c>
      <c r="D134" t="s">
        <v>39</v>
      </c>
      <c r="E134" s="5" t="s">
        <v>820</v>
      </c>
      <c r="F134" t="s">
        <v>14</v>
      </c>
      <c r="G134" t="s">
        <v>318</v>
      </c>
      <c r="H134" s="8" t="s">
        <v>789</v>
      </c>
      <c r="I134" s="65">
        <v>45</v>
      </c>
      <c r="J134" s="1">
        <v>17583750</v>
      </c>
      <c r="L134" s="1">
        <f t="shared" si="6"/>
        <v>19</v>
      </c>
      <c r="M134" t="s">
        <v>9</v>
      </c>
      <c r="N134" s="66" t="s">
        <v>9</v>
      </c>
      <c r="O134" t="s">
        <v>9</v>
      </c>
      <c r="P134" s="66" t="s">
        <v>9</v>
      </c>
    </row>
    <row r="135" spans="1:16" ht="12.75" customHeight="1" x14ac:dyDescent="0.2">
      <c r="A135" s="10">
        <f t="shared" si="7"/>
        <v>134</v>
      </c>
      <c r="B135" s="10">
        <v>139294</v>
      </c>
      <c r="C135" s="8" t="s">
        <v>748</v>
      </c>
      <c r="D135" t="s">
        <v>39</v>
      </c>
      <c r="E135" s="5" t="s">
        <v>820</v>
      </c>
      <c r="F135" t="s">
        <v>1044</v>
      </c>
      <c r="G135" t="s">
        <v>102</v>
      </c>
      <c r="H135" s="8" t="s">
        <v>789</v>
      </c>
      <c r="I135" s="65">
        <v>45</v>
      </c>
      <c r="J135" s="1">
        <v>43100249</v>
      </c>
      <c r="L135" s="1">
        <f t="shared" si="6"/>
        <v>20</v>
      </c>
      <c r="M135" t="s">
        <v>9</v>
      </c>
      <c r="N135" s="66" t="s">
        <v>9</v>
      </c>
      <c r="O135" t="s">
        <v>9</v>
      </c>
      <c r="P135" s="66" t="s">
        <v>9</v>
      </c>
    </row>
    <row r="136" spans="1:16" ht="12.75" customHeight="1" x14ac:dyDescent="0.2">
      <c r="A136" s="10">
        <f t="shared" si="7"/>
        <v>135</v>
      </c>
      <c r="B136" s="10">
        <v>137301</v>
      </c>
      <c r="C136" s="8" t="s">
        <v>695</v>
      </c>
      <c r="D136" t="s">
        <v>55</v>
      </c>
      <c r="E136" s="9" t="s">
        <v>820</v>
      </c>
      <c r="F136" t="s">
        <v>14</v>
      </c>
      <c r="G136" t="s">
        <v>318</v>
      </c>
      <c r="H136" s="8" t="s">
        <v>789</v>
      </c>
      <c r="I136" s="65">
        <v>45</v>
      </c>
      <c r="J136" s="1">
        <v>8173140</v>
      </c>
      <c r="L136" s="1">
        <f t="shared" si="6"/>
        <v>21</v>
      </c>
      <c r="M136" t="s">
        <v>9</v>
      </c>
      <c r="N136" s="66" t="s">
        <v>9</v>
      </c>
      <c r="O136" t="s">
        <v>9</v>
      </c>
      <c r="P136" s="66" t="s">
        <v>9</v>
      </c>
    </row>
    <row r="137" spans="1:16" ht="12.75" customHeight="1" x14ac:dyDescent="0.2">
      <c r="A137" s="10">
        <f t="shared" si="7"/>
        <v>136</v>
      </c>
      <c r="B137" s="10">
        <v>139263</v>
      </c>
      <c r="C137" s="8" t="s">
        <v>741</v>
      </c>
      <c r="D137" t="s">
        <v>39</v>
      </c>
      <c r="E137" s="5" t="s">
        <v>820</v>
      </c>
      <c r="F137" t="s">
        <v>400</v>
      </c>
      <c r="G137" t="s">
        <v>261</v>
      </c>
      <c r="H137" s="8" t="s">
        <v>789</v>
      </c>
      <c r="I137" s="65">
        <v>45</v>
      </c>
      <c r="J137" s="1">
        <v>3156210</v>
      </c>
      <c r="L137" s="1">
        <f t="shared" si="6"/>
        <v>22</v>
      </c>
      <c r="M137" t="s">
        <v>9</v>
      </c>
      <c r="N137" s="66" t="s">
        <v>9</v>
      </c>
      <c r="O137" t="s">
        <v>9</v>
      </c>
      <c r="P137" s="66" t="s">
        <v>9</v>
      </c>
    </row>
    <row r="138" spans="1:16" ht="12.75" customHeight="1" x14ac:dyDescent="0.2">
      <c r="A138" s="10">
        <f t="shared" si="7"/>
        <v>137</v>
      </c>
      <c r="B138" s="10">
        <v>139797</v>
      </c>
      <c r="C138" s="8" t="s">
        <v>770</v>
      </c>
      <c r="D138" t="s">
        <v>39</v>
      </c>
      <c r="E138" s="5" t="s">
        <v>820</v>
      </c>
      <c r="F138" t="s">
        <v>1048</v>
      </c>
      <c r="G138" t="s">
        <v>261</v>
      </c>
      <c r="H138" s="8" t="s">
        <v>789</v>
      </c>
      <c r="I138" s="65">
        <v>45</v>
      </c>
      <c r="J138" s="1">
        <v>6446211</v>
      </c>
      <c r="L138" s="1">
        <f t="shared" si="6"/>
        <v>23</v>
      </c>
      <c r="M138" t="s">
        <v>9</v>
      </c>
      <c r="N138" s="66" t="s">
        <v>9</v>
      </c>
      <c r="O138" t="s">
        <v>9</v>
      </c>
      <c r="P138" s="66" t="s">
        <v>9</v>
      </c>
    </row>
    <row r="139" spans="1:16" ht="12.75" customHeight="1" x14ac:dyDescent="0.2">
      <c r="A139" s="10">
        <f t="shared" si="7"/>
        <v>138</v>
      </c>
      <c r="B139" s="10">
        <v>139796</v>
      </c>
      <c r="C139" s="8" t="s">
        <v>768</v>
      </c>
      <c r="D139" t="s">
        <v>39</v>
      </c>
      <c r="E139" s="5" t="s">
        <v>820</v>
      </c>
      <c r="F139" t="s">
        <v>1048</v>
      </c>
      <c r="G139" t="s">
        <v>769</v>
      </c>
      <c r="H139" s="8" t="s">
        <v>789</v>
      </c>
      <c r="I139" s="65">
        <v>45</v>
      </c>
      <c r="J139" s="1">
        <v>17391636</v>
      </c>
      <c r="L139" s="1">
        <f t="shared" si="6"/>
        <v>24</v>
      </c>
      <c r="M139" t="s">
        <v>9</v>
      </c>
      <c r="N139" s="66" t="s">
        <v>9</v>
      </c>
      <c r="O139" t="s">
        <v>9</v>
      </c>
      <c r="P139" s="66" t="s">
        <v>9</v>
      </c>
    </row>
    <row r="140" spans="1:16" ht="12.75" customHeight="1" x14ac:dyDescent="0.2">
      <c r="A140" s="10">
        <f t="shared" si="7"/>
        <v>139</v>
      </c>
      <c r="B140" s="10">
        <v>139809</v>
      </c>
      <c r="C140" s="8" t="s">
        <v>772</v>
      </c>
      <c r="D140" t="s">
        <v>39</v>
      </c>
      <c r="E140" s="5" t="s">
        <v>820</v>
      </c>
      <c r="F140" t="s">
        <v>1048</v>
      </c>
      <c r="G140" t="s">
        <v>261</v>
      </c>
      <c r="H140" s="8" t="s">
        <v>789</v>
      </c>
      <c r="I140" s="65">
        <v>45</v>
      </c>
      <c r="J140" s="1">
        <v>1265189</v>
      </c>
      <c r="L140" s="1">
        <f t="shared" si="6"/>
        <v>25</v>
      </c>
      <c r="M140" t="s">
        <v>9</v>
      </c>
      <c r="N140" s="66" t="s">
        <v>9</v>
      </c>
      <c r="O140" t="s">
        <v>9</v>
      </c>
      <c r="P140" s="66" t="s">
        <v>9</v>
      </c>
    </row>
    <row r="141" spans="1:16" ht="12.75" customHeight="1" x14ac:dyDescent="0.2">
      <c r="A141" s="10">
        <f t="shared" si="7"/>
        <v>140</v>
      </c>
      <c r="B141" s="10">
        <v>140848</v>
      </c>
      <c r="C141" s="8" t="s">
        <v>866</v>
      </c>
      <c r="D141" t="s">
        <v>49</v>
      </c>
      <c r="E141" s="5" t="s">
        <v>820</v>
      </c>
      <c r="F141" t="s">
        <v>83</v>
      </c>
      <c r="G141" t="s">
        <v>303</v>
      </c>
      <c r="H141" s="91" t="s">
        <v>789</v>
      </c>
      <c r="I141" s="65">
        <v>45</v>
      </c>
      <c r="J141" s="1">
        <v>1586821.5</v>
      </c>
      <c r="L141" s="1">
        <f t="shared" si="6"/>
        <v>26</v>
      </c>
      <c r="M141" t="s">
        <v>9</v>
      </c>
      <c r="N141" s="66" t="s">
        <v>9</v>
      </c>
      <c r="O141" t="s">
        <v>9</v>
      </c>
    </row>
    <row r="142" spans="1:16" ht="12.75" customHeight="1" x14ac:dyDescent="0.2">
      <c r="A142" s="10">
        <f t="shared" si="7"/>
        <v>141</v>
      </c>
      <c r="B142" s="10">
        <v>139618</v>
      </c>
      <c r="C142" s="8" t="s">
        <v>764</v>
      </c>
      <c r="D142" t="s">
        <v>39</v>
      </c>
      <c r="E142" s="5" t="s">
        <v>820</v>
      </c>
      <c r="F142" t="s">
        <v>400</v>
      </c>
      <c r="G142" t="s">
        <v>164</v>
      </c>
      <c r="H142" s="8" t="s">
        <v>789</v>
      </c>
      <c r="I142" s="65">
        <v>45</v>
      </c>
      <c r="J142" s="1">
        <v>3240000</v>
      </c>
      <c r="L142" s="1">
        <f t="shared" si="6"/>
        <v>27</v>
      </c>
      <c r="M142" t="s">
        <v>9</v>
      </c>
      <c r="N142" s="66" t="s">
        <v>9</v>
      </c>
      <c r="O142" t="s">
        <v>9</v>
      </c>
      <c r="P142" s="66" t="s">
        <v>9</v>
      </c>
    </row>
    <row r="143" spans="1:16" ht="12.75" customHeight="1" x14ac:dyDescent="0.2">
      <c r="A143" s="10">
        <f t="shared" si="7"/>
        <v>142</v>
      </c>
      <c r="B143" s="10">
        <v>140206</v>
      </c>
      <c r="C143" s="8" t="s">
        <v>754</v>
      </c>
      <c r="D143" t="s">
        <v>39</v>
      </c>
      <c r="E143" s="5" t="s">
        <v>820</v>
      </c>
      <c r="F143" t="s">
        <v>1048</v>
      </c>
      <c r="G143" s="5" t="s">
        <v>401</v>
      </c>
      <c r="H143" s="8" t="s">
        <v>789</v>
      </c>
      <c r="I143" s="65">
        <v>45</v>
      </c>
      <c r="J143" s="1">
        <v>6108687.4500000002</v>
      </c>
      <c r="L143" s="1">
        <f t="shared" si="6"/>
        <v>28</v>
      </c>
    </row>
    <row r="144" spans="1:16" ht="12.75" customHeight="1" x14ac:dyDescent="0.2">
      <c r="A144" s="10">
        <f t="shared" si="7"/>
        <v>143</v>
      </c>
      <c r="B144" s="10">
        <v>142398</v>
      </c>
      <c r="C144" s="8" t="s">
        <v>885</v>
      </c>
      <c r="D144" t="s">
        <v>39</v>
      </c>
      <c r="E144" s="5" t="s">
        <v>820</v>
      </c>
      <c r="F144" t="s">
        <v>1048</v>
      </c>
      <c r="G144" t="s">
        <v>274</v>
      </c>
      <c r="H144" s="87" t="s">
        <v>789</v>
      </c>
      <c r="I144" s="65">
        <v>45</v>
      </c>
      <c r="J144" s="1">
        <v>15000000</v>
      </c>
      <c r="L144" s="1">
        <f t="shared" si="6"/>
        <v>29</v>
      </c>
      <c r="M144" t="s">
        <v>9</v>
      </c>
      <c r="N144" s="66" t="s">
        <v>9</v>
      </c>
      <c r="O144" t="s">
        <v>9</v>
      </c>
      <c r="P144" s="66" t="s">
        <v>9</v>
      </c>
    </row>
    <row r="145" spans="1:16" ht="12.75" customHeight="1" x14ac:dyDescent="0.2">
      <c r="A145" s="10">
        <f t="shared" si="7"/>
        <v>144</v>
      </c>
      <c r="B145" s="10">
        <v>142318</v>
      </c>
      <c r="C145" s="8" t="s">
        <v>901</v>
      </c>
      <c r="D145" t="s">
        <v>39</v>
      </c>
      <c r="E145" s="5" t="s">
        <v>820</v>
      </c>
      <c r="F145" t="s">
        <v>14</v>
      </c>
      <c r="G145" t="s">
        <v>113</v>
      </c>
      <c r="H145" s="87" t="s">
        <v>789</v>
      </c>
      <c r="I145" s="65">
        <v>45</v>
      </c>
      <c r="J145" s="1">
        <v>9000000</v>
      </c>
      <c r="L145" s="1">
        <f t="shared" si="6"/>
        <v>30</v>
      </c>
      <c r="M145" t="s">
        <v>9</v>
      </c>
      <c r="N145" s="66" t="s">
        <v>9</v>
      </c>
      <c r="O145" t="s">
        <v>9</v>
      </c>
      <c r="P145" s="66" t="s">
        <v>9</v>
      </c>
    </row>
    <row r="146" spans="1:16" ht="12.75" customHeight="1" x14ac:dyDescent="0.2">
      <c r="A146" s="10">
        <f t="shared" si="7"/>
        <v>145</v>
      </c>
      <c r="B146" s="10">
        <v>142369</v>
      </c>
      <c r="C146" s="8" t="s">
        <v>896</v>
      </c>
      <c r="D146" t="s">
        <v>39</v>
      </c>
      <c r="E146" s="5" t="s">
        <v>820</v>
      </c>
      <c r="F146" t="s">
        <v>1048</v>
      </c>
      <c r="G146" t="s">
        <v>274</v>
      </c>
      <c r="H146" s="87" t="s">
        <v>789</v>
      </c>
      <c r="I146" s="65">
        <v>45</v>
      </c>
      <c r="J146" s="1">
        <v>9000000</v>
      </c>
      <c r="L146" s="1">
        <f t="shared" si="6"/>
        <v>31</v>
      </c>
      <c r="M146" t="s">
        <v>9</v>
      </c>
      <c r="N146" s="66" t="s">
        <v>9</v>
      </c>
      <c r="O146" t="s">
        <v>9</v>
      </c>
      <c r="P146" s="66" t="s">
        <v>9</v>
      </c>
    </row>
    <row r="147" spans="1:16" ht="12.75" customHeight="1" x14ac:dyDescent="0.2">
      <c r="A147" s="10">
        <f t="shared" si="7"/>
        <v>146</v>
      </c>
      <c r="B147" s="10">
        <v>142243</v>
      </c>
      <c r="C147" s="8" t="s">
        <v>908</v>
      </c>
      <c r="D147" t="s">
        <v>39</v>
      </c>
      <c r="E147" s="5" t="s">
        <v>820</v>
      </c>
      <c r="F147" t="s">
        <v>14</v>
      </c>
      <c r="G147" t="s">
        <v>322</v>
      </c>
      <c r="H147" s="87" t="s">
        <v>789</v>
      </c>
      <c r="I147" s="65">
        <v>45</v>
      </c>
      <c r="J147" s="1">
        <v>7102558.3500000006</v>
      </c>
      <c r="L147" s="1">
        <f t="shared" si="6"/>
        <v>32</v>
      </c>
      <c r="M147" t="s">
        <v>9</v>
      </c>
      <c r="N147" s="66" t="s">
        <v>9</v>
      </c>
      <c r="O147" t="s">
        <v>9</v>
      </c>
      <c r="P147" s="66" t="s">
        <v>9</v>
      </c>
    </row>
    <row r="148" spans="1:16" ht="12.75" customHeight="1" x14ac:dyDescent="0.2">
      <c r="A148" s="10">
        <f t="shared" si="7"/>
        <v>147</v>
      </c>
      <c r="B148" s="10">
        <v>142157</v>
      </c>
      <c r="C148" s="8" t="s">
        <v>915</v>
      </c>
      <c r="D148" t="s">
        <v>39</v>
      </c>
      <c r="E148" s="5" t="s">
        <v>820</v>
      </c>
      <c r="F148" t="s">
        <v>1049</v>
      </c>
      <c r="G148" t="s">
        <v>559</v>
      </c>
      <c r="H148" s="87" t="s">
        <v>789</v>
      </c>
      <c r="I148" s="65">
        <v>45</v>
      </c>
      <c r="J148" s="1">
        <v>7189175</v>
      </c>
      <c r="L148" s="1">
        <f t="shared" si="6"/>
        <v>33</v>
      </c>
      <c r="M148" t="s">
        <v>9</v>
      </c>
      <c r="N148" s="66" t="s">
        <v>9</v>
      </c>
      <c r="O148" t="s">
        <v>9</v>
      </c>
      <c r="P148" s="66" t="s">
        <v>9</v>
      </c>
    </row>
    <row r="149" spans="1:16" ht="12.75" customHeight="1" x14ac:dyDescent="0.2">
      <c r="A149" s="10">
        <f t="shared" si="7"/>
        <v>148</v>
      </c>
      <c r="B149" s="10">
        <v>142282</v>
      </c>
      <c r="C149" s="8" t="s">
        <v>905</v>
      </c>
      <c r="D149" t="s">
        <v>39</v>
      </c>
      <c r="E149" s="5" t="s">
        <v>820</v>
      </c>
      <c r="F149" t="s">
        <v>1048</v>
      </c>
      <c r="G149" t="s">
        <v>187</v>
      </c>
      <c r="H149" s="87" t="s">
        <v>789</v>
      </c>
      <c r="I149" s="65">
        <v>45</v>
      </c>
      <c r="J149" s="1">
        <v>5000000</v>
      </c>
      <c r="L149" s="1">
        <f t="shared" si="6"/>
        <v>34</v>
      </c>
      <c r="M149" t="s">
        <v>9</v>
      </c>
      <c r="N149" s="66" t="s">
        <v>9</v>
      </c>
      <c r="O149" t="s">
        <v>9</v>
      </c>
      <c r="P149" s="66" t="s">
        <v>9</v>
      </c>
    </row>
    <row r="150" spans="1:16" ht="12.75" customHeight="1" x14ac:dyDescent="0.2">
      <c r="A150" s="10">
        <f t="shared" si="7"/>
        <v>149</v>
      </c>
      <c r="B150" s="10">
        <v>142248</v>
      </c>
      <c r="C150" s="8" t="s">
        <v>907</v>
      </c>
      <c r="D150" t="s">
        <v>39</v>
      </c>
      <c r="E150" s="5" t="s">
        <v>820</v>
      </c>
      <c r="F150" t="s">
        <v>1048</v>
      </c>
      <c r="G150" t="s">
        <v>187</v>
      </c>
      <c r="H150" s="87" t="s">
        <v>789</v>
      </c>
      <c r="I150" s="65">
        <v>45</v>
      </c>
      <c r="J150" s="1">
        <v>3000000</v>
      </c>
      <c r="L150" s="1">
        <f t="shared" si="6"/>
        <v>35</v>
      </c>
      <c r="M150" t="s">
        <v>9</v>
      </c>
      <c r="N150" s="66" t="s">
        <v>9</v>
      </c>
      <c r="O150" t="s">
        <v>9</v>
      </c>
      <c r="P150" s="66" t="s">
        <v>9</v>
      </c>
    </row>
    <row r="151" spans="1:16" ht="12.75" customHeight="1" x14ac:dyDescent="0.2">
      <c r="A151" s="10">
        <f t="shared" si="7"/>
        <v>150</v>
      </c>
      <c r="B151" s="10">
        <v>142275</v>
      </c>
      <c r="C151" s="8" t="s">
        <v>906</v>
      </c>
      <c r="D151" t="s">
        <v>39</v>
      </c>
      <c r="E151" s="5" t="s">
        <v>820</v>
      </c>
      <c r="F151" t="s">
        <v>1048</v>
      </c>
      <c r="G151" t="s">
        <v>187</v>
      </c>
      <c r="H151" s="87" t="s">
        <v>789</v>
      </c>
      <c r="I151" s="65">
        <v>45</v>
      </c>
      <c r="J151" s="1">
        <v>18000000</v>
      </c>
      <c r="L151" s="1">
        <f t="shared" si="6"/>
        <v>36</v>
      </c>
      <c r="M151" t="s">
        <v>9</v>
      </c>
      <c r="N151" s="66" t="s">
        <v>9</v>
      </c>
      <c r="O151" t="s">
        <v>9</v>
      </c>
      <c r="P151" s="66" t="s">
        <v>9</v>
      </c>
    </row>
    <row r="152" spans="1:16" ht="12.75" customHeight="1" x14ac:dyDescent="0.2">
      <c r="A152" s="10">
        <f t="shared" si="7"/>
        <v>151</v>
      </c>
      <c r="B152" s="10">
        <v>142399</v>
      </c>
      <c r="C152" s="8" t="s">
        <v>894</v>
      </c>
      <c r="D152" t="s">
        <v>39</v>
      </c>
      <c r="E152" s="5" t="s">
        <v>820</v>
      </c>
      <c r="F152" t="s">
        <v>1048</v>
      </c>
      <c r="G152" t="s">
        <v>121</v>
      </c>
      <c r="H152" s="87" t="s">
        <v>789</v>
      </c>
      <c r="I152" s="65">
        <v>45</v>
      </c>
      <c r="J152" s="1">
        <v>15000000</v>
      </c>
      <c r="L152" s="1">
        <f t="shared" si="6"/>
        <v>37</v>
      </c>
      <c r="M152" t="s">
        <v>9</v>
      </c>
      <c r="N152" s="66" t="s">
        <v>9</v>
      </c>
    </row>
    <row r="153" spans="1:16" ht="12.75" customHeight="1" x14ac:dyDescent="0.2">
      <c r="A153" s="10">
        <f t="shared" si="7"/>
        <v>152</v>
      </c>
      <c r="B153" s="10">
        <v>143969</v>
      </c>
      <c r="C153" s="8" t="s">
        <v>1069</v>
      </c>
      <c r="D153" t="s">
        <v>39</v>
      </c>
      <c r="E153" t="s">
        <v>820</v>
      </c>
      <c r="F153" t="s">
        <v>842</v>
      </c>
      <c r="G153" t="s">
        <v>187</v>
      </c>
      <c r="H153" s="87" t="s">
        <v>789</v>
      </c>
      <c r="I153" s="65">
        <v>45</v>
      </c>
      <c r="J153" s="1">
        <v>570000</v>
      </c>
      <c r="L153" s="1">
        <f t="shared" si="6"/>
        <v>38</v>
      </c>
      <c r="M153" t="s">
        <v>9</v>
      </c>
      <c r="N153" t="s">
        <v>9</v>
      </c>
      <c r="O153" t="s">
        <v>9</v>
      </c>
      <c r="P153" t="s">
        <v>9</v>
      </c>
    </row>
    <row r="154" spans="1:16" ht="12.75" customHeight="1" x14ac:dyDescent="0.2">
      <c r="A154" s="10">
        <f t="shared" si="7"/>
        <v>153</v>
      </c>
      <c r="B154" s="10">
        <v>143814</v>
      </c>
      <c r="C154" s="8" t="s">
        <v>1096</v>
      </c>
      <c r="D154" t="s">
        <v>39</v>
      </c>
      <c r="E154" s="5" t="s">
        <v>820</v>
      </c>
      <c r="F154" t="s">
        <v>74</v>
      </c>
      <c r="G154" t="s">
        <v>601</v>
      </c>
      <c r="H154" s="87" t="s">
        <v>789</v>
      </c>
      <c r="I154" s="65">
        <v>45</v>
      </c>
      <c r="J154" s="1">
        <v>3858750</v>
      </c>
      <c r="L154" s="1">
        <f t="shared" si="6"/>
        <v>39</v>
      </c>
      <c r="M154" t="s">
        <v>9</v>
      </c>
      <c r="N154" t="s">
        <v>9</v>
      </c>
      <c r="O154" t="s">
        <v>9</v>
      </c>
      <c r="P154" t="s">
        <v>9</v>
      </c>
    </row>
    <row r="155" spans="1:16" ht="12.75" customHeight="1" x14ac:dyDescent="0.2">
      <c r="A155" s="10">
        <f t="shared" si="7"/>
        <v>154</v>
      </c>
      <c r="B155" s="10">
        <v>143965</v>
      </c>
      <c r="C155" s="8" t="s">
        <v>1108</v>
      </c>
      <c r="D155" t="s">
        <v>39</v>
      </c>
      <c r="E155" t="s">
        <v>820</v>
      </c>
      <c r="F155" t="s">
        <v>842</v>
      </c>
      <c r="G155" t="s">
        <v>187</v>
      </c>
      <c r="H155" s="87" t="s">
        <v>789</v>
      </c>
      <c r="I155" s="65">
        <v>45</v>
      </c>
      <c r="J155" s="1">
        <v>19269969.75</v>
      </c>
      <c r="L155" s="1">
        <f t="shared" si="6"/>
        <v>40</v>
      </c>
      <c r="M155" t="s">
        <v>9</v>
      </c>
      <c r="N155" t="s">
        <v>9</v>
      </c>
      <c r="O155" t="s">
        <v>9</v>
      </c>
      <c r="P155" t="s">
        <v>9</v>
      </c>
    </row>
    <row r="156" spans="1:16" ht="12.75" customHeight="1" x14ac:dyDescent="0.2">
      <c r="A156" s="10">
        <f t="shared" si="7"/>
        <v>155</v>
      </c>
      <c r="B156" s="10">
        <v>144735</v>
      </c>
      <c r="C156" s="8" t="s">
        <v>1124</v>
      </c>
      <c r="D156" t="s">
        <v>39</v>
      </c>
      <c r="E156" t="s">
        <v>820</v>
      </c>
      <c r="F156" t="s">
        <v>74</v>
      </c>
      <c r="G156" t="s">
        <v>601</v>
      </c>
      <c r="H156" s="87" t="s">
        <v>789</v>
      </c>
      <c r="I156" s="65">
        <v>45</v>
      </c>
      <c r="J156" s="1">
        <v>1841828</v>
      </c>
      <c r="L156" s="1">
        <f t="shared" si="6"/>
        <v>41</v>
      </c>
      <c r="M156" t="s">
        <v>9</v>
      </c>
      <c r="N156" t="s">
        <v>9</v>
      </c>
      <c r="O156" t="s">
        <v>9</v>
      </c>
      <c r="P156" t="s">
        <v>9</v>
      </c>
    </row>
    <row r="157" spans="1:16" ht="12.75" customHeight="1" x14ac:dyDescent="0.2">
      <c r="A157" s="10">
        <f t="shared" si="7"/>
        <v>156</v>
      </c>
      <c r="B157" s="10">
        <v>144012</v>
      </c>
      <c r="C157" s="8" t="s">
        <v>1113</v>
      </c>
      <c r="D157" t="s">
        <v>39</v>
      </c>
      <c r="E157" t="s">
        <v>820</v>
      </c>
      <c r="F157" t="s">
        <v>1049</v>
      </c>
      <c r="G157" t="s">
        <v>1166</v>
      </c>
      <c r="H157" s="87" t="s">
        <v>789</v>
      </c>
      <c r="I157" s="65">
        <v>45</v>
      </c>
      <c r="J157" s="1">
        <v>46275470</v>
      </c>
      <c r="L157" s="1">
        <f t="shared" si="6"/>
        <v>42</v>
      </c>
      <c r="M157" t="s">
        <v>9</v>
      </c>
      <c r="N157" t="s">
        <v>9</v>
      </c>
      <c r="O157" t="s">
        <v>9</v>
      </c>
      <c r="P157" t="s">
        <v>9</v>
      </c>
    </row>
    <row r="158" spans="1:16" ht="12.75" customHeight="1" x14ac:dyDescent="0.2">
      <c r="A158" s="10">
        <f t="shared" si="7"/>
        <v>157</v>
      </c>
      <c r="B158" s="10">
        <v>144689</v>
      </c>
      <c r="C158" s="8" t="s">
        <v>1148</v>
      </c>
      <c r="D158" t="s">
        <v>39</v>
      </c>
      <c r="E158" t="s">
        <v>820</v>
      </c>
      <c r="F158" t="s">
        <v>1049</v>
      </c>
      <c r="G158" t="s">
        <v>280</v>
      </c>
      <c r="H158" s="87" t="s">
        <v>789</v>
      </c>
      <c r="I158" s="65">
        <v>45</v>
      </c>
      <c r="J158" s="1">
        <v>4116701.7</v>
      </c>
      <c r="L158" s="1">
        <f t="shared" si="6"/>
        <v>43</v>
      </c>
      <c r="M158" t="s">
        <v>9</v>
      </c>
      <c r="N158" t="s">
        <v>9</v>
      </c>
      <c r="O158" t="s">
        <v>9</v>
      </c>
      <c r="P158" t="s">
        <v>9</v>
      </c>
    </row>
    <row r="159" spans="1:16" ht="12.75" customHeight="1" x14ac:dyDescent="0.2">
      <c r="A159" s="10">
        <f t="shared" si="7"/>
        <v>158</v>
      </c>
      <c r="B159" s="10">
        <v>85</v>
      </c>
      <c r="C159" s="8" t="s">
        <v>3</v>
      </c>
      <c r="D159" t="s">
        <v>4</v>
      </c>
      <c r="E159" s="5" t="s">
        <v>823</v>
      </c>
      <c r="F159" t="s">
        <v>5</v>
      </c>
      <c r="G159" t="s">
        <v>6</v>
      </c>
      <c r="H159" s="87" t="s">
        <v>789</v>
      </c>
      <c r="I159" s="2">
        <v>50</v>
      </c>
      <c r="J159" s="3">
        <v>100000000</v>
      </c>
      <c r="K159" s="3">
        <f>J159+J158</f>
        <v>104116701.7</v>
      </c>
      <c r="L159" s="3"/>
      <c r="M159" t="s">
        <v>7</v>
      </c>
      <c r="N159" s="66">
        <v>38245</v>
      </c>
      <c r="O159" t="s">
        <v>7</v>
      </c>
      <c r="P159" s="66" t="s">
        <v>8</v>
      </c>
    </row>
    <row r="160" spans="1:16" ht="12.75" customHeight="1" x14ac:dyDescent="0.2">
      <c r="A160" s="10">
        <f t="shared" si="7"/>
        <v>159</v>
      </c>
      <c r="B160" s="10">
        <v>5621</v>
      </c>
      <c r="C160" s="8" t="s">
        <v>58</v>
      </c>
      <c r="D160" t="s">
        <v>49</v>
      </c>
      <c r="E160" s="5" t="s">
        <v>820</v>
      </c>
      <c r="F160" t="s">
        <v>59</v>
      </c>
      <c r="G160" t="s">
        <v>60</v>
      </c>
      <c r="H160" s="87" t="s">
        <v>789</v>
      </c>
      <c r="I160" s="2">
        <v>50</v>
      </c>
      <c r="J160" s="3">
        <v>10636000</v>
      </c>
      <c r="K160" s="3"/>
      <c r="L160" s="3">
        <v>3</v>
      </c>
      <c r="M160" t="s">
        <v>12</v>
      </c>
      <c r="N160" s="66">
        <v>40409</v>
      </c>
      <c r="O160" t="s">
        <v>7</v>
      </c>
      <c r="P160" s="66" t="s">
        <v>61</v>
      </c>
    </row>
    <row r="161" spans="1:16" ht="12.75" customHeight="1" x14ac:dyDescent="0.2">
      <c r="A161" s="10">
        <f t="shared" si="7"/>
        <v>160</v>
      </c>
      <c r="B161" s="10">
        <v>143469</v>
      </c>
      <c r="C161" s="8" t="s">
        <v>436</v>
      </c>
      <c r="D161" t="s">
        <v>39</v>
      </c>
      <c r="E161" s="5" t="s">
        <v>820</v>
      </c>
      <c r="F161" t="s">
        <v>1049</v>
      </c>
      <c r="G161" t="s">
        <v>1164</v>
      </c>
      <c r="H161" s="8" t="s">
        <v>789</v>
      </c>
      <c r="I161" s="65">
        <v>50</v>
      </c>
      <c r="J161" s="1">
        <v>0</v>
      </c>
      <c r="L161" s="1">
        <f>L160+1</f>
        <v>4</v>
      </c>
      <c r="M161" t="s">
        <v>9</v>
      </c>
      <c r="N161" t="s">
        <v>9</v>
      </c>
      <c r="O161" t="s">
        <v>9</v>
      </c>
      <c r="P161" t="s">
        <v>9</v>
      </c>
    </row>
    <row r="162" spans="1:16" ht="12.75" customHeight="1" x14ac:dyDescent="0.2">
      <c r="A162" s="10">
        <f t="shared" si="7"/>
        <v>161</v>
      </c>
      <c r="B162" s="10">
        <v>124964</v>
      </c>
      <c r="C162" s="8" t="s">
        <v>487</v>
      </c>
      <c r="D162" t="s">
        <v>42</v>
      </c>
      <c r="E162" s="5" t="s">
        <v>820</v>
      </c>
      <c r="F162" t="s">
        <v>14</v>
      </c>
      <c r="G162" t="s">
        <v>130</v>
      </c>
      <c r="H162" s="8" t="s">
        <v>789</v>
      </c>
      <c r="I162" s="65">
        <v>50</v>
      </c>
      <c r="J162" s="1">
        <v>0</v>
      </c>
      <c r="L162" s="1">
        <v>2</v>
      </c>
      <c r="M162" t="s">
        <v>9</v>
      </c>
      <c r="N162" s="66" t="s">
        <v>9</v>
      </c>
      <c r="O162" t="s">
        <v>9</v>
      </c>
      <c r="P162" s="66" t="s">
        <v>9</v>
      </c>
    </row>
    <row r="163" spans="1:16" ht="12.75" customHeight="1" x14ac:dyDescent="0.2">
      <c r="A163" s="10">
        <f t="shared" si="7"/>
        <v>162</v>
      </c>
      <c r="B163" s="10">
        <v>137616</v>
      </c>
      <c r="C163" s="8" t="s">
        <v>605</v>
      </c>
      <c r="D163" t="s">
        <v>39</v>
      </c>
      <c r="E163" s="5" t="s">
        <v>820</v>
      </c>
      <c r="F163" t="s">
        <v>1056</v>
      </c>
      <c r="G163" t="s">
        <v>296</v>
      </c>
      <c r="H163" s="8" t="s">
        <v>789</v>
      </c>
      <c r="I163" s="65">
        <v>50</v>
      </c>
      <c r="J163" s="1">
        <v>9687452</v>
      </c>
      <c r="L163" s="1">
        <f>L162+1</f>
        <v>3</v>
      </c>
      <c r="M163" t="s">
        <v>9</v>
      </c>
      <c r="N163" s="66" t="s">
        <v>9</v>
      </c>
      <c r="O163" t="s">
        <v>9</v>
      </c>
      <c r="P163" s="66" t="s">
        <v>9</v>
      </c>
    </row>
    <row r="164" spans="1:16" ht="12.75" customHeight="1" x14ac:dyDescent="0.2">
      <c r="A164" s="10">
        <f t="shared" si="7"/>
        <v>163</v>
      </c>
      <c r="B164" s="10">
        <v>134445</v>
      </c>
      <c r="C164" s="8" t="s">
        <v>633</v>
      </c>
      <c r="D164" t="s">
        <v>39</v>
      </c>
      <c r="E164" s="5" t="s">
        <v>820</v>
      </c>
      <c r="F164" s="5" t="s">
        <v>1306</v>
      </c>
      <c r="G164" t="s">
        <v>560</v>
      </c>
      <c r="H164" s="8" t="s">
        <v>789</v>
      </c>
      <c r="I164" s="65">
        <v>50</v>
      </c>
      <c r="J164" s="1">
        <v>5049858</v>
      </c>
      <c r="L164" s="1">
        <f>L163+1</f>
        <v>4</v>
      </c>
      <c r="M164" t="s">
        <v>9</v>
      </c>
      <c r="N164" s="66" t="s">
        <v>9</v>
      </c>
      <c r="O164" t="s">
        <v>9</v>
      </c>
      <c r="P164" s="66" t="s">
        <v>9</v>
      </c>
    </row>
    <row r="165" spans="1:16" ht="12.75" customHeight="1" x14ac:dyDescent="0.2">
      <c r="A165" s="10">
        <f t="shared" si="7"/>
        <v>164</v>
      </c>
      <c r="B165" s="10">
        <v>135349</v>
      </c>
      <c r="C165" s="8" t="s">
        <v>657</v>
      </c>
      <c r="D165" t="s">
        <v>39</v>
      </c>
      <c r="E165" s="5" t="s">
        <v>820</v>
      </c>
      <c r="F165" t="s">
        <v>74</v>
      </c>
      <c r="G165" t="s">
        <v>149</v>
      </c>
      <c r="H165" s="8" t="s">
        <v>789</v>
      </c>
      <c r="I165" s="65">
        <v>50</v>
      </c>
      <c r="J165" s="1">
        <v>0</v>
      </c>
      <c r="L165" s="1">
        <f>L164+1</f>
        <v>5</v>
      </c>
      <c r="M165" t="s">
        <v>9</v>
      </c>
      <c r="N165" s="66" t="s">
        <v>9</v>
      </c>
      <c r="O165" t="s">
        <v>9</v>
      </c>
      <c r="P165" s="66" t="s">
        <v>9</v>
      </c>
    </row>
    <row r="166" spans="1:16" ht="12.75" customHeight="1" x14ac:dyDescent="0.2">
      <c r="A166" s="10">
        <f t="shared" si="7"/>
        <v>165</v>
      </c>
      <c r="B166" s="10">
        <v>143887</v>
      </c>
      <c r="C166" s="8" t="s">
        <v>988</v>
      </c>
      <c r="D166" t="s">
        <v>39</v>
      </c>
      <c r="E166" t="s">
        <v>820</v>
      </c>
      <c r="F166" t="s">
        <v>1049</v>
      </c>
      <c r="G166" t="s">
        <v>493</v>
      </c>
      <c r="H166" s="87" t="s">
        <v>789</v>
      </c>
      <c r="I166" s="65">
        <v>50</v>
      </c>
      <c r="J166" s="1">
        <v>27435850</v>
      </c>
      <c r="L166" s="1">
        <f>L165+1</f>
        <v>6</v>
      </c>
      <c r="M166" t="s">
        <v>9</v>
      </c>
      <c r="N166" t="s">
        <v>9</v>
      </c>
      <c r="O166" t="s">
        <v>9</v>
      </c>
      <c r="P166" t="s">
        <v>9</v>
      </c>
    </row>
    <row r="167" spans="1:16" ht="12.75" customHeight="1" x14ac:dyDescent="0.2">
      <c r="A167" s="10">
        <f t="shared" si="7"/>
        <v>166</v>
      </c>
      <c r="B167" s="10">
        <v>144578</v>
      </c>
      <c r="C167" s="8" t="s">
        <v>1136</v>
      </c>
      <c r="D167" t="s">
        <v>39</v>
      </c>
      <c r="E167" t="s">
        <v>820</v>
      </c>
      <c r="F167" t="s">
        <v>1049</v>
      </c>
      <c r="G167" t="s">
        <v>444</v>
      </c>
      <c r="H167" s="87" t="s">
        <v>789</v>
      </c>
      <c r="I167" s="65">
        <v>50</v>
      </c>
      <c r="J167" s="1">
        <v>25806595</v>
      </c>
      <c r="L167" s="1">
        <f>L166+1</f>
        <v>7</v>
      </c>
      <c r="M167" t="s">
        <v>9</v>
      </c>
      <c r="N167" t="s">
        <v>9</v>
      </c>
      <c r="O167" t="s">
        <v>9</v>
      </c>
      <c r="P167" t="s">
        <v>9</v>
      </c>
    </row>
    <row r="168" spans="1:16" ht="12.75" customHeight="1" x14ac:dyDescent="0.2">
      <c r="A168" s="10">
        <f t="shared" si="7"/>
        <v>167</v>
      </c>
      <c r="B168" s="10">
        <v>5940</v>
      </c>
      <c r="C168" s="8" t="s">
        <v>75</v>
      </c>
      <c r="D168" t="s">
        <v>76</v>
      </c>
      <c r="E168" s="9" t="s">
        <v>822</v>
      </c>
      <c r="F168" t="s">
        <v>45</v>
      </c>
      <c r="G168" t="s">
        <v>77</v>
      </c>
      <c r="H168" s="92" t="s">
        <v>788</v>
      </c>
      <c r="I168" s="2">
        <v>11</v>
      </c>
      <c r="J168" s="3">
        <v>110000000</v>
      </c>
      <c r="K168" s="3">
        <f>J168+J167</f>
        <v>135806595</v>
      </c>
      <c r="L168" s="3"/>
      <c r="M168" t="s">
        <v>9</v>
      </c>
      <c r="N168" s="66" t="s">
        <v>9</v>
      </c>
      <c r="O168" t="s">
        <v>9</v>
      </c>
      <c r="P168" s="66" t="s">
        <v>9</v>
      </c>
    </row>
    <row r="169" spans="1:16" ht="12.75" customHeight="1" x14ac:dyDescent="0.2">
      <c r="A169" s="10">
        <f t="shared" si="7"/>
        <v>168</v>
      </c>
      <c r="B169" s="10">
        <v>5751</v>
      </c>
      <c r="C169" s="8" t="s">
        <v>69</v>
      </c>
      <c r="D169" t="s">
        <v>49</v>
      </c>
      <c r="E169" s="5" t="s">
        <v>820</v>
      </c>
      <c r="F169" t="s">
        <v>14</v>
      </c>
      <c r="G169" t="s">
        <v>53</v>
      </c>
      <c r="H169" s="8" t="s">
        <v>788</v>
      </c>
      <c r="I169" s="65">
        <v>11</v>
      </c>
      <c r="J169" s="1">
        <v>109560000</v>
      </c>
      <c r="L169" s="3">
        <f t="shared" ref="L169:L200" si="8">L168+1</f>
        <v>1</v>
      </c>
      <c r="M169" t="s">
        <v>7</v>
      </c>
      <c r="N169" s="66">
        <v>40690</v>
      </c>
      <c r="O169" t="s">
        <v>9</v>
      </c>
      <c r="P169" s="66" t="s">
        <v>9</v>
      </c>
    </row>
    <row r="170" spans="1:16" ht="12.75" customHeight="1" x14ac:dyDescent="0.2">
      <c r="A170" s="10">
        <f t="shared" si="7"/>
        <v>169</v>
      </c>
      <c r="B170" s="10">
        <v>18133</v>
      </c>
      <c r="C170" s="8" t="s">
        <v>101</v>
      </c>
      <c r="D170" t="s">
        <v>71</v>
      </c>
      <c r="E170" s="9" t="s">
        <v>821</v>
      </c>
      <c r="F170" t="s">
        <v>74</v>
      </c>
      <c r="G170" t="s">
        <v>102</v>
      </c>
      <c r="H170" s="8" t="s">
        <v>788</v>
      </c>
      <c r="I170" s="65">
        <v>11</v>
      </c>
      <c r="J170" s="1">
        <v>0</v>
      </c>
      <c r="L170" s="1">
        <f t="shared" si="8"/>
        <v>2</v>
      </c>
      <c r="M170" t="s">
        <v>9</v>
      </c>
      <c r="N170" s="66" t="s">
        <v>9</v>
      </c>
      <c r="O170" t="s">
        <v>9</v>
      </c>
      <c r="P170" s="66" t="s">
        <v>9</v>
      </c>
    </row>
    <row r="171" spans="1:16" ht="12.75" customHeight="1" x14ac:dyDescent="0.2">
      <c r="A171" s="10">
        <f t="shared" si="7"/>
        <v>170</v>
      </c>
      <c r="B171" s="10">
        <v>26567</v>
      </c>
      <c r="C171" s="8" t="s">
        <v>120</v>
      </c>
      <c r="D171" t="s">
        <v>42</v>
      </c>
      <c r="E171" s="5" t="s">
        <v>820</v>
      </c>
      <c r="F171" t="s">
        <v>74</v>
      </c>
      <c r="G171" t="s">
        <v>121</v>
      </c>
      <c r="H171" s="8" t="s">
        <v>788</v>
      </c>
      <c r="I171" s="65">
        <v>11</v>
      </c>
      <c r="J171" s="1">
        <v>0</v>
      </c>
      <c r="L171" s="1">
        <f t="shared" si="8"/>
        <v>3</v>
      </c>
      <c r="M171" t="s">
        <v>7</v>
      </c>
      <c r="N171" s="66">
        <v>43444</v>
      </c>
      <c r="O171" t="s">
        <v>9</v>
      </c>
      <c r="P171" s="66" t="s">
        <v>9</v>
      </c>
    </row>
    <row r="172" spans="1:16" ht="12.75" customHeight="1" x14ac:dyDescent="0.2">
      <c r="A172" s="10">
        <f t="shared" si="7"/>
        <v>171</v>
      </c>
      <c r="B172" s="10">
        <v>32768</v>
      </c>
      <c r="C172" s="8" t="s">
        <v>127</v>
      </c>
      <c r="D172" t="s">
        <v>49</v>
      </c>
      <c r="E172" s="5" t="s">
        <v>820</v>
      </c>
      <c r="F172" t="s">
        <v>74</v>
      </c>
      <c r="G172" t="s">
        <v>128</v>
      </c>
      <c r="H172" s="8" t="s">
        <v>788</v>
      </c>
      <c r="I172" s="65">
        <v>11</v>
      </c>
      <c r="J172" s="1">
        <v>38522000</v>
      </c>
      <c r="L172" s="3">
        <f t="shared" si="8"/>
        <v>4</v>
      </c>
      <c r="M172" t="s">
        <v>9</v>
      </c>
      <c r="N172" s="66" t="s">
        <v>9</v>
      </c>
      <c r="O172" t="s">
        <v>9</v>
      </c>
      <c r="P172" s="66" t="s">
        <v>9</v>
      </c>
    </row>
    <row r="173" spans="1:16" ht="12.75" customHeight="1" x14ac:dyDescent="0.2">
      <c r="A173" s="10">
        <f t="shared" si="7"/>
        <v>172</v>
      </c>
      <c r="B173" s="10">
        <v>42053</v>
      </c>
      <c r="C173" s="8" t="s">
        <v>140</v>
      </c>
      <c r="D173" t="s">
        <v>44</v>
      </c>
      <c r="E173" s="9" t="s">
        <v>820</v>
      </c>
      <c r="F173" t="s">
        <v>79</v>
      </c>
      <c r="G173" t="s">
        <v>91</v>
      </c>
      <c r="H173" s="8" t="s">
        <v>788</v>
      </c>
      <c r="I173" s="2">
        <v>11</v>
      </c>
      <c r="J173" s="3">
        <v>71940000</v>
      </c>
      <c r="K173" s="3"/>
      <c r="L173" s="1">
        <f t="shared" si="8"/>
        <v>5</v>
      </c>
      <c r="M173" t="s">
        <v>12</v>
      </c>
      <c r="N173" s="66">
        <v>42972</v>
      </c>
      <c r="O173" t="s">
        <v>12</v>
      </c>
      <c r="P173" s="66" t="s">
        <v>141</v>
      </c>
    </row>
    <row r="174" spans="1:16" ht="12.75" customHeight="1" x14ac:dyDescent="0.2">
      <c r="A174" s="10">
        <f t="shared" si="7"/>
        <v>173</v>
      </c>
      <c r="B174" s="10">
        <v>59168</v>
      </c>
      <c r="C174" s="8" t="s">
        <v>172</v>
      </c>
      <c r="D174" t="s">
        <v>42</v>
      </c>
      <c r="E174" s="5" t="s">
        <v>820</v>
      </c>
      <c r="F174" t="s">
        <v>74</v>
      </c>
      <c r="G174" t="s">
        <v>173</v>
      </c>
      <c r="H174" s="8" t="s">
        <v>788</v>
      </c>
      <c r="I174" s="65">
        <v>11</v>
      </c>
      <c r="J174" s="1">
        <v>0</v>
      </c>
      <c r="L174" s="1">
        <f t="shared" si="8"/>
        <v>6</v>
      </c>
      <c r="M174" t="s">
        <v>7</v>
      </c>
      <c r="N174" s="66">
        <v>43482</v>
      </c>
      <c r="O174" t="s">
        <v>9</v>
      </c>
      <c r="P174" s="66" t="s">
        <v>9</v>
      </c>
    </row>
    <row r="175" spans="1:16" ht="12.75" customHeight="1" x14ac:dyDescent="0.2">
      <c r="A175" s="10">
        <f t="shared" si="7"/>
        <v>174</v>
      </c>
      <c r="B175" s="10">
        <v>49687</v>
      </c>
      <c r="C175" s="8" t="s">
        <v>153</v>
      </c>
      <c r="D175" t="s">
        <v>44</v>
      </c>
      <c r="E175" s="9" t="s">
        <v>820</v>
      </c>
      <c r="F175" t="s">
        <v>79</v>
      </c>
      <c r="G175" t="s">
        <v>51</v>
      </c>
      <c r="H175" s="8" t="s">
        <v>788</v>
      </c>
      <c r="I175" s="65">
        <v>11</v>
      </c>
      <c r="J175" s="1">
        <v>220000000</v>
      </c>
      <c r="L175" s="3">
        <f t="shared" si="8"/>
        <v>7</v>
      </c>
      <c r="M175" t="s">
        <v>12</v>
      </c>
      <c r="N175" s="66">
        <v>42145</v>
      </c>
      <c r="O175" t="s">
        <v>9</v>
      </c>
      <c r="P175" s="66" t="s">
        <v>9</v>
      </c>
    </row>
    <row r="176" spans="1:16" ht="12.75" customHeight="1" x14ac:dyDescent="0.2">
      <c r="A176" s="10">
        <f t="shared" si="7"/>
        <v>175</v>
      </c>
      <c r="B176" s="10">
        <v>71466</v>
      </c>
      <c r="C176" s="8" t="s">
        <v>195</v>
      </c>
      <c r="D176" t="s">
        <v>49</v>
      </c>
      <c r="E176" s="5" t="s">
        <v>820</v>
      </c>
      <c r="F176" t="s">
        <v>74</v>
      </c>
      <c r="G176" t="s">
        <v>187</v>
      </c>
      <c r="H176" s="8" t="s">
        <v>788</v>
      </c>
      <c r="I176" s="65">
        <v>11</v>
      </c>
      <c r="J176" s="1">
        <v>62339200</v>
      </c>
      <c r="L176" s="3">
        <f t="shared" si="8"/>
        <v>8</v>
      </c>
      <c r="M176" t="s">
        <v>7</v>
      </c>
      <c r="N176" s="66">
        <v>44155</v>
      </c>
      <c r="O176" t="s">
        <v>9</v>
      </c>
      <c r="P176" s="66" t="s">
        <v>9</v>
      </c>
    </row>
    <row r="177" spans="1:16" ht="12.75" customHeight="1" x14ac:dyDescent="0.2">
      <c r="A177" s="10">
        <f t="shared" si="7"/>
        <v>176</v>
      </c>
      <c r="B177" s="10">
        <v>99428</v>
      </c>
      <c r="C177" s="8" t="s">
        <v>267</v>
      </c>
      <c r="D177" t="s">
        <v>49</v>
      </c>
      <c r="E177" s="5" t="s">
        <v>820</v>
      </c>
      <c r="F177" t="s">
        <v>14</v>
      </c>
      <c r="G177" t="s">
        <v>179</v>
      </c>
      <c r="H177" s="8" t="s">
        <v>788</v>
      </c>
      <c r="I177" s="65">
        <v>11</v>
      </c>
      <c r="J177" s="1">
        <v>7584500</v>
      </c>
      <c r="L177" s="3">
        <f t="shared" si="8"/>
        <v>9</v>
      </c>
      <c r="M177" t="s">
        <v>7</v>
      </c>
      <c r="N177" s="66">
        <v>44316</v>
      </c>
      <c r="O177" t="s">
        <v>9</v>
      </c>
      <c r="P177" s="66" t="s">
        <v>9</v>
      </c>
    </row>
    <row r="178" spans="1:16" ht="12.75" customHeight="1" x14ac:dyDescent="0.2">
      <c r="A178" s="10">
        <f t="shared" si="7"/>
        <v>177</v>
      </c>
      <c r="B178" s="10">
        <v>102150</v>
      </c>
      <c r="C178" s="8" t="s">
        <v>277</v>
      </c>
      <c r="D178" t="s">
        <v>49</v>
      </c>
      <c r="E178" s="5" t="s">
        <v>820</v>
      </c>
      <c r="F178" t="s">
        <v>74</v>
      </c>
      <c r="G178" t="s">
        <v>248</v>
      </c>
      <c r="H178" s="8" t="s">
        <v>788</v>
      </c>
      <c r="I178" s="65">
        <v>11</v>
      </c>
      <c r="J178" s="1">
        <v>163099970</v>
      </c>
      <c r="L178" s="3">
        <f t="shared" si="8"/>
        <v>10</v>
      </c>
      <c r="M178" t="s">
        <v>9</v>
      </c>
      <c r="N178" s="66" t="s">
        <v>9</v>
      </c>
      <c r="O178" t="s">
        <v>9</v>
      </c>
      <c r="P178" s="66" t="s">
        <v>9</v>
      </c>
    </row>
    <row r="179" spans="1:16" ht="12.75" customHeight="1" x14ac:dyDescent="0.2">
      <c r="A179" s="10">
        <f t="shared" si="7"/>
        <v>178</v>
      </c>
      <c r="B179" s="10">
        <v>108272</v>
      </c>
      <c r="C179" s="8" t="s">
        <v>308</v>
      </c>
      <c r="D179" t="s">
        <v>49</v>
      </c>
      <c r="E179" s="5" t="s">
        <v>820</v>
      </c>
      <c r="F179" t="s">
        <v>74</v>
      </c>
      <c r="G179" t="s">
        <v>152</v>
      </c>
      <c r="H179" s="8" t="s">
        <v>788</v>
      </c>
      <c r="I179" s="65">
        <v>11</v>
      </c>
      <c r="J179" s="1">
        <v>19800000</v>
      </c>
      <c r="L179" s="3">
        <f t="shared" si="8"/>
        <v>11</v>
      </c>
      <c r="M179" t="s">
        <v>9</v>
      </c>
      <c r="N179" s="66" t="s">
        <v>9</v>
      </c>
      <c r="O179" t="s">
        <v>9</v>
      </c>
      <c r="P179" s="66" t="s">
        <v>9</v>
      </c>
    </row>
    <row r="180" spans="1:16" ht="12.75" customHeight="1" x14ac:dyDescent="0.2">
      <c r="A180" s="10">
        <f t="shared" si="7"/>
        <v>179</v>
      </c>
      <c r="B180" s="10">
        <v>102051</v>
      </c>
      <c r="C180" s="8" t="s">
        <v>276</v>
      </c>
      <c r="D180" t="s">
        <v>49</v>
      </c>
      <c r="E180" s="5" t="s">
        <v>820</v>
      </c>
      <c r="F180" t="s">
        <v>74</v>
      </c>
      <c r="G180" t="s">
        <v>179</v>
      </c>
      <c r="H180" s="8" t="s">
        <v>788</v>
      </c>
      <c r="I180" s="65">
        <v>11</v>
      </c>
      <c r="J180" s="1">
        <v>24200000</v>
      </c>
      <c r="L180" s="3">
        <f t="shared" si="8"/>
        <v>12</v>
      </c>
      <c r="M180" t="s">
        <v>9</v>
      </c>
      <c r="N180" s="66" t="s">
        <v>9</v>
      </c>
      <c r="O180" t="s">
        <v>9</v>
      </c>
      <c r="P180" s="66" t="s">
        <v>9</v>
      </c>
    </row>
    <row r="181" spans="1:16" ht="12.75" customHeight="1" x14ac:dyDescent="0.2">
      <c r="A181" s="10">
        <f t="shared" si="7"/>
        <v>180</v>
      </c>
      <c r="B181" s="10">
        <v>108392</v>
      </c>
      <c r="C181" s="8" t="s">
        <v>310</v>
      </c>
      <c r="D181" t="s">
        <v>49</v>
      </c>
      <c r="E181" s="5" t="s">
        <v>820</v>
      </c>
      <c r="F181" t="s">
        <v>74</v>
      </c>
      <c r="G181" t="s">
        <v>152</v>
      </c>
      <c r="H181" s="8" t="s">
        <v>788</v>
      </c>
      <c r="I181" s="65">
        <v>11</v>
      </c>
      <c r="J181" s="1">
        <v>70539826</v>
      </c>
      <c r="L181" s="3">
        <f t="shared" si="8"/>
        <v>13</v>
      </c>
      <c r="M181" t="s">
        <v>9</v>
      </c>
      <c r="N181" s="66" t="s">
        <v>9</v>
      </c>
      <c r="O181" t="s">
        <v>9</v>
      </c>
      <c r="P181" s="66" t="s">
        <v>9</v>
      </c>
    </row>
    <row r="182" spans="1:16" ht="12.75" customHeight="1" x14ac:dyDescent="0.2">
      <c r="A182" s="10">
        <f t="shared" si="7"/>
        <v>181</v>
      </c>
      <c r="B182" s="10">
        <v>103230</v>
      </c>
      <c r="C182" s="8" t="s">
        <v>293</v>
      </c>
      <c r="D182" t="s">
        <v>39</v>
      </c>
      <c r="E182" s="5" t="s">
        <v>820</v>
      </c>
      <c r="F182" t="s">
        <v>14</v>
      </c>
      <c r="G182" t="s">
        <v>292</v>
      </c>
      <c r="H182" s="8" t="s">
        <v>788</v>
      </c>
      <c r="I182" s="65">
        <v>11</v>
      </c>
      <c r="J182" s="1">
        <v>101276175</v>
      </c>
      <c r="L182" s="1">
        <f t="shared" si="8"/>
        <v>14</v>
      </c>
      <c r="M182" t="s">
        <v>7</v>
      </c>
      <c r="N182" s="66">
        <v>43203</v>
      </c>
      <c r="O182" t="s">
        <v>9</v>
      </c>
      <c r="P182" s="66" t="s">
        <v>9</v>
      </c>
    </row>
    <row r="183" spans="1:16" ht="12.75" customHeight="1" x14ac:dyDescent="0.2">
      <c r="A183" s="10">
        <f t="shared" si="7"/>
        <v>182</v>
      </c>
      <c r="B183" s="10">
        <v>142401</v>
      </c>
      <c r="C183" s="8" t="s">
        <v>964</v>
      </c>
      <c r="D183" t="s">
        <v>39</v>
      </c>
      <c r="E183" s="5" t="s">
        <v>820</v>
      </c>
      <c r="F183" t="s">
        <v>74</v>
      </c>
      <c r="G183" t="s">
        <v>149</v>
      </c>
      <c r="H183" s="87" t="s">
        <v>788</v>
      </c>
      <c r="I183" s="65">
        <v>11</v>
      </c>
      <c r="J183" s="1">
        <v>140000000</v>
      </c>
      <c r="L183" s="1">
        <f t="shared" si="8"/>
        <v>15</v>
      </c>
      <c r="M183" t="s">
        <v>9</v>
      </c>
      <c r="N183" s="66" t="s">
        <v>9</v>
      </c>
      <c r="O183" t="s">
        <v>9</v>
      </c>
    </row>
    <row r="184" spans="1:16" ht="12.75" customHeight="1" x14ac:dyDescent="0.2">
      <c r="A184" s="10">
        <f t="shared" si="7"/>
        <v>183</v>
      </c>
      <c r="B184" s="10">
        <v>113493</v>
      </c>
      <c r="C184" s="8" t="s">
        <v>323</v>
      </c>
      <c r="D184" t="s">
        <v>49</v>
      </c>
      <c r="E184" s="5" t="s">
        <v>820</v>
      </c>
      <c r="F184" s="5" t="s">
        <v>14</v>
      </c>
      <c r="G184" t="s">
        <v>91</v>
      </c>
      <c r="H184" s="8" t="s">
        <v>788</v>
      </c>
      <c r="I184" s="65">
        <v>11</v>
      </c>
      <c r="J184" s="1">
        <v>47246295</v>
      </c>
      <c r="L184" s="1">
        <f t="shared" si="8"/>
        <v>16</v>
      </c>
      <c r="M184" t="s">
        <v>7</v>
      </c>
      <c r="N184" s="66">
        <v>43747</v>
      </c>
      <c r="O184" t="s">
        <v>9</v>
      </c>
      <c r="P184" s="66" t="s">
        <v>9</v>
      </c>
    </row>
    <row r="185" spans="1:16" ht="12.75" customHeight="1" x14ac:dyDescent="0.2">
      <c r="A185" s="10">
        <f t="shared" si="7"/>
        <v>184</v>
      </c>
      <c r="B185" s="10">
        <v>101149</v>
      </c>
      <c r="C185" s="8" t="s">
        <v>273</v>
      </c>
      <c r="D185" t="s">
        <v>49</v>
      </c>
      <c r="E185" s="5" t="s">
        <v>820</v>
      </c>
      <c r="F185" t="s">
        <v>74</v>
      </c>
      <c r="G185" t="s">
        <v>274</v>
      </c>
      <c r="H185" s="8" t="s">
        <v>788</v>
      </c>
      <c r="I185" s="65">
        <v>11</v>
      </c>
      <c r="J185" s="1">
        <v>15180000</v>
      </c>
      <c r="L185" s="3">
        <f t="shared" si="8"/>
        <v>17</v>
      </c>
      <c r="M185" t="s">
        <v>9</v>
      </c>
      <c r="N185" s="66" t="s">
        <v>9</v>
      </c>
      <c r="O185" t="s">
        <v>9</v>
      </c>
      <c r="P185" s="66" t="s">
        <v>9</v>
      </c>
    </row>
    <row r="186" spans="1:16" ht="12.75" customHeight="1" x14ac:dyDescent="0.2">
      <c r="A186" s="10">
        <f t="shared" si="7"/>
        <v>185</v>
      </c>
      <c r="B186" s="10">
        <v>115693</v>
      </c>
      <c r="C186" s="8" t="s">
        <v>335</v>
      </c>
      <c r="D186" t="s">
        <v>39</v>
      </c>
      <c r="E186" s="5" t="s">
        <v>820</v>
      </c>
      <c r="F186" t="s">
        <v>74</v>
      </c>
      <c r="G186" t="s">
        <v>274</v>
      </c>
      <c r="H186" s="8" t="s">
        <v>788</v>
      </c>
      <c r="I186" s="65">
        <v>11</v>
      </c>
      <c r="J186" s="1">
        <v>1734967</v>
      </c>
      <c r="L186" s="3">
        <f t="shared" si="8"/>
        <v>18</v>
      </c>
      <c r="M186" t="s">
        <v>9</v>
      </c>
      <c r="N186" s="66" t="s">
        <v>9</v>
      </c>
      <c r="O186" t="s">
        <v>9</v>
      </c>
      <c r="P186" s="66" t="s">
        <v>9</v>
      </c>
    </row>
    <row r="187" spans="1:16" ht="12.75" customHeight="1" x14ac:dyDescent="0.2">
      <c r="A187" s="10">
        <f t="shared" si="7"/>
        <v>186</v>
      </c>
      <c r="B187" s="10">
        <v>110832</v>
      </c>
      <c r="C187" s="8" t="s">
        <v>316</v>
      </c>
      <c r="D187" t="s">
        <v>49</v>
      </c>
      <c r="E187" s="5" t="s">
        <v>820</v>
      </c>
      <c r="F187" t="s">
        <v>74</v>
      </c>
      <c r="G187" t="s">
        <v>274</v>
      </c>
      <c r="H187" s="8" t="s">
        <v>788</v>
      </c>
      <c r="I187" s="65">
        <v>11</v>
      </c>
      <c r="J187" s="1">
        <v>13552000</v>
      </c>
      <c r="L187" s="3">
        <f t="shared" si="8"/>
        <v>19</v>
      </c>
      <c r="M187" t="s">
        <v>9</v>
      </c>
      <c r="N187" s="66" t="s">
        <v>9</v>
      </c>
      <c r="O187" t="s">
        <v>9</v>
      </c>
      <c r="P187" s="66" t="s">
        <v>9</v>
      </c>
    </row>
    <row r="188" spans="1:16" ht="12.75" customHeight="1" x14ac:dyDescent="0.2">
      <c r="A188" s="10">
        <f t="shared" si="7"/>
        <v>187</v>
      </c>
      <c r="B188" s="10">
        <v>121693</v>
      </c>
      <c r="C188" s="8" t="s">
        <v>326</v>
      </c>
      <c r="D188" t="s">
        <v>4</v>
      </c>
      <c r="E188" s="5" t="s">
        <v>823</v>
      </c>
      <c r="F188" t="s">
        <v>52</v>
      </c>
      <c r="G188" t="s">
        <v>396</v>
      </c>
      <c r="H188" s="8" t="s">
        <v>788</v>
      </c>
      <c r="I188" s="65">
        <v>11</v>
      </c>
      <c r="J188" s="1">
        <v>24971175</v>
      </c>
      <c r="L188" s="1">
        <f t="shared" si="8"/>
        <v>20</v>
      </c>
      <c r="M188" t="s">
        <v>9</v>
      </c>
      <c r="N188" s="66" t="s">
        <v>9</v>
      </c>
      <c r="O188" t="s">
        <v>9</v>
      </c>
      <c r="P188" s="66" t="s">
        <v>9</v>
      </c>
    </row>
    <row r="189" spans="1:16" ht="12.75" customHeight="1" x14ac:dyDescent="0.2">
      <c r="A189" s="10">
        <f t="shared" si="7"/>
        <v>188</v>
      </c>
      <c r="B189" s="10">
        <v>121435</v>
      </c>
      <c r="C189" s="8" t="s">
        <v>436</v>
      </c>
      <c r="D189" t="s">
        <v>49</v>
      </c>
      <c r="E189" s="5" t="s">
        <v>820</v>
      </c>
      <c r="F189" t="s">
        <v>252</v>
      </c>
      <c r="G189" t="s">
        <v>359</v>
      </c>
      <c r="H189" s="8" t="s">
        <v>788</v>
      </c>
      <c r="I189" s="65">
        <v>11</v>
      </c>
      <c r="J189" s="1">
        <v>86900000</v>
      </c>
      <c r="L189" s="3">
        <f t="shared" si="8"/>
        <v>21</v>
      </c>
      <c r="M189" t="s">
        <v>9</v>
      </c>
      <c r="N189" s="66" t="s">
        <v>9</v>
      </c>
      <c r="O189" t="s">
        <v>9</v>
      </c>
      <c r="P189" s="66" t="s">
        <v>9</v>
      </c>
    </row>
    <row r="190" spans="1:16" ht="12.75" customHeight="1" x14ac:dyDescent="0.2">
      <c r="A190" s="10">
        <f t="shared" si="7"/>
        <v>189</v>
      </c>
      <c r="B190" s="10">
        <v>119451</v>
      </c>
      <c r="C190" s="8" t="s">
        <v>372</v>
      </c>
      <c r="D190" t="s">
        <v>49</v>
      </c>
      <c r="E190" s="5" t="s">
        <v>820</v>
      </c>
      <c r="F190" t="s">
        <v>74</v>
      </c>
      <c r="G190" t="s">
        <v>274</v>
      </c>
      <c r="H190" s="8" t="s">
        <v>788</v>
      </c>
      <c r="I190" s="65">
        <v>11</v>
      </c>
      <c r="J190" s="1">
        <v>139792840</v>
      </c>
      <c r="L190" s="3">
        <f t="shared" si="8"/>
        <v>22</v>
      </c>
      <c r="M190" t="s">
        <v>9</v>
      </c>
      <c r="N190" s="66" t="s">
        <v>9</v>
      </c>
      <c r="O190" t="s">
        <v>9</v>
      </c>
      <c r="P190" s="66" t="s">
        <v>9</v>
      </c>
    </row>
    <row r="191" spans="1:16" ht="12.75" customHeight="1" x14ac:dyDescent="0.2">
      <c r="A191" s="10">
        <f t="shared" si="7"/>
        <v>190</v>
      </c>
      <c r="B191" s="10">
        <v>120276</v>
      </c>
      <c r="C191" s="8" t="s">
        <v>399</v>
      </c>
      <c r="D191" t="s">
        <v>39</v>
      </c>
      <c r="E191" s="5" t="s">
        <v>820</v>
      </c>
      <c r="F191" t="s">
        <v>74</v>
      </c>
      <c r="G191" t="s">
        <v>148</v>
      </c>
      <c r="H191" s="8" t="s">
        <v>788</v>
      </c>
      <c r="I191" s="65">
        <v>11</v>
      </c>
      <c r="J191" s="1">
        <v>2475000</v>
      </c>
      <c r="L191" s="3">
        <f t="shared" si="8"/>
        <v>23</v>
      </c>
      <c r="M191" t="s">
        <v>9</v>
      </c>
      <c r="N191" s="66" t="s">
        <v>9</v>
      </c>
      <c r="O191" t="s">
        <v>9</v>
      </c>
      <c r="P191" s="66" t="s">
        <v>9</v>
      </c>
    </row>
    <row r="192" spans="1:16" ht="12.75" customHeight="1" x14ac:dyDescent="0.2">
      <c r="A192" s="10">
        <f t="shared" si="7"/>
        <v>191</v>
      </c>
      <c r="B192" s="10">
        <v>120711</v>
      </c>
      <c r="C192" s="8" t="s">
        <v>414</v>
      </c>
      <c r="D192" t="s">
        <v>415</v>
      </c>
      <c r="E192" s="9" t="s">
        <v>820</v>
      </c>
      <c r="F192" t="s">
        <v>208</v>
      </c>
      <c r="G192" t="s">
        <v>80</v>
      </c>
      <c r="H192" s="8" t="s">
        <v>788</v>
      </c>
      <c r="I192" s="2">
        <v>11</v>
      </c>
      <c r="J192" s="3">
        <v>300000</v>
      </c>
      <c r="K192" s="3"/>
      <c r="L192" s="1">
        <f t="shared" si="8"/>
        <v>24</v>
      </c>
      <c r="M192" t="s">
        <v>12</v>
      </c>
      <c r="N192" s="66">
        <v>44232</v>
      </c>
      <c r="O192" t="s">
        <v>9</v>
      </c>
      <c r="P192" s="66" t="s">
        <v>9</v>
      </c>
    </row>
    <row r="193" spans="1:16" ht="12.75" customHeight="1" x14ac:dyDescent="0.2">
      <c r="A193" s="10">
        <f t="shared" si="7"/>
        <v>192</v>
      </c>
      <c r="B193" s="10">
        <v>131492</v>
      </c>
      <c r="C193" s="8" t="s">
        <v>582</v>
      </c>
      <c r="D193" t="s">
        <v>4</v>
      </c>
      <c r="E193" s="5" t="s">
        <v>823</v>
      </c>
      <c r="F193" t="s">
        <v>74</v>
      </c>
      <c r="G193" t="s">
        <v>583</v>
      </c>
      <c r="H193" s="8" t="s">
        <v>788</v>
      </c>
      <c r="I193" s="65">
        <v>11</v>
      </c>
      <c r="J193" s="1">
        <v>3685000</v>
      </c>
      <c r="L193" s="1">
        <f t="shared" si="8"/>
        <v>25</v>
      </c>
      <c r="M193" t="s">
        <v>9</v>
      </c>
      <c r="N193" s="66" t="s">
        <v>9</v>
      </c>
      <c r="O193" t="s">
        <v>9</v>
      </c>
      <c r="P193" s="66" t="s">
        <v>9</v>
      </c>
    </row>
    <row r="194" spans="1:16" ht="12.75" customHeight="1" x14ac:dyDescent="0.2">
      <c r="A194" s="10">
        <f t="shared" si="7"/>
        <v>193</v>
      </c>
      <c r="B194" s="10">
        <v>144733</v>
      </c>
      <c r="C194" s="8" t="s">
        <v>1149</v>
      </c>
      <c r="D194" t="s">
        <v>39</v>
      </c>
      <c r="E194" t="s">
        <v>820</v>
      </c>
      <c r="F194" t="s">
        <v>1048</v>
      </c>
      <c r="G194" t="s">
        <v>261</v>
      </c>
      <c r="H194" s="8" t="s">
        <v>788</v>
      </c>
      <c r="I194" s="65">
        <v>11</v>
      </c>
      <c r="J194" s="1">
        <v>1664263</v>
      </c>
      <c r="L194" s="3">
        <f t="shared" si="8"/>
        <v>26</v>
      </c>
      <c r="M194" t="s">
        <v>9</v>
      </c>
      <c r="N194" t="s">
        <v>9</v>
      </c>
      <c r="O194" t="s">
        <v>9</v>
      </c>
      <c r="P194" t="s">
        <v>9</v>
      </c>
    </row>
    <row r="195" spans="1:16" ht="12.75" customHeight="1" x14ac:dyDescent="0.2">
      <c r="A195" s="10">
        <f t="shared" si="7"/>
        <v>194</v>
      </c>
      <c r="B195" s="10">
        <v>131608</v>
      </c>
      <c r="C195" s="8" t="s">
        <v>585</v>
      </c>
      <c r="D195" t="s">
        <v>49</v>
      </c>
      <c r="E195" s="5" t="s">
        <v>820</v>
      </c>
      <c r="F195" t="s">
        <v>45</v>
      </c>
      <c r="G195" t="s">
        <v>243</v>
      </c>
      <c r="H195" s="8" t="s">
        <v>788</v>
      </c>
      <c r="I195" s="65">
        <v>11</v>
      </c>
      <c r="J195" s="1">
        <v>22547793</v>
      </c>
      <c r="L195" s="3">
        <f t="shared" si="8"/>
        <v>27</v>
      </c>
      <c r="M195" t="s">
        <v>9</v>
      </c>
      <c r="N195" s="66" t="s">
        <v>9</v>
      </c>
      <c r="O195" t="s">
        <v>9</v>
      </c>
      <c r="P195" s="66" t="s">
        <v>9</v>
      </c>
    </row>
    <row r="196" spans="1:16" ht="12.75" customHeight="1" x14ac:dyDescent="0.2">
      <c r="A196" s="10">
        <f t="shared" ref="A196:A259" si="9">A195+1</f>
        <v>195</v>
      </c>
      <c r="B196" s="10">
        <v>121595</v>
      </c>
      <c r="C196" s="8" t="s">
        <v>446</v>
      </c>
      <c r="D196" t="s">
        <v>71</v>
      </c>
      <c r="E196" s="9" t="s">
        <v>821</v>
      </c>
      <c r="F196" t="s">
        <v>83</v>
      </c>
      <c r="G196" t="s">
        <v>447</v>
      </c>
      <c r="H196" s="8" t="s">
        <v>788</v>
      </c>
      <c r="I196" s="65">
        <v>11</v>
      </c>
      <c r="J196" s="1">
        <v>0</v>
      </c>
      <c r="L196" s="1">
        <f t="shared" si="8"/>
        <v>28</v>
      </c>
      <c r="M196" t="s">
        <v>9</v>
      </c>
      <c r="N196" s="66" t="s">
        <v>9</v>
      </c>
      <c r="O196" t="s">
        <v>9</v>
      </c>
      <c r="P196" s="66" t="s">
        <v>9</v>
      </c>
    </row>
    <row r="197" spans="1:16" ht="12.75" customHeight="1" x14ac:dyDescent="0.2">
      <c r="A197" s="10">
        <f t="shared" si="9"/>
        <v>196</v>
      </c>
      <c r="B197" s="10">
        <v>141659</v>
      </c>
      <c r="C197" s="8" t="s">
        <v>942</v>
      </c>
      <c r="D197" t="s">
        <v>49</v>
      </c>
      <c r="E197" s="5" t="s">
        <v>820</v>
      </c>
      <c r="F197" t="s">
        <v>45</v>
      </c>
      <c r="G197" t="s">
        <v>366</v>
      </c>
      <c r="H197" s="91" t="s">
        <v>788</v>
      </c>
      <c r="I197" s="65">
        <v>11</v>
      </c>
      <c r="J197" s="1">
        <v>71500000</v>
      </c>
      <c r="L197" s="3">
        <f t="shared" si="8"/>
        <v>29</v>
      </c>
      <c r="M197" t="s">
        <v>9</v>
      </c>
      <c r="N197" s="66" t="s">
        <v>9</v>
      </c>
      <c r="O197" t="s">
        <v>9</v>
      </c>
      <c r="P197" s="66" t="s">
        <v>9</v>
      </c>
    </row>
    <row r="198" spans="1:16" ht="12.75" customHeight="1" x14ac:dyDescent="0.2">
      <c r="A198" s="10">
        <f t="shared" si="9"/>
        <v>197</v>
      </c>
      <c r="B198" s="10">
        <v>135145</v>
      </c>
      <c r="C198" s="8" t="s">
        <v>647</v>
      </c>
      <c r="D198" t="s">
        <v>39</v>
      </c>
      <c r="E198" s="5" t="s">
        <v>820</v>
      </c>
      <c r="F198" t="s">
        <v>45</v>
      </c>
      <c r="G198" t="s">
        <v>214</v>
      </c>
      <c r="H198" s="8" t="s">
        <v>788</v>
      </c>
      <c r="I198" s="65">
        <v>11</v>
      </c>
      <c r="J198" s="1">
        <v>1241679</v>
      </c>
      <c r="L198" s="3">
        <f t="shared" si="8"/>
        <v>30</v>
      </c>
      <c r="M198" t="s">
        <v>9</v>
      </c>
      <c r="N198" s="66" t="s">
        <v>9</v>
      </c>
      <c r="O198" t="s">
        <v>9</v>
      </c>
      <c r="P198" s="66" t="s">
        <v>9</v>
      </c>
    </row>
    <row r="199" spans="1:16" ht="12.75" customHeight="1" x14ac:dyDescent="0.2">
      <c r="A199" s="10">
        <f t="shared" si="9"/>
        <v>198</v>
      </c>
      <c r="B199" s="10">
        <v>131978</v>
      </c>
      <c r="C199" s="8" t="s">
        <v>591</v>
      </c>
      <c r="D199" t="s">
        <v>49</v>
      </c>
      <c r="E199" s="5" t="s">
        <v>820</v>
      </c>
      <c r="F199" t="s">
        <v>74</v>
      </c>
      <c r="G199" t="s">
        <v>274</v>
      </c>
      <c r="H199" s="8" t="s">
        <v>788</v>
      </c>
      <c r="I199" s="65">
        <v>11</v>
      </c>
      <c r="J199" s="1">
        <v>17187324</v>
      </c>
      <c r="L199" s="3">
        <f t="shared" si="8"/>
        <v>31</v>
      </c>
      <c r="M199" t="s">
        <v>9</v>
      </c>
      <c r="N199" s="66" t="s">
        <v>9</v>
      </c>
      <c r="O199" t="s">
        <v>9</v>
      </c>
      <c r="P199" s="66" t="s">
        <v>9</v>
      </c>
    </row>
    <row r="200" spans="1:16" ht="12.75" customHeight="1" x14ac:dyDescent="0.2">
      <c r="A200" s="10">
        <f t="shared" si="9"/>
        <v>199</v>
      </c>
      <c r="B200" s="10">
        <v>125361</v>
      </c>
      <c r="C200" s="8" t="s">
        <v>489</v>
      </c>
      <c r="D200" t="s">
        <v>49</v>
      </c>
      <c r="E200" s="5" t="s">
        <v>820</v>
      </c>
      <c r="F200" t="s">
        <v>14</v>
      </c>
      <c r="G200" t="s">
        <v>342</v>
      </c>
      <c r="H200" s="8" t="s">
        <v>788</v>
      </c>
      <c r="I200" s="65">
        <v>11</v>
      </c>
      <c r="J200" s="1">
        <v>239291820</v>
      </c>
      <c r="L200" s="3">
        <f t="shared" si="8"/>
        <v>32</v>
      </c>
      <c r="M200" t="s">
        <v>9</v>
      </c>
      <c r="N200" s="66" t="s">
        <v>9</v>
      </c>
      <c r="O200" t="s">
        <v>9</v>
      </c>
      <c r="P200" s="66" t="s">
        <v>9</v>
      </c>
    </row>
    <row r="201" spans="1:16" ht="12.75" customHeight="1" x14ac:dyDescent="0.2">
      <c r="A201" s="10">
        <f t="shared" si="9"/>
        <v>200</v>
      </c>
      <c r="B201" s="10">
        <v>134077</v>
      </c>
      <c r="C201" s="8" t="s">
        <v>631</v>
      </c>
      <c r="D201" t="s">
        <v>49</v>
      </c>
      <c r="E201" s="5" t="s">
        <v>820</v>
      </c>
      <c r="F201" s="5" t="s">
        <v>83</v>
      </c>
      <c r="G201" t="s">
        <v>342</v>
      </c>
      <c r="H201" s="8" t="s">
        <v>788</v>
      </c>
      <c r="I201" s="65">
        <v>11</v>
      </c>
      <c r="J201" s="1">
        <v>42968310</v>
      </c>
      <c r="L201" s="3">
        <f t="shared" ref="L201:L232" si="10">L200+1</f>
        <v>33</v>
      </c>
      <c r="M201" t="s">
        <v>9</v>
      </c>
      <c r="N201" s="66" t="s">
        <v>9</v>
      </c>
      <c r="O201" t="s">
        <v>9</v>
      </c>
      <c r="P201" s="66" t="s">
        <v>9</v>
      </c>
    </row>
    <row r="202" spans="1:16" ht="12.75" customHeight="1" x14ac:dyDescent="0.2">
      <c r="A202" s="10">
        <f t="shared" si="9"/>
        <v>201</v>
      </c>
      <c r="B202" s="10">
        <v>135649</v>
      </c>
      <c r="C202" s="8" t="s">
        <v>667</v>
      </c>
      <c r="D202" t="s">
        <v>39</v>
      </c>
      <c r="E202" s="5" t="s">
        <v>820</v>
      </c>
      <c r="F202" t="s">
        <v>1044</v>
      </c>
      <c r="G202" t="s">
        <v>668</v>
      </c>
      <c r="H202" s="8" t="s">
        <v>788</v>
      </c>
      <c r="I202" s="65">
        <v>11</v>
      </c>
      <c r="J202" s="1">
        <v>2420000</v>
      </c>
      <c r="L202" s="3">
        <f t="shared" si="10"/>
        <v>34</v>
      </c>
      <c r="M202" t="s">
        <v>9</v>
      </c>
      <c r="N202" s="66" t="s">
        <v>9</v>
      </c>
      <c r="O202" t="s">
        <v>9</v>
      </c>
      <c r="P202" s="66" t="s">
        <v>9</v>
      </c>
    </row>
    <row r="203" spans="1:16" ht="12.75" customHeight="1" x14ac:dyDescent="0.2">
      <c r="A203" s="10">
        <f t="shared" si="9"/>
        <v>202</v>
      </c>
      <c r="B203" s="10">
        <v>126926</v>
      </c>
      <c r="C203" s="8" t="s">
        <v>503</v>
      </c>
      <c r="D203" t="s">
        <v>49</v>
      </c>
      <c r="E203" s="5" t="s">
        <v>820</v>
      </c>
      <c r="F203" t="s">
        <v>208</v>
      </c>
      <c r="G203" t="s">
        <v>119</v>
      </c>
      <c r="H203" s="8" t="s">
        <v>788</v>
      </c>
      <c r="I203" s="65">
        <v>11</v>
      </c>
      <c r="J203" s="1">
        <v>89207250</v>
      </c>
      <c r="L203" s="1">
        <f t="shared" si="10"/>
        <v>35</v>
      </c>
      <c r="M203" t="s">
        <v>7</v>
      </c>
      <c r="N203" s="66">
        <v>44183</v>
      </c>
      <c r="O203" t="s">
        <v>9</v>
      </c>
      <c r="P203" s="66" t="s">
        <v>9</v>
      </c>
    </row>
    <row r="204" spans="1:16" ht="12.75" customHeight="1" x14ac:dyDescent="0.2">
      <c r="A204" s="10">
        <f t="shared" si="9"/>
        <v>203</v>
      </c>
      <c r="B204" s="10">
        <v>133406</v>
      </c>
      <c r="C204" s="8" t="s">
        <v>621</v>
      </c>
      <c r="D204" t="s">
        <v>71</v>
      </c>
      <c r="E204" s="9" t="s">
        <v>821</v>
      </c>
      <c r="F204" t="s">
        <v>208</v>
      </c>
      <c r="G204" t="s">
        <v>106</v>
      </c>
      <c r="H204" s="8" t="s">
        <v>788</v>
      </c>
      <c r="I204" s="65">
        <v>11</v>
      </c>
      <c r="J204" s="1">
        <v>0</v>
      </c>
      <c r="L204" s="1">
        <f t="shared" si="10"/>
        <v>36</v>
      </c>
      <c r="M204" t="s">
        <v>9</v>
      </c>
      <c r="N204" s="66" t="s">
        <v>9</v>
      </c>
      <c r="O204" t="s">
        <v>9</v>
      </c>
      <c r="P204" s="66" t="s">
        <v>9</v>
      </c>
    </row>
    <row r="205" spans="1:16" ht="12.75" customHeight="1" x14ac:dyDescent="0.2">
      <c r="A205" s="10">
        <f t="shared" si="9"/>
        <v>204</v>
      </c>
      <c r="B205" s="10">
        <v>127833</v>
      </c>
      <c r="C205" s="8" t="s">
        <v>512</v>
      </c>
      <c r="D205" t="s">
        <v>49</v>
      </c>
      <c r="E205" s="5" t="s">
        <v>820</v>
      </c>
      <c r="F205" s="5" t="s">
        <v>14</v>
      </c>
      <c r="G205" t="s">
        <v>243</v>
      </c>
      <c r="H205" s="8" t="s">
        <v>788</v>
      </c>
      <c r="I205" s="65">
        <v>11</v>
      </c>
      <c r="J205" s="1">
        <v>42968310</v>
      </c>
      <c r="L205" s="3">
        <f t="shared" si="10"/>
        <v>37</v>
      </c>
      <c r="M205" t="s">
        <v>9</v>
      </c>
      <c r="N205" s="66" t="s">
        <v>9</v>
      </c>
      <c r="O205" t="s">
        <v>9</v>
      </c>
      <c r="P205" s="66" t="s">
        <v>9</v>
      </c>
    </row>
    <row r="206" spans="1:16" ht="12.75" customHeight="1" x14ac:dyDescent="0.2">
      <c r="A206" s="10">
        <f t="shared" si="9"/>
        <v>205</v>
      </c>
      <c r="B206" s="10">
        <v>134603</v>
      </c>
      <c r="C206" s="8" t="s">
        <v>638</v>
      </c>
      <c r="D206" t="s">
        <v>49</v>
      </c>
      <c r="E206" s="5" t="s">
        <v>820</v>
      </c>
      <c r="F206" t="s">
        <v>252</v>
      </c>
      <c r="G206" t="s">
        <v>639</v>
      </c>
      <c r="H206" s="8" t="s">
        <v>788</v>
      </c>
      <c r="I206" s="65">
        <v>11</v>
      </c>
      <c r="J206" s="1">
        <v>58080000</v>
      </c>
      <c r="L206" s="3">
        <f t="shared" si="10"/>
        <v>38</v>
      </c>
      <c r="M206" t="s">
        <v>9</v>
      </c>
      <c r="N206" s="66" t="s">
        <v>9</v>
      </c>
      <c r="O206" t="s">
        <v>9</v>
      </c>
      <c r="P206" s="66" t="s">
        <v>9</v>
      </c>
    </row>
    <row r="207" spans="1:16" ht="12.75" customHeight="1" x14ac:dyDescent="0.2">
      <c r="A207" s="10">
        <f t="shared" si="9"/>
        <v>206</v>
      </c>
      <c r="B207" s="10">
        <v>140881</v>
      </c>
      <c r="C207" s="8" t="s">
        <v>865</v>
      </c>
      <c r="D207" t="s">
        <v>39</v>
      </c>
      <c r="E207" s="5" t="s">
        <v>820</v>
      </c>
      <c r="F207" t="s">
        <v>59</v>
      </c>
      <c r="G207" t="s">
        <v>296</v>
      </c>
      <c r="H207" s="91" t="s">
        <v>788</v>
      </c>
      <c r="I207" s="65">
        <v>11</v>
      </c>
      <c r="J207" s="1">
        <v>3895214</v>
      </c>
      <c r="L207" s="3">
        <f t="shared" si="10"/>
        <v>39</v>
      </c>
      <c r="M207" t="s">
        <v>9</v>
      </c>
      <c r="N207" s="66" t="s">
        <v>9</v>
      </c>
      <c r="O207" t="s">
        <v>9</v>
      </c>
    </row>
    <row r="208" spans="1:16" ht="12.75" customHeight="1" x14ac:dyDescent="0.2">
      <c r="A208" s="10">
        <f t="shared" si="9"/>
        <v>207</v>
      </c>
      <c r="B208" s="10">
        <v>141780</v>
      </c>
      <c r="C208" s="8" t="s">
        <v>865</v>
      </c>
      <c r="D208" t="s">
        <v>49</v>
      </c>
      <c r="E208" s="5" t="s">
        <v>820</v>
      </c>
      <c r="F208" t="s">
        <v>59</v>
      </c>
      <c r="G208" t="s">
        <v>342</v>
      </c>
      <c r="H208" s="87" t="s">
        <v>788</v>
      </c>
      <c r="I208" s="65">
        <v>11</v>
      </c>
      <c r="J208" s="1">
        <v>51561972</v>
      </c>
      <c r="L208" s="3">
        <f t="shared" si="10"/>
        <v>40</v>
      </c>
      <c r="M208" t="s">
        <v>9</v>
      </c>
      <c r="N208" s="66" t="s">
        <v>9</v>
      </c>
      <c r="O208" t="s">
        <v>9</v>
      </c>
      <c r="P208" s="66" t="s">
        <v>9</v>
      </c>
    </row>
    <row r="209" spans="1:16" ht="12.75" customHeight="1" x14ac:dyDescent="0.2">
      <c r="A209" s="10">
        <f t="shared" si="9"/>
        <v>208</v>
      </c>
      <c r="B209" s="10">
        <v>135155</v>
      </c>
      <c r="C209" s="8" t="s">
        <v>648</v>
      </c>
      <c r="D209" t="s">
        <v>39</v>
      </c>
      <c r="E209" s="5" t="s">
        <v>820</v>
      </c>
      <c r="F209" t="s">
        <v>59</v>
      </c>
      <c r="G209" t="s">
        <v>296</v>
      </c>
      <c r="H209" s="8" t="s">
        <v>788</v>
      </c>
      <c r="I209" s="65">
        <v>11</v>
      </c>
      <c r="J209" s="1">
        <v>4125000</v>
      </c>
      <c r="L209" s="3">
        <f t="shared" si="10"/>
        <v>41</v>
      </c>
      <c r="M209" t="s">
        <v>9</v>
      </c>
      <c r="N209" s="66" t="s">
        <v>9</v>
      </c>
      <c r="O209" t="s">
        <v>9</v>
      </c>
      <c r="P209" s="66" t="s">
        <v>9</v>
      </c>
    </row>
    <row r="210" spans="1:16" ht="12.75" customHeight="1" x14ac:dyDescent="0.2">
      <c r="A210" s="10">
        <f t="shared" si="9"/>
        <v>209</v>
      </c>
      <c r="B210" s="10">
        <v>130976</v>
      </c>
      <c r="C210" s="8" t="s">
        <v>574</v>
      </c>
      <c r="D210" t="s">
        <v>49</v>
      </c>
      <c r="E210" s="5" t="s">
        <v>820</v>
      </c>
      <c r="F210" t="s">
        <v>14</v>
      </c>
      <c r="G210" t="s">
        <v>133</v>
      </c>
      <c r="H210" s="8" t="s">
        <v>788</v>
      </c>
      <c r="I210" s="2">
        <v>11</v>
      </c>
      <c r="J210" s="3">
        <v>100100000</v>
      </c>
      <c r="K210" s="3"/>
      <c r="L210" s="1">
        <f t="shared" si="10"/>
        <v>42</v>
      </c>
      <c r="M210" t="s">
        <v>9</v>
      </c>
      <c r="N210" s="66" t="s">
        <v>9</v>
      </c>
      <c r="O210" t="s">
        <v>9</v>
      </c>
      <c r="P210" s="66" t="s">
        <v>9</v>
      </c>
    </row>
    <row r="211" spans="1:16" ht="12.75" customHeight="1" x14ac:dyDescent="0.2">
      <c r="A211" s="10">
        <f t="shared" si="9"/>
        <v>210</v>
      </c>
      <c r="B211" s="10">
        <v>142132</v>
      </c>
      <c r="C211" s="8" t="s">
        <v>711</v>
      </c>
      <c r="D211" t="s">
        <v>10</v>
      </c>
      <c r="E211" s="5" t="s">
        <v>823</v>
      </c>
      <c r="F211" t="s">
        <v>52</v>
      </c>
      <c r="G211" t="s">
        <v>486</v>
      </c>
      <c r="H211" s="87" t="s">
        <v>788</v>
      </c>
      <c r="I211" s="65">
        <v>11</v>
      </c>
      <c r="J211" s="1">
        <v>550000</v>
      </c>
      <c r="L211" s="1">
        <f t="shared" si="10"/>
        <v>43</v>
      </c>
      <c r="M211" t="s">
        <v>9</v>
      </c>
      <c r="N211" s="66" t="s">
        <v>9</v>
      </c>
      <c r="O211" t="s">
        <v>9</v>
      </c>
      <c r="P211" s="66" t="s">
        <v>9</v>
      </c>
    </row>
    <row r="212" spans="1:16" ht="12.75" customHeight="1" x14ac:dyDescent="0.2">
      <c r="A212" s="10">
        <f t="shared" si="9"/>
        <v>211</v>
      </c>
      <c r="B212" s="10">
        <v>133047</v>
      </c>
      <c r="C212" s="8" t="s">
        <v>614</v>
      </c>
      <c r="D212" t="s">
        <v>39</v>
      </c>
      <c r="E212" s="5" t="s">
        <v>820</v>
      </c>
      <c r="F212" t="s">
        <v>83</v>
      </c>
      <c r="G212" t="s">
        <v>318</v>
      </c>
      <c r="H212" s="8" t="s">
        <v>788</v>
      </c>
      <c r="I212" s="2">
        <v>11</v>
      </c>
      <c r="J212" s="3">
        <v>3018400</v>
      </c>
      <c r="K212" s="3"/>
      <c r="L212" s="3">
        <f t="shared" si="10"/>
        <v>44</v>
      </c>
      <c r="M212" t="s">
        <v>9</v>
      </c>
      <c r="N212" s="66" t="s">
        <v>9</v>
      </c>
      <c r="O212" t="s">
        <v>9</v>
      </c>
      <c r="P212" s="66" t="s">
        <v>9</v>
      </c>
    </row>
    <row r="213" spans="1:16" ht="12.75" customHeight="1" x14ac:dyDescent="0.2">
      <c r="A213" s="10">
        <f t="shared" si="9"/>
        <v>212</v>
      </c>
      <c r="B213" s="10">
        <v>133998</v>
      </c>
      <c r="C213" s="8" t="s">
        <v>628</v>
      </c>
      <c r="D213" t="s">
        <v>49</v>
      </c>
      <c r="E213" s="5" t="s">
        <v>820</v>
      </c>
      <c r="F213" s="5" t="s">
        <v>14</v>
      </c>
      <c r="G213" t="s">
        <v>355</v>
      </c>
      <c r="H213" s="8" t="s">
        <v>788</v>
      </c>
      <c r="I213" s="65">
        <v>11</v>
      </c>
      <c r="J213" s="1">
        <v>40080814</v>
      </c>
      <c r="L213" s="3">
        <f t="shared" si="10"/>
        <v>45</v>
      </c>
      <c r="M213" t="s">
        <v>9</v>
      </c>
      <c r="N213" s="66" t="s">
        <v>9</v>
      </c>
      <c r="O213" t="s">
        <v>9</v>
      </c>
      <c r="P213" s="66" t="s">
        <v>9</v>
      </c>
    </row>
    <row r="214" spans="1:16" ht="12.75" customHeight="1" x14ac:dyDescent="0.2">
      <c r="A214" s="10">
        <f t="shared" si="9"/>
        <v>213</v>
      </c>
      <c r="B214" s="10">
        <v>136909</v>
      </c>
      <c r="C214" s="8" t="s">
        <v>677</v>
      </c>
      <c r="D214" t="s">
        <v>39</v>
      </c>
      <c r="E214" s="5" t="s">
        <v>820</v>
      </c>
      <c r="F214" t="s">
        <v>14</v>
      </c>
      <c r="G214" t="s">
        <v>261</v>
      </c>
      <c r="H214" s="8" t="s">
        <v>788</v>
      </c>
      <c r="I214" s="65">
        <v>11</v>
      </c>
      <c r="J214" s="1">
        <v>404470</v>
      </c>
      <c r="L214" s="3">
        <f t="shared" si="10"/>
        <v>46</v>
      </c>
      <c r="M214" t="s">
        <v>9</v>
      </c>
      <c r="N214" s="66" t="s">
        <v>9</v>
      </c>
      <c r="O214" t="s">
        <v>9</v>
      </c>
      <c r="P214" s="66" t="s">
        <v>9</v>
      </c>
    </row>
    <row r="215" spans="1:16" ht="12.75" customHeight="1" x14ac:dyDescent="0.2">
      <c r="A215" s="10">
        <f t="shared" si="9"/>
        <v>214</v>
      </c>
      <c r="B215" s="10">
        <v>139216</v>
      </c>
      <c r="C215" s="8" t="s">
        <v>635</v>
      </c>
      <c r="D215" t="s">
        <v>49</v>
      </c>
      <c r="E215" s="5" t="s">
        <v>820</v>
      </c>
      <c r="F215" t="s">
        <v>14</v>
      </c>
      <c r="G215" t="s">
        <v>179</v>
      </c>
      <c r="H215" s="8" t="s">
        <v>788</v>
      </c>
      <c r="I215" s="65">
        <v>11</v>
      </c>
      <c r="J215" s="1">
        <v>72874208</v>
      </c>
      <c r="L215" s="3">
        <f t="shared" si="10"/>
        <v>47</v>
      </c>
      <c r="M215" t="s">
        <v>9</v>
      </c>
      <c r="N215" s="66" t="s">
        <v>9</v>
      </c>
      <c r="O215" t="s">
        <v>9</v>
      </c>
      <c r="P215" s="66" t="s">
        <v>9</v>
      </c>
    </row>
    <row r="216" spans="1:16" ht="12.75" customHeight="1" x14ac:dyDescent="0.2">
      <c r="A216" s="10">
        <f t="shared" si="9"/>
        <v>215</v>
      </c>
      <c r="B216" s="10">
        <v>139096</v>
      </c>
      <c r="C216" s="8" t="s">
        <v>730</v>
      </c>
      <c r="D216" t="s">
        <v>39</v>
      </c>
      <c r="E216" s="5" t="s">
        <v>820</v>
      </c>
      <c r="F216" t="s">
        <v>74</v>
      </c>
      <c r="G216" t="s">
        <v>592</v>
      </c>
      <c r="H216" s="8" t="s">
        <v>788</v>
      </c>
      <c r="I216" s="65">
        <v>11</v>
      </c>
      <c r="J216" s="1">
        <v>1521300</v>
      </c>
      <c r="L216" s="3">
        <f t="shared" si="10"/>
        <v>48</v>
      </c>
      <c r="M216" t="s">
        <v>9</v>
      </c>
      <c r="N216" s="66" t="s">
        <v>9</v>
      </c>
      <c r="O216" t="s">
        <v>9</v>
      </c>
      <c r="P216" s="66" t="s">
        <v>9</v>
      </c>
    </row>
    <row r="217" spans="1:16" ht="12.75" customHeight="1" x14ac:dyDescent="0.2">
      <c r="A217" s="10">
        <f t="shared" si="9"/>
        <v>216</v>
      </c>
      <c r="B217" s="10">
        <v>137118</v>
      </c>
      <c r="C217" s="8" t="s">
        <v>683</v>
      </c>
      <c r="D217" t="s">
        <v>39</v>
      </c>
      <c r="E217" s="5" t="s">
        <v>820</v>
      </c>
      <c r="F217" t="s">
        <v>40</v>
      </c>
      <c r="G217" t="s">
        <v>190</v>
      </c>
      <c r="H217" s="8" t="s">
        <v>788</v>
      </c>
      <c r="I217" s="65">
        <v>11</v>
      </c>
      <c r="J217" s="1">
        <v>6679530</v>
      </c>
      <c r="L217" s="1">
        <f t="shared" si="10"/>
        <v>49</v>
      </c>
      <c r="M217" t="s">
        <v>9</v>
      </c>
      <c r="N217" s="66" t="s">
        <v>9</v>
      </c>
      <c r="O217" t="s">
        <v>9</v>
      </c>
      <c r="P217" s="66" t="s">
        <v>9</v>
      </c>
    </row>
    <row r="218" spans="1:16" ht="12.75" customHeight="1" x14ac:dyDescent="0.2">
      <c r="A218" s="10">
        <f t="shared" si="9"/>
        <v>217</v>
      </c>
      <c r="B218" s="10">
        <v>130435</v>
      </c>
      <c r="C218" s="8" t="s">
        <v>555</v>
      </c>
      <c r="D218" t="s">
        <v>55</v>
      </c>
      <c r="E218" s="9" t="s">
        <v>820</v>
      </c>
      <c r="F218" t="s">
        <v>14</v>
      </c>
      <c r="G218" t="s">
        <v>91</v>
      </c>
      <c r="H218" s="8" t="s">
        <v>788</v>
      </c>
      <c r="I218" s="2">
        <v>11</v>
      </c>
      <c r="J218" s="3">
        <v>330000000</v>
      </c>
      <c r="K218" s="3"/>
      <c r="L218" s="1">
        <f t="shared" si="10"/>
        <v>50</v>
      </c>
      <c r="M218" t="s">
        <v>9</v>
      </c>
      <c r="N218" s="66" t="s">
        <v>9</v>
      </c>
      <c r="O218" t="s">
        <v>9</v>
      </c>
      <c r="P218" s="66" t="s">
        <v>9</v>
      </c>
    </row>
    <row r="219" spans="1:16" ht="12.75" customHeight="1" x14ac:dyDescent="0.2">
      <c r="A219" s="10">
        <f t="shared" si="9"/>
        <v>218</v>
      </c>
      <c r="B219" s="10">
        <v>140948</v>
      </c>
      <c r="C219" s="8" t="s">
        <v>857</v>
      </c>
      <c r="D219" t="s">
        <v>39</v>
      </c>
      <c r="E219" s="5" t="s">
        <v>820</v>
      </c>
      <c r="F219" t="s">
        <v>59</v>
      </c>
      <c r="G219" t="s">
        <v>296</v>
      </c>
      <c r="H219" s="91" t="s">
        <v>788</v>
      </c>
      <c r="I219" s="65">
        <v>11</v>
      </c>
      <c r="J219" s="1">
        <v>4372474</v>
      </c>
      <c r="L219" s="3">
        <f t="shared" si="10"/>
        <v>51</v>
      </c>
      <c r="M219" t="s">
        <v>9</v>
      </c>
      <c r="N219" s="66" t="s">
        <v>9</v>
      </c>
      <c r="O219" t="s">
        <v>9</v>
      </c>
    </row>
    <row r="220" spans="1:16" ht="12.75" customHeight="1" x14ac:dyDescent="0.2">
      <c r="A220" s="10">
        <f t="shared" si="9"/>
        <v>219</v>
      </c>
      <c r="B220" s="10">
        <v>138466</v>
      </c>
      <c r="C220" s="8" t="s">
        <v>720</v>
      </c>
      <c r="D220" t="s">
        <v>49</v>
      </c>
      <c r="E220" s="5" t="s">
        <v>820</v>
      </c>
      <c r="F220" t="s">
        <v>59</v>
      </c>
      <c r="G220" t="s">
        <v>243</v>
      </c>
      <c r="H220" s="8" t="s">
        <v>788</v>
      </c>
      <c r="I220" s="65">
        <v>11</v>
      </c>
      <c r="J220" s="1">
        <v>155052796</v>
      </c>
      <c r="L220" s="3">
        <f t="shared" si="10"/>
        <v>52</v>
      </c>
      <c r="M220" t="s">
        <v>9</v>
      </c>
      <c r="N220" s="66" t="s">
        <v>9</v>
      </c>
      <c r="O220" t="s">
        <v>9</v>
      </c>
      <c r="P220" s="66" t="s">
        <v>9</v>
      </c>
    </row>
    <row r="221" spans="1:16" ht="12.75" customHeight="1" x14ac:dyDescent="0.2">
      <c r="A221" s="10">
        <f t="shared" si="9"/>
        <v>220</v>
      </c>
      <c r="B221" s="10">
        <v>137250</v>
      </c>
      <c r="C221" s="8" t="s">
        <v>691</v>
      </c>
      <c r="D221" t="s">
        <v>692</v>
      </c>
      <c r="E221" s="5" t="s">
        <v>820</v>
      </c>
      <c r="F221" t="s">
        <v>208</v>
      </c>
      <c r="G221" t="s">
        <v>80</v>
      </c>
      <c r="H221" s="8" t="s">
        <v>788</v>
      </c>
      <c r="I221" s="2">
        <v>11</v>
      </c>
      <c r="J221" s="1">
        <v>0</v>
      </c>
      <c r="L221" s="1">
        <f t="shared" si="10"/>
        <v>53</v>
      </c>
      <c r="M221" t="s">
        <v>9</v>
      </c>
      <c r="N221" s="66" t="s">
        <v>9</v>
      </c>
      <c r="O221" t="s">
        <v>9</v>
      </c>
      <c r="P221" s="66" t="s">
        <v>9</v>
      </c>
    </row>
    <row r="222" spans="1:16" ht="12.75" customHeight="1" x14ac:dyDescent="0.2">
      <c r="A222" s="10">
        <f t="shared" si="9"/>
        <v>221</v>
      </c>
      <c r="B222" s="10">
        <v>146527</v>
      </c>
      <c r="C222" s="8" t="s">
        <v>1288</v>
      </c>
      <c r="D222" t="s">
        <v>39</v>
      </c>
      <c r="E222" s="5" t="s">
        <v>820</v>
      </c>
      <c r="F222" t="s">
        <v>59</v>
      </c>
      <c r="G222" t="s">
        <v>440</v>
      </c>
      <c r="H222" s="87" t="s">
        <v>788</v>
      </c>
      <c r="I222" s="65">
        <v>11</v>
      </c>
      <c r="J222" s="1">
        <v>411568558.94</v>
      </c>
      <c r="L222" s="1">
        <f t="shared" si="10"/>
        <v>54</v>
      </c>
      <c r="M222" t="s">
        <v>9</v>
      </c>
    </row>
    <row r="223" spans="1:16" ht="12.75" customHeight="1" x14ac:dyDescent="0.2">
      <c r="A223" s="10">
        <f t="shared" si="9"/>
        <v>222</v>
      </c>
      <c r="B223" s="10">
        <v>142953</v>
      </c>
      <c r="C223" s="8" t="s">
        <v>993</v>
      </c>
      <c r="D223" t="s">
        <v>49</v>
      </c>
      <c r="E223" s="5" t="s">
        <v>820</v>
      </c>
      <c r="F223" t="s">
        <v>14</v>
      </c>
      <c r="G223" t="s">
        <v>328</v>
      </c>
      <c r="H223" s="87" t="s">
        <v>788</v>
      </c>
      <c r="I223" s="65">
        <v>11</v>
      </c>
      <c r="J223" s="1">
        <v>173250000</v>
      </c>
      <c r="L223" s="3">
        <f t="shared" si="10"/>
        <v>55</v>
      </c>
      <c r="M223" t="s">
        <v>9</v>
      </c>
      <c r="N223" s="66" t="s">
        <v>9</v>
      </c>
      <c r="O223" t="s">
        <v>9</v>
      </c>
      <c r="P223" s="66" t="s">
        <v>9</v>
      </c>
    </row>
    <row r="224" spans="1:16" ht="12.75" customHeight="1" x14ac:dyDescent="0.2">
      <c r="A224" s="10">
        <f t="shared" si="9"/>
        <v>223</v>
      </c>
      <c r="B224" s="10">
        <v>143891</v>
      </c>
      <c r="C224" s="8" t="s">
        <v>1106</v>
      </c>
      <c r="D224" t="s">
        <v>49</v>
      </c>
      <c r="E224" t="s">
        <v>820</v>
      </c>
      <c r="F224" t="s">
        <v>14</v>
      </c>
      <c r="G224" t="s">
        <v>152</v>
      </c>
      <c r="H224" s="8" t="s">
        <v>788</v>
      </c>
      <c r="I224" s="65">
        <v>11</v>
      </c>
      <c r="J224" s="1">
        <v>63800000</v>
      </c>
      <c r="L224" s="3">
        <f t="shared" si="10"/>
        <v>56</v>
      </c>
      <c r="M224" t="s">
        <v>9</v>
      </c>
      <c r="N224" t="s">
        <v>9</v>
      </c>
      <c r="O224" t="s">
        <v>9</v>
      </c>
      <c r="P224" t="s">
        <v>9</v>
      </c>
    </row>
    <row r="225" spans="1:16" ht="12.75" customHeight="1" x14ac:dyDescent="0.2">
      <c r="A225" s="10">
        <f t="shared" si="9"/>
        <v>224</v>
      </c>
      <c r="B225" s="10">
        <v>141727</v>
      </c>
      <c r="C225" s="8" t="s">
        <v>937</v>
      </c>
      <c r="D225" t="s">
        <v>39</v>
      </c>
      <c r="E225" s="5" t="s">
        <v>820</v>
      </c>
      <c r="F225" t="s">
        <v>45</v>
      </c>
      <c r="G225" t="s">
        <v>452</v>
      </c>
      <c r="H225" s="87" t="s">
        <v>788</v>
      </c>
      <c r="I225" s="65">
        <v>11</v>
      </c>
      <c r="J225" s="1">
        <v>1764349</v>
      </c>
      <c r="L225" s="3">
        <f t="shared" si="10"/>
        <v>57</v>
      </c>
      <c r="M225" t="s">
        <v>9</v>
      </c>
      <c r="N225" s="66" t="s">
        <v>9</v>
      </c>
      <c r="O225" t="s">
        <v>9</v>
      </c>
      <c r="P225" s="66" t="s">
        <v>9</v>
      </c>
    </row>
    <row r="226" spans="1:16" ht="12.75" customHeight="1" x14ac:dyDescent="0.2">
      <c r="A226" s="10">
        <f t="shared" si="9"/>
        <v>225</v>
      </c>
      <c r="B226" s="10">
        <v>142079</v>
      </c>
      <c r="C226" s="8" t="s">
        <v>920</v>
      </c>
      <c r="D226" t="s">
        <v>39</v>
      </c>
      <c r="E226" s="5" t="s">
        <v>820</v>
      </c>
      <c r="F226" t="s">
        <v>1048</v>
      </c>
      <c r="G226" t="s">
        <v>261</v>
      </c>
      <c r="H226" s="87" t="s">
        <v>788</v>
      </c>
      <c r="I226" s="65">
        <v>11</v>
      </c>
      <c r="J226" s="1">
        <v>1051289</v>
      </c>
      <c r="L226" s="3">
        <f t="shared" si="10"/>
        <v>58</v>
      </c>
      <c r="M226" t="s">
        <v>9</v>
      </c>
      <c r="N226" s="66" t="s">
        <v>9</v>
      </c>
      <c r="O226" t="s">
        <v>9</v>
      </c>
      <c r="P226" s="66" t="s">
        <v>9</v>
      </c>
    </row>
    <row r="227" spans="1:16" ht="12.75" customHeight="1" x14ac:dyDescent="0.2">
      <c r="A227" s="10">
        <f t="shared" si="9"/>
        <v>226</v>
      </c>
      <c r="B227" s="10">
        <v>140689</v>
      </c>
      <c r="C227" s="8" t="s">
        <v>882</v>
      </c>
      <c r="D227" t="s">
        <v>39</v>
      </c>
      <c r="E227" s="5" t="s">
        <v>820</v>
      </c>
      <c r="F227" t="s">
        <v>1044</v>
      </c>
      <c r="G227" t="s">
        <v>280</v>
      </c>
      <c r="H227" s="91" t="s">
        <v>788</v>
      </c>
      <c r="I227" s="65">
        <v>11</v>
      </c>
      <c r="J227" s="1">
        <v>251683</v>
      </c>
      <c r="L227" s="3">
        <f t="shared" si="10"/>
        <v>59</v>
      </c>
      <c r="M227" t="s">
        <v>9</v>
      </c>
      <c r="N227" s="66" t="s">
        <v>9</v>
      </c>
      <c r="O227" t="s">
        <v>9</v>
      </c>
    </row>
    <row r="228" spans="1:16" ht="12.75" customHeight="1" x14ac:dyDescent="0.2">
      <c r="A228" s="10">
        <f t="shared" si="9"/>
        <v>227</v>
      </c>
      <c r="B228" s="10">
        <v>142932</v>
      </c>
      <c r="C228" s="8" t="s">
        <v>864</v>
      </c>
      <c r="D228" t="s">
        <v>49</v>
      </c>
      <c r="E228" s="5" t="s">
        <v>820</v>
      </c>
      <c r="F228" t="s">
        <v>14</v>
      </c>
      <c r="G228" t="s">
        <v>179</v>
      </c>
      <c r="H228" s="87" t="s">
        <v>788</v>
      </c>
      <c r="I228" s="65">
        <v>11</v>
      </c>
      <c r="J228" s="1">
        <v>140800000</v>
      </c>
      <c r="L228" s="3">
        <f t="shared" si="10"/>
        <v>60</v>
      </c>
      <c r="M228" t="s">
        <v>9</v>
      </c>
      <c r="N228" s="66" t="s">
        <v>9</v>
      </c>
      <c r="O228" t="s">
        <v>9</v>
      </c>
      <c r="P228" s="66" t="s">
        <v>9</v>
      </c>
    </row>
    <row r="229" spans="1:16" ht="12.75" customHeight="1" x14ac:dyDescent="0.2">
      <c r="A229" s="10">
        <f t="shared" si="9"/>
        <v>228</v>
      </c>
      <c r="B229" s="10">
        <v>146662</v>
      </c>
      <c r="C229" s="8" t="s">
        <v>881</v>
      </c>
      <c r="D229" t="s">
        <v>39</v>
      </c>
      <c r="E229" s="5" t="s">
        <v>820</v>
      </c>
      <c r="F229" t="s">
        <v>842</v>
      </c>
      <c r="G229" t="s">
        <v>318</v>
      </c>
      <c r="H229" s="87" t="s">
        <v>788</v>
      </c>
      <c r="I229" s="65">
        <v>11</v>
      </c>
      <c r="J229" s="1">
        <v>2527938</v>
      </c>
      <c r="L229" s="3">
        <f t="shared" si="10"/>
        <v>61</v>
      </c>
      <c r="M229" t="s">
        <v>9</v>
      </c>
    </row>
    <row r="230" spans="1:16" ht="12.75" customHeight="1" x14ac:dyDescent="0.2">
      <c r="A230" s="10">
        <f t="shared" si="9"/>
        <v>229</v>
      </c>
      <c r="B230" s="10">
        <v>142198</v>
      </c>
      <c r="C230" s="8" t="s">
        <v>910</v>
      </c>
      <c r="D230" t="s">
        <v>39</v>
      </c>
      <c r="E230" s="5" t="s">
        <v>820</v>
      </c>
      <c r="F230" t="s">
        <v>1048</v>
      </c>
      <c r="G230" t="s">
        <v>280</v>
      </c>
      <c r="H230" s="87" t="s">
        <v>788</v>
      </c>
      <c r="I230" s="65">
        <v>11</v>
      </c>
      <c r="J230" s="1">
        <v>5541353</v>
      </c>
      <c r="L230" s="3">
        <f t="shared" si="10"/>
        <v>62</v>
      </c>
      <c r="M230" t="s">
        <v>9</v>
      </c>
      <c r="N230" s="66" t="s">
        <v>9</v>
      </c>
      <c r="O230" t="s">
        <v>9</v>
      </c>
      <c r="P230" s="66" t="s">
        <v>9</v>
      </c>
    </row>
    <row r="231" spans="1:16" ht="12.75" customHeight="1" x14ac:dyDescent="0.2">
      <c r="A231" s="10">
        <f t="shared" si="9"/>
        <v>230</v>
      </c>
      <c r="B231" s="10">
        <v>141465</v>
      </c>
      <c r="C231" s="8" t="s">
        <v>877</v>
      </c>
      <c r="D231" t="s">
        <v>39</v>
      </c>
      <c r="E231" s="5" t="s">
        <v>820</v>
      </c>
      <c r="F231" t="s">
        <v>1044</v>
      </c>
      <c r="G231" t="s">
        <v>318</v>
      </c>
      <c r="H231" s="91" t="s">
        <v>788</v>
      </c>
      <c r="I231" s="65">
        <v>11</v>
      </c>
      <c r="J231" s="1">
        <v>1654713</v>
      </c>
      <c r="L231" s="3">
        <f t="shared" si="10"/>
        <v>63</v>
      </c>
      <c r="M231" t="s">
        <v>9</v>
      </c>
      <c r="N231" s="66" t="s">
        <v>9</v>
      </c>
      <c r="O231" t="s">
        <v>9</v>
      </c>
      <c r="P231" s="66" t="s">
        <v>9</v>
      </c>
    </row>
    <row r="232" spans="1:16" ht="12.75" customHeight="1" x14ac:dyDescent="0.2">
      <c r="A232" s="10">
        <f t="shared" si="9"/>
        <v>231</v>
      </c>
      <c r="B232" s="10">
        <v>146664</v>
      </c>
      <c r="C232" s="8" t="s">
        <v>1298</v>
      </c>
      <c r="D232" t="s">
        <v>39</v>
      </c>
      <c r="E232" s="5" t="s">
        <v>820</v>
      </c>
      <c r="F232" t="s">
        <v>842</v>
      </c>
      <c r="G232" t="s">
        <v>318</v>
      </c>
      <c r="H232" s="87" t="s">
        <v>788</v>
      </c>
      <c r="I232" s="65">
        <v>11</v>
      </c>
      <c r="J232" s="1">
        <v>2311408</v>
      </c>
      <c r="L232" s="3">
        <f t="shared" si="10"/>
        <v>64</v>
      </c>
      <c r="M232" t="s">
        <v>9</v>
      </c>
    </row>
    <row r="233" spans="1:16" ht="12.75" customHeight="1" x14ac:dyDescent="0.2">
      <c r="A233" s="10">
        <f t="shared" si="9"/>
        <v>232</v>
      </c>
      <c r="B233" s="10">
        <v>145942</v>
      </c>
      <c r="C233" s="8" t="s">
        <v>1259</v>
      </c>
      <c r="D233" t="s">
        <v>39</v>
      </c>
      <c r="E233" s="5" t="s">
        <v>820</v>
      </c>
      <c r="F233" t="s">
        <v>842</v>
      </c>
      <c r="G233" t="s">
        <v>318</v>
      </c>
      <c r="H233" s="87" t="s">
        <v>788</v>
      </c>
      <c r="I233" s="65">
        <v>11</v>
      </c>
      <c r="J233" s="1">
        <v>2709838</v>
      </c>
      <c r="L233" s="3">
        <f t="shared" ref="L233:L264" si="11">L232+1</f>
        <v>65</v>
      </c>
      <c r="M233" t="s">
        <v>9</v>
      </c>
    </row>
    <row r="234" spans="1:16" ht="12.75" customHeight="1" x14ac:dyDescent="0.2">
      <c r="A234" s="10">
        <f t="shared" si="9"/>
        <v>233</v>
      </c>
      <c r="B234" s="10">
        <v>141678</v>
      </c>
      <c r="C234" s="8" t="s">
        <v>940</v>
      </c>
      <c r="D234" t="s">
        <v>39</v>
      </c>
      <c r="E234" s="5" t="s">
        <v>820</v>
      </c>
      <c r="F234" t="s">
        <v>1044</v>
      </c>
      <c r="G234" t="s">
        <v>376</v>
      </c>
      <c r="H234" s="91" t="s">
        <v>788</v>
      </c>
      <c r="I234" s="65">
        <v>11</v>
      </c>
      <c r="J234" s="1">
        <v>6812542</v>
      </c>
      <c r="L234" s="3">
        <f t="shared" si="11"/>
        <v>66</v>
      </c>
      <c r="M234" t="s">
        <v>9</v>
      </c>
      <c r="N234" s="66" t="s">
        <v>9</v>
      </c>
      <c r="O234" t="s">
        <v>9</v>
      </c>
      <c r="P234" s="66" t="s">
        <v>9</v>
      </c>
    </row>
    <row r="235" spans="1:16" ht="12.75" customHeight="1" x14ac:dyDescent="0.2">
      <c r="A235" s="10">
        <f t="shared" si="9"/>
        <v>234</v>
      </c>
      <c r="B235" s="10">
        <v>142135</v>
      </c>
      <c r="C235" s="8" t="s">
        <v>916</v>
      </c>
      <c r="D235" t="s">
        <v>71</v>
      </c>
      <c r="E235" s="5" t="s">
        <v>821</v>
      </c>
      <c r="F235" t="s">
        <v>74</v>
      </c>
      <c r="G235" t="s">
        <v>298</v>
      </c>
      <c r="H235" s="87" t="s">
        <v>788</v>
      </c>
      <c r="I235" s="65">
        <v>11</v>
      </c>
      <c r="J235" s="1">
        <v>0</v>
      </c>
      <c r="L235" s="1">
        <f t="shared" si="11"/>
        <v>67</v>
      </c>
      <c r="M235" t="s">
        <v>9</v>
      </c>
      <c r="N235" s="66" t="s">
        <v>9</v>
      </c>
      <c r="O235" t="s">
        <v>9</v>
      </c>
      <c r="P235" s="66" t="s">
        <v>9</v>
      </c>
    </row>
    <row r="236" spans="1:16" ht="12.75" customHeight="1" x14ac:dyDescent="0.2">
      <c r="A236" s="10">
        <f t="shared" si="9"/>
        <v>235</v>
      </c>
      <c r="B236" s="10">
        <v>142682</v>
      </c>
      <c r="C236" s="8" t="s">
        <v>971</v>
      </c>
      <c r="D236" t="s">
        <v>49</v>
      </c>
      <c r="E236" s="5" t="s">
        <v>820</v>
      </c>
      <c r="F236" t="s">
        <v>14</v>
      </c>
      <c r="G236" t="s">
        <v>639</v>
      </c>
      <c r="H236" s="87" t="s">
        <v>788</v>
      </c>
      <c r="I236" s="65">
        <v>11</v>
      </c>
      <c r="J236" s="1">
        <v>30271037</v>
      </c>
      <c r="L236" s="3">
        <f t="shared" si="11"/>
        <v>68</v>
      </c>
      <c r="M236" t="s">
        <v>9</v>
      </c>
      <c r="N236" s="66" t="s">
        <v>9</v>
      </c>
      <c r="O236" t="s">
        <v>9</v>
      </c>
      <c r="P236" s="66" t="s">
        <v>9</v>
      </c>
    </row>
    <row r="237" spans="1:16" ht="12.75" customHeight="1" x14ac:dyDescent="0.2">
      <c r="A237" s="10">
        <f t="shared" si="9"/>
        <v>236</v>
      </c>
      <c r="B237" s="10">
        <v>142400</v>
      </c>
      <c r="C237" s="8" t="s">
        <v>963</v>
      </c>
      <c r="D237" t="s">
        <v>39</v>
      </c>
      <c r="E237" s="5" t="s">
        <v>820</v>
      </c>
      <c r="F237" t="s">
        <v>1049</v>
      </c>
      <c r="G237" t="s">
        <v>296</v>
      </c>
      <c r="H237" s="87" t="s">
        <v>788</v>
      </c>
      <c r="I237" s="65">
        <v>11</v>
      </c>
      <c r="J237" s="1">
        <v>1200000</v>
      </c>
      <c r="L237" s="3">
        <f t="shared" si="11"/>
        <v>69</v>
      </c>
      <c r="M237" t="s">
        <v>9</v>
      </c>
      <c r="N237" s="66" t="s">
        <v>9</v>
      </c>
      <c r="O237" t="s">
        <v>9</v>
      </c>
    </row>
    <row r="238" spans="1:16" ht="12.75" customHeight="1" x14ac:dyDescent="0.2">
      <c r="A238" s="10">
        <f t="shared" si="9"/>
        <v>237</v>
      </c>
      <c r="B238" s="10">
        <v>142127</v>
      </c>
      <c r="C238" s="8" t="s">
        <v>918</v>
      </c>
      <c r="D238" t="s">
        <v>39</v>
      </c>
      <c r="E238" s="5" t="s">
        <v>820</v>
      </c>
      <c r="F238" t="s">
        <v>1048</v>
      </c>
      <c r="G238" t="s">
        <v>318</v>
      </c>
      <c r="H238" s="87" t="s">
        <v>788</v>
      </c>
      <c r="I238" s="65">
        <v>11</v>
      </c>
      <c r="J238" s="1">
        <v>5804807</v>
      </c>
      <c r="L238" s="3">
        <f t="shared" si="11"/>
        <v>70</v>
      </c>
      <c r="M238" t="s">
        <v>9</v>
      </c>
      <c r="N238" s="66" t="s">
        <v>9</v>
      </c>
      <c r="O238" t="s">
        <v>9</v>
      </c>
      <c r="P238" s="66" t="s">
        <v>9</v>
      </c>
    </row>
    <row r="239" spans="1:16" ht="12.75" customHeight="1" x14ac:dyDescent="0.2">
      <c r="A239" s="10">
        <f t="shared" si="9"/>
        <v>238</v>
      </c>
      <c r="B239" s="10">
        <v>142130</v>
      </c>
      <c r="C239" s="8" t="s">
        <v>917</v>
      </c>
      <c r="D239" t="s">
        <v>39</v>
      </c>
      <c r="E239" s="5" t="s">
        <v>820</v>
      </c>
      <c r="F239" t="s">
        <v>1048</v>
      </c>
      <c r="G239" t="s">
        <v>318</v>
      </c>
      <c r="H239" s="87" t="s">
        <v>788</v>
      </c>
      <c r="I239" s="65">
        <v>11</v>
      </c>
      <c r="J239" s="1">
        <v>2178748</v>
      </c>
      <c r="L239" s="3">
        <f t="shared" si="11"/>
        <v>71</v>
      </c>
      <c r="M239" t="s">
        <v>9</v>
      </c>
      <c r="N239" s="66" t="s">
        <v>9</v>
      </c>
      <c r="O239" t="s">
        <v>9</v>
      </c>
      <c r="P239" s="66" t="s">
        <v>9</v>
      </c>
    </row>
    <row r="240" spans="1:16" ht="12.75" customHeight="1" x14ac:dyDescent="0.2">
      <c r="A240" s="10">
        <f t="shared" si="9"/>
        <v>239</v>
      </c>
      <c r="B240" s="10">
        <v>142718</v>
      </c>
      <c r="C240" s="8" t="s">
        <v>973</v>
      </c>
      <c r="D240" t="s">
        <v>39</v>
      </c>
      <c r="E240" s="5" t="s">
        <v>820</v>
      </c>
      <c r="F240" t="s">
        <v>59</v>
      </c>
      <c r="G240" t="s">
        <v>280</v>
      </c>
      <c r="H240" s="87" t="s">
        <v>788</v>
      </c>
      <c r="I240" s="65">
        <v>11</v>
      </c>
      <c r="J240" s="1">
        <v>2837175</v>
      </c>
      <c r="L240" s="3">
        <f t="shared" si="11"/>
        <v>72</v>
      </c>
      <c r="M240" t="s">
        <v>9</v>
      </c>
      <c r="N240" s="66" t="s">
        <v>9</v>
      </c>
      <c r="O240" t="s">
        <v>9</v>
      </c>
      <c r="P240" s="66" t="s">
        <v>9</v>
      </c>
    </row>
    <row r="241" spans="1:16" ht="12.75" customHeight="1" x14ac:dyDescent="0.2">
      <c r="A241" s="10">
        <f t="shared" si="9"/>
        <v>240</v>
      </c>
      <c r="B241" s="10">
        <v>143687</v>
      </c>
      <c r="C241" s="8" t="s">
        <v>900</v>
      </c>
      <c r="D241" t="s">
        <v>39</v>
      </c>
      <c r="E241" s="5" t="s">
        <v>820</v>
      </c>
      <c r="F241" t="s">
        <v>1048</v>
      </c>
      <c r="G241" t="s">
        <v>280</v>
      </c>
      <c r="H241" s="8" t="s">
        <v>788</v>
      </c>
      <c r="I241" s="65">
        <v>11</v>
      </c>
      <c r="J241" s="1">
        <v>1713615</v>
      </c>
      <c r="L241" s="3">
        <f t="shared" si="11"/>
        <v>73</v>
      </c>
      <c r="M241" t="s">
        <v>9</v>
      </c>
      <c r="N241" t="s">
        <v>9</v>
      </c>
      <c r="O241" t="s">
        <v>9</v>
      </c>
      <c r="P241" t="s">
        <v>9</v>
      </c>
    </row>
    <row r="242" spans="1:16" ht="12.75" customHeight="1" x14ac:dyDescent="0.2">
      <c r="A242" s="10">
        <f t="shared" si="9"/>
        <v>241</v>
      </c>
      <c r="B242" s="10">
        <v>143226</v>
      </c>
      <c r="C242" s="8" t="s">
        <v>987</v>
      </c>
      <c r="D242" t="s">
        <v>39</v>
      </c>
      <c r="E242" s="5" t="s">
        <v>820</v>
      </c>
      <c r="F242" t="s">
        <v>1048</v>
      </c>
      <c r="G242" t="s">
        <v>274</v>
      </c>
      <c r="H242" s="87" t="s">
        <v>788</v>
      </c>
      <c r="I242" s="65">
        <v>11</v>
      </c>
      <c r="J242" s="1">
        <v>4800000</v>
      </c>
      <c r="L242" s="3">
        <f t="shared" si="11"/>
        <v>74</v>
      </c>
      <c r="M242" t="s">
        <v>9</v>
      </c>
      <c r="N242" s="66" t="s">
        <v>9</v>
      </c>
      <c r="O242" t="s">
        <v>9</v>
      </c>
      <c r="P242" s="66" t="s">
        <v>9</v>
      </c>
    </row>
    <row r="243" spans="1:16" ht="12.75" customHeight="1" x14ac:dyDescent="0.2">
      <c r="A243" s="10">
        <f t="shared" si="9"/>
        <v>242</v>
      </c>
      <c r="B243" s="10">
        <v>142476</v>
      </c>
      <c r="C243" s="8" t="s">
        <v>966</v>
      </c>
      <c r="D243" t="s">
        <v>39</v>
      </c>
      <c r="E243" s="5" t="s">
        <v>820</v>
      </c>
      <c r="F243" t="s">
        <v>1048</v>
      </c>
      <c r="G243" t="s">
        <v>1050</v>
      </c>
      <c r="H243" s="87" t="s">
        <v>788</v>
      </c>
      <c r="I243" s="65">
        <v>11</v>
      </c>
      <c r="J243" s="1">
        <v>900000</v>
      </c>
      <c r="L243" s="3">
        <f t="shared" si="11"/>
        <v>75</v>
      </c>
      <c r="M243" t="s">
        <v>9</v>
      </c>
      <c r="N243" s="66" t="s">
        <v>9</v>
      </c>
      <c r="O243" t="s">
        <v>9</v>
      </c>
      <c r="P243" s="66" t="s">
        <v>9</v>
      </c>
    </row>
    <row r="244" spans="1:16" ht="12.75" customHeight="1" x14ac:dyDescent="0.2">
      <c r="A244" s="10">
        <f t="shared" si="9"/>
        <v>243</v>
      </c>
      <c r="B244" s="10">
        <v>143262</v>
      </c>
      <c r="C244" s="8" t="s">
        <v>966</v>
      </c>
      <c r="D244" t="s">
        <v>39</v>
      </c>
      <c r="E244" s="5" t="s">
        <v>820</v>
      </c>
      <c r="F244" t="s">
        <v>1048</v>
      </c>
      <c r="G244" t="s">
        <v>274</v>
      </c>
      <c r="H244" s="87" t="s">
        <v>788</v>
      </c>
      <c r="I244" s="65">
        <v>11</v>
      </c>
      <c r="J244" s="1">
        <v>2800000</v>
      </c>
      <c r="L244" s="3">
        <f t="shared" si="11"/>
        <v>76</v>
      </c>
      <c r="M244" t="s">
        <v>9</v>
      </c>
      <c r="N244" s="66" t="s">
        <v>9</v>
      </c>
      <c r="O244" t="s">
        <v>9</v>
      </c>
      <c r="P244" s="66" t="s">
        <v>9</v>
      </c>
    </row>
    <row r="245" spans="1:16" ht="12.75" customHeight="1" x14ac:dyDescent="0.2">
      <c r="A245" s="10">
        <f t="shared" si="9"/>
        <v>244</v>
      </c>
      <c r="B245" s="10">
        <v>145356</v>
      </c>
      <c r="C245" s="8" t="s">
        <v>1129</v>
      </c>
      <c r="D245" t="s">
        <v>39</v>
      </c>
      <c r="E245" s="5" t="s">
        <v>820</v>
      </c>
      <c r="F245" t="s">
        <v>1049</v>
      </c>
      <c r="G245" t="s">
        <v>493</v>
      </c>
      <c r="H245" s="87" t="s">
        <v>788</v>
      </c>
      <c r="I245" s="65">
        <v>11</v>
      </c>
      <c r="J245" s="1">
        <v>3281806</v>
      </c>
      <c r="L245" s="3">
        <f t="shared" si="11"/>
        <v>77</v>
      </c>
      <c r="M245" t="s">
        <v>9</v>
      </c>
    </row>
    <row r="246" spans="1:16" ht="12.75" customHeight="1" x14ac:dyDescent="0.2">
      <c r="A246" s="10">
        <f t="shared" si="9"/>
        <v>245</v>
      </c>
      <c r="B246" s="10">
        <v>143264</v>
      </c>
      <c r="C246" s="8" t="s">
        <v>1014</v>
      </c>
      <c r="D246" t="s">
        <v>39</v>
      </c>
      <c r="E246" s="5" t="s">
        <v>820</v>
      </c>
      <c r="F246" t="s">
        <v>1048</v>
      </c>
      <c r="G246" t="s">
        <v>1055</v>
      </c>
      <c r="H246" s="87" t="s">
        <v>788</v>
      </c>
      <c r="I246" s="65">
        <v>11</v>
      </c>
      <c r="J246" s="1">
        <v>2500000</v>
      </c>
      <c r="L246" s="3">
        <f t="shared" si="11"/>
        <v>78</v>
      </c>
      <c r="M246" t="s">
        <v>9</v>
      </c>
      <c r="N246" s="66" t="s">
        <v>9</v>
      </c>
      <c r="O246" t="s">
        <v>9</v>
      </c>
      <c r="P246" s="66" t="s">
        <v>9</v>
      </c>
    </row>
    <row r="247" spans="1:16" ht="12.75" customHeight="1" x14ac:dyDescent="0.2">
      <c r="A247" s="10">
        <f t="shared" si="9"/>
        <v>246</v>
      </c>
      <c r="B247" s="10">
        <v>143760</v>
      </c>
      <c r="C247" s="8" t="s">
        <v>1078</v>
      </c>
      <c r="D247" t="s">
        <v>39</v>
      </c>
      <c r="E247" s="5" t="s">
        <v>820</v>
      </c>
      <c r="F247" t="s">
        <v>1048</v>
      </c>
      <c r="G247" t="s">
        <v>280</v>
      </c>
      <c r="H247" s="8" t="s">
        <v>788</v>
      </c>
      <c r="I247" s="65">
        <v>11</v>
      </c>
      <c r="J247" s="1">
        <v>6876971</v>
      </c>
      <c r="L247" s="3">
        <f t="shared" si="11"/>
        <v>79</v>
      </c>
      <c r="M247" t="s">
        <v>9</v>
      </c>
      <c r="N247" t="s">
        <v>9</v>
      </c>
      <c r="O247" t="s">
        <v>9</v>
      </c>
      <c r="P247" t="s">
        <v>9</v>
      </c>
    </row>
    <row r="248" spans="1:16" ht="12.75" customHeight="1" x14ac:dyDescent="0.2">
      <c r="A248" s="10">
        <f t="shared" si="9"/>
        <v>247</v>
      </c>
      <c r="B248" s="10">
        <v>143263</v>
      </c>
      <c r="C248" s="8" t="s">
        <v>915</v>
      </c>
      <c r="D248" t="s">
        <v>71</v>
      </c>
      <c r="E248" s="5" t="s">
        <v>821</v>
      </c>
      <c r="F248" t="s">
        <v>74</v>
      </c>
      <c r="G248" t="s">
        <v>298</v>
      </c>
      <c r="H248" s="87" t="s">
        <v>788</v>
      </c>
      <c r="I248" s="65">
        <v>11</v>
      </c>
      <c r="J248" s="1">
        <v>0</v>
      </c>
      <c r="L248" s="1">
        <f t="shared" si="11"/>
        <v>80</v>
      </c>
    </row>
    <row r="249" spans="1:16" ht="12.75" customHeight="1" x14ac:dyDescent="0.2">
      <c r="A249" s="10">
        <f t="shared" si="9"/>
        <v>248</v>
      </c>
      <c r="B249" s="10">
        <v>142181</v>
      </c>
      <c r="C249" s="8" t="s">
        <v>960</v>
      </c>
      <c r="D249" t="s">
        <v>39</v>
      </c>
      <c r="E249" s="5" t="s">
        <v>820</v>
      </c>
      <c r="F249" t="s">
        <v>1048</v>
      </c>
      <c r="G249" t="s">
        <v>187</v>
      </c>
      <c r="H249" s="87" t="s">
        <v>788</v>
      </c>
      <c r="I249" s="65">
        <v>11</v>
      </c>
      <c r="J249" s="1">
        <v>1200000</v>
      </c>
      <c r="L249" s="3">
        <f t="shared" si="11"/>
        <v>81</v>
      </c>
      <c r="M249" t="s">
        <v>9</v>
      </c>
      <c r="N249" s="66" t="s">
        <v>9</v>
      </c>
      <c r="O249" t="s">
        <v>9</v>
      </c>
      <c r="P249" s="66" t="s">
        <v>9</v>
      </c>
    </row>
    <row r="250" spans="1:16" ht="12.75" customHeight="1" x14ac:dyDescent="0.2">
      <c r="A250" s="10">
        <f t="shared" si="9"/>
        <v>249</v>
      </c>
      <c r="B250" s="10">
        <v>146444</v>
      </c>
      <c r="C250" s="8" t="s">
        <v>1283</v>
      </c>
      <c r="D250" t="s">
        <v>39</v>
      </c>
      <c r="E250" s="5" t="s">
        <v>820</v>
      </c>
      <c r="F250" t="s">
        <v>842</v>
      </c>
      <c r="G250" t="s">
        <v>318</v>
      </c>
      <c r="H250" s="87" t="s">
        <v>788</v>
      </c>
      <c r="I250" s="65">
        <v>11</v>
      </c>
      <c r="J250" s="1">
        <v>7337299</v>
      </c>
      <c r="L250" s="3">
        <f t="shared" si="11"/>
        <v>82</v>
      </c>
      <c r="M250" t="s">
        <v>9</v>
      </c>
    </row>
    <row r="251" spans="1:16" ht="12.75" customHeight="1" x14ac:dyDescent="0.2">
      <c r="A251" s="10">
        <f t="shared" si="9"/>
        <v>250</v>
      </c>
      <c r="B251" s="10">
        <v>145274</v>
      </c>
      <c r="C251" s="8" t="s">
        <v>1207</v>
      </c>
      <c r="D251" t="s">
        <v>39</v>
      </c>
      <c r="E251" s="5" t="s">
        <v>820</v>
      </c>
      <c r="F251" t="s">
        <v>83</v>
      </c>
      <c r="G251" t="s">
        <v>493</v>
      </c>
      <c r="H251" s="87" t="s">
        <v>788</v>
      </c>
      <c r="I251" s="65">
        <v>11</v>
      </c>
      <c r="J251" s="1">
        <v>1453862</v>
      </c>
      <c r="L251" s="3">
        <f t="shared" si="11"/>
        <v>83</v>
      </c>
      <c r="M251" t="s">
        <v>9</v>
      </c>
    </row>
    <row r="252" spans="1:16" ht="12.75" customHeight="1" x14ac:dyDescent="0.2">
      <c r="A252" s="10">
        <f t="shared" si="9"/>
        <v>251</v>
      </c>
      <c r="B252" s="10">
        <v>144010</v>
      </c>
      <c r="C252" s="8" t="s">
        <v>1002</v>
      </c>
      <c r="D252" t="s">
        <v>39</v>
      </c>
      <c r="E252" t="s">
        <v>820</v>
      </c>
      <c r="F252" t="s">
        <v>1048</v>
      </c>
      <c r="G252" t="s">
        <v>187</v>
      </c>
      <c r="H252" s="8" t="s">
        <v>788</v>
      </c>
      <c r="I252" s="65">
        <v>11</v>
      </c>
      <c r="J252" s="1">
        <v>5556992</v>
      </c>
      <c r="L252" s="3">
        <f t="shared" si="11"/>
        <v>84</v>
      </c>
      <c r="M252" t="s">
        <v>9</v>
      </c>
      <c r="N252" t="s">
        <v>9</v>
      </c>
      <c r="O252" t="s">
        <v>9</v>
      </c>
      <c r="P252" t="s">
        <v>9</v>
      </c>
    </row>
    <row r="253" spans="1:16" ht="12.75" customHeight="1" x14ac:dyDescent="0.2">
      <c r="A253" s="10">
        <f t="shared" si="9"/>
        <v>252</v>
      </c>
      <c r="B253" s="10">
        <v>144499</v>
      </c>
      <c r="C253" s="8" t="s">
        <v>1132</v>
      </c>
      <c r="D253" t="s">
        <v>39</v>
      </c>
      <c r="E253" t="s">
        <v>820</v>
      </c>
      <c r="F253" t="s">
        <v>1048</v>
      </c>
      <c r="G253" t="s">
        <v>187</v>
      </c>
      <c r="H253" s="8" t="s">
        <v>788</v>
      </c>
      <c r="I253" s="65">
        <v>11</v>
      </c>
      <c r="J253" s="1">
        <v>4631622</v>
      </c>
      <c r="L253" s="3">
        <f t="shared" si="11"/>
        <v>85</v>
      </c>
      <c r="M253" t="s">
        <v>9</v>
      </c>
      <c r="N253" t="s">
        <v>9</v>
      </c>
      <c r="O253" t="s">
        <v>9</v>
      </c>
      <c r="P253" t="s">
        <v>9</v>
      </c>
    </row>
    <row r="254" spans="1:16" ht="12.75" customHeight="1" x14ac:dyDescent="0.2">
      <c r="A254" s="10">
        <f t="shared" si="9"/>
        <v>253</v>
      </c>
      <c r="B254" s="10">
        <v>142870</v>
      </c>
      <c r="C254" s="8" t="s">
        <v>984</v>
      </c>
      <c r="D254" t="s">
        <v>39</v>
      </c>
      <c r="E254" s="5" t="s">
        <v>820</v>
      </c>
      <c r="F254" t="s">
        <v>1048</v>
      </c>
      <c r="G254" t="s">
        <v>149</v>
      </c>
      <c r="H254" s="87" t="s">
        <v>788</v>
      </c>
      <c r="I254" s="65">
        <v>11</v>
      </c>
      <c r="J254" s="1">
        <v>6000000</v>
      </c>
      <c r="L254" s="1">
        <f t="shared" si="11"/>
        <v>86</v>
      </c>
      <c r="M254" t="s">
        <v>9</v>
      </c>
      <c r="N254" s="66" t="s">
        <v>9</v>
      </c>
      <c r="O254" t="s">
        <v>9</v>
      </c>
      <c r="P254" s="66" t="s">
        <v>9</v>
      </c>
    </row>
    <row r="255" spans="1:16" ht="12.75" customHeight="1" x14ac:dyDescent="0.2">
      <c r="A255" s="10">
        <f t="shared" si="9"/>
        <v>254</v>
      </c>
      <c r="B255" s="10">
        <v>145654</v>
      </c>
      <c r="C255" s="8" t="s">
        <v>1241</v>
      </c>
      <c r="D255" t="s">
        <v>39</v>
      </c>
      <c r="E255" s="5" t="s">
        <v>820</v>
      </c>
      <c r="F255" t="s">
        <v>1049</v>
      </c>
      <c r="G255" t="s">
        <v>190</v>
      </c>
      <c r="H255" s="87" t="s">
        <v>788</v>
      </c>
      <c r="I255" s="65">
        <v>11</v>
      </c>
      <c r="J255" s="1">
        <v>6308912</v>
      </c>
      <c r="L255" s="1">
        <f t="shared" si="11"/>
        <v>87</v>
      </c>
      <c r="M255" t="s">
        <v>9</v>
      </c>
    </row>
    <row r="256" spans="1:16" ht="12.75" customHeight="1" x14ac:dyDescent="0.2">
      <c r="A256" s="10">
        <f t="shared" si="9"/>
        <v>255</v>
      </c>
      <c r="B256" s="10">
        <v>146644</v>
      </c>
      <c r="C256" s="8" t="s">
        <v>1295</v>
      </c>
      <c r="D256" t="s">
        <v>42</v>
      </c>
      <c r="E256" s="5" t="s">
        <v>820</v>
      </c>
      <c r="F256" t="s">
        <v>1056</v>
      </c>
      <c r="G256" t="s">
        <v>80</v>
      </c>
      <c r="H256" s="87" t="s">
        <v>788</v>
      </c>
      <c r="I256" s="65">
        <v>11</v>
      </c>
      <c r="J256" s="1">
        <v>0</v>
      </c>
      <c r="L256" s="1">
        <f t="shared" si="11"/>
        <v>88</v>
      </c>
      <c r="M256" t="s">
        <v>9</v>
      </c>
    </row>
    <row r="257" spans="1:16" ht="12.75" customHeight="1" x14ac:dyDescent="0.2">
      <c r="A257" s="10">
        <f t="shared" si="9"/>
        <v>256</v>
      </c>
      <c r="B257" s="10">
        <v>143145</v>
      </c>
      <c r="C257" s="8" t="s">
        <v>1006</v>
      </c>
      <c r="D257" t="s">
        <v>39</v>
      </c>
      <c r="E257" s="5" t="s">
        <v>820</v>
      </c>
      <c r="F257" t="s">
        <v>1048</v>
      </c>
      <c r="G257" t="s">
        <v>97</v>
      </c>
      <c r="H257" s="87" t="s">
        <v>788</v>
      </c>
      <c r="I257" s="65">
        <v>11</v>
      </c>
      <c r="J257" s="1">
        <v>7057271</v>
      </c>
      <c r="L257" s="1">
        <f t="shared" si="11"/>
        <v>89</v>
      </c>
      <c r="M257" t="s">
        <v>9</v>
      </c>
      <c r="N257" s="66" t="s">
        <v>9</v>
      </c>
      <c r="O257" t="s">
        <v>9</v>
      </c>
      <c r="P257" s="66" t="s">
        <v>9</v>
      </c>
    </row>
    <row r="258" spans="1:16" ht="12.75" customHeight="1" x14ac:dyDescent="0.2">
      <c r="A258" s="10">
        <f t="shared" si="9"/>
        <v>257</v>
      </c>
      <c r="B258" s="10">
        <v>143005</v>
      </c>
      <c r="C258" s="8" t="s">
        <v>1068</v>
      </c>
      <c r="D258" t="s">
        <v>39</v>
      </c>
      <c r="E258" s="5" t="s">
        <v>820</v>
      </c>
      <c r="F258" s="5" t="s">
        <v>1048</v>
      </c>
      <c r="G258" t="s">
        <v>318</v>
      </c>
      <c r="H258" s="87" t="s">
        <v>788</v>
      </c>
      <c r="I258" s="65">
        <v>11</v>
      </c>
      <c r="J258" s="1">
        <v>1179748</v>
      </c>
      <c r="L258" s="3">
        <f t="shared" si="11"/>
        <v>90</v>
      </c>
    </row>
    <row r="259" spans="1:16" ht="12.75" customHeight="1" x14ac:dyDescent="0.2">
      <c r="A259" s="10">
        <f t="shared" si="9"/>
        <v>258</v>
      </c>
      <c r="B259" s="10">
        <v>143191</v>
      </c>
      <c r="C259" s="8" t="s">
        <v>1010</v>
      </c>
      <c r="D259" t="s">
        <v>39</v>
      </c>
      <c r="E259" s="5" t="s">
        <v>820</v>
      </c>
      <c r="F259" t="s">
        <v>1048</v>
      </c>
      <c r="G259" t="s">
        <v>102</v>
      </c>
      <c r="H259" s="87" t="s">
        <v>788</v>
      </c>
      <c r="I259" s="65">
        <v>11</v>
      </c>
      <c r="J259" s="1">
        <v>3500000</v>
      </c>
      <c r="L259" s="3">
        <f t="shared" si="11"/>
        <v>91</v>
      </c>
      <c r="M259" t="s">
        <v>9</v>
      </c>
      <c r="N259" s="66" t="s">
        <v>9</v>
      </c>
      <c r="O259" t="s">
        <v>9</v>
      </c>
      <c r="P259" s="66" t="s">
        <v>9</v>
      </c>
    </row>
    <row r="260" spans="1:16" ht="12.75" customHeight="1" x14ac:dyDescent="0.2">
      <c r="A260" s="10">
        <f t="shared" ref="A260:A323" si="12">A259+1</f>
        <v>259</v>
      </c>
      <c r="B260" s="10">
        <v>146343</v>
      </c>
      <c r="C260" s="8" t="s">
        <v>1280</v>
      </c>
      <c r="D260" t="s">
        <v>39</v>
      </c>
      <c r="E260" s="5" t="s">
        <v>820</v>
      </c>
      <c r="F260" t="s">
        <v>842</v>
      </c>
      <c r="G260" t="s">
        <v>261</v>
      </c>
      <c r="H260" s="87" t="s">
        <v>788</v>
      </c>
      <c r="I260" s="65">
        <v>11</v>
      </c>
      <c r="J260" s="1">
        <v>1400624</v>
      </c>
      <c r="L260" s="3">
        <f t="shared" si="11"/>
        <v>92</v>
      </c>
      <c r="M260" t="s">
        <v>9</v>
      </c>
    </row>
    <row r="261" spans="1:16" ht="12.75" customHeight="1" x14ac:dyDescent="0.2">
      <c r="A261" s="10">
        <f t="shared" si="12"/>
        <v>260</v>
      </c>
      <c r="B261" s="10">
        <v>143265</v>
      </c>
      <c r="C261" s="8" t="s">
        <v>1069</v>
      </c>
      <c r="D261" t="s">
        <v>39</v>
      </c>
      <c r="E261" s="5" t="s">
        <v>820</v>
      </c>
      <c r="F261" s="5" t="s">
        <v>1048</v>
      </c>
      <c r="G261" t="s">
        <v>682</v>
      </c>
      <c r="H261" s="87" t="s">
        <v>788</v>
      </c>
      <c r="I261" s="65">
        <v>11</v>
      </c>
      <c r="J261" s="1">
        <v>1028960</v>
      </c>
      <c r="L261" s="3">
        <f t="shared" si="11"/>
        <v>93</v>
      </c>
    </row>
    <row r="262" spans="1:16" ht="12.75" customHeight="1" x14ac:dyDescent="0.2">
      <c r="A262" s="10">
        <f t="shared" si="12"/>
        <v>261</v>
      </c>
      <c r="B262" s="10">
        <v>144009</v>
      </c>
      <c r="C262" s="8" t="s">
        <v>1111</v>
      </c>
      <c r="D262" t="s">
        <v>39</v>
      </c>
      <c r="E262" t="s">
        <v>820</v>
      </c>
      <c r="F262" t="s">
        <v>1048</v>
      </c>
      <c r="G262" t="s">
        <v>187</v>
      </c>
      <c r="H262" s="8" t="s">
        <v>788</v>
      </c>
      <c r="I262" s="65">
        <v>11</v>
      </c>
      <c r="J262" s="1">
        <v>1772819</v>
      </c>
      <c r="L262" s="3">
        <f t="shared" si="11"/>
        <v>94</v>
      </c>
      <c r="M262" t="s">
        <v>9</v>
      </c>
      <c r="N262" t="s">
        <v>9</v>
      </c>
      <c r="O262" t="s">
        <v>9</v>
      </c>
      <c r="P262" t="s">
        <v>9</v>
      </c>
    </row>
    <row r="263" spans="1:16" ht="12.75" customHeight="1" x14ac:dyDescent="0.2">
      <c r="A263" s="10">
        <f t="shared" si="12"/>
        <v>262</v>
      </c>
      <c r="B263" s="10">
        <v>143436</v>
      </c>
      <c r="C263" s="8" t="s">
        <v>1074</v>
      </c>
      <c r="D263" t="s">
        <v>39</v>
      </c>
      <c r="E263" s="5" t="s">
        <v>820</v>
      </c>
      <c r="F263" t="s">
        <v>1048</v>
      </c>
      <c r="G263" t="s">
        <v>559</v>
      </c>
      <c r="H263" s="87" t="s">
        <v>788</v>
      </c>
      <c r="I263" s="65">
        <v>11</v>
      </c>
      <c r="J263" s="1">
        <v>387079</v>
      </c>
      <c r="L263" s="3">
        <f t="shared" si="11"/>
        <v>95</v>
      </c>
    </row>
    <row r="264" spans="1:16" ht="12.75" customHeight="1" x14ac:dyDescent="0.2">
      <c r="A264" s="10">
        <f t="shared" si="12"/>
        <v>263</v>
      </c>
      <c r="B264" s="10">
        <v>145868</v>
      </c>
      <c r="C264" s="8" t="s">
        <v>1254</v>
      </c>
      <c r="D264" t="s">
        <v>39</v>
      </c>
      <c r="E264" s="5" t="s">
        <v>820</v>
      </c>
      <c r="F264" t="s">
        <v>842</v>
      </c>
      <c r="G264" t="s">
        <v>280</v>
      </c>
      <c r="H264" s="87" t="s">
        <v>788</v>
      </c>
      <c r="I264" s="65">
        <v>11</v>
      </c>
      <c r="J264" s="1">
        <v>4163631</v>
      </c>
      <c r="L264" s="3">
        <f t="shared" si="11"/>
        <v>96</v>
      </c>
      <c r="M264" t="s">
        <v>9</v>
      </c>
    </row>
    <row r="265" spans="1:16" ht="12.75" customHeight="1" x14ac:dyDescent="0.2">
      <c r="A265" s="10">
        <f t="shared" si="12"/>
        <v>264</v>
      </c>
      <c r="B265" s="10">
        <v>145824</v>
      </c>
      <c r="C265" s="8" t="s">
        <v>1135</v>
      </c>
      <c r="D265" t="s">
        <v>39</v>
      </c>
      <c r="E265" s="5" t="s">
        <v>820</v>
      </c>
      <c r="F265" t="s">
        <v>842</v>
      </c>
      <c r="G265" t="s">
        <v>303</v>
      </c>
      <c r="H265" s="87" t="s">
        <v>788</v>
      </c>
      <c r="I265" s="65">
        <v>11</v>
      </c>
      <c r="J265" s="1">
        <v>5081467</v>
      </c>
      <c r="L265" s="3">
        <f t="shared" ref="L265:L272" si="13">L264+1</f>
        <v>97</v>
      </c>
      <c r="M265" t="s">
        <v>9</v>
      </c>
    </row>
    <row r="266" spans="1:16" ht="12.75" customHeight="1" x14ac:dyDescent="0.2">
      <c r="A266" s="10">
        <f t="shared" si="12"/>
        <v>265</v>
      </c>
      <c r="B266" s="10">
        <v>144757</v>
      </c>
      <c r="C266" s="8" t="s">
        <v>1151</v>
      </c>
      <c r="D266" t="s">
        <v>39</v>
      </c>
      <c r="E266" t="s">
        <v>820</v>
      </c>
      <c r="F266" t="s">
        <v>1048</v>
      </c>
      <c r="G266" t="s">
        <v>401</v>
      </c>
      <c r="H266" s="8" t="s">
        <v>788</v>
      </c>
      <c r="I266" s="65">
        <v>11</v>
      </c>
      <c r="J266" s="1">
        <v>5525126</v>
      </c>
      <c r="L266" s="3">
        <f t="shared" si="13"/>
        <v>98</v>
      </c>
      <c r="M266" t="s">
        <v>9</v>
      </c>
      <c r="N266" t="s">
        <v>9</v>
      </c>
      <c r="O266" t="s">
        <v>9</v>
      </c>
      <c r="P266" t="s">
        <v>9</v>
      </c>
    </row>
    <row r="267" spans="1:16" ht="12.75" customHeight="1" x14ac:dyDescent="0.2">
      <c r="A267" s="10">
        <f t="shared" si="12"/>
        <v>266</v>
      </c>
      <c r="B267" s="10">
        <v>145267</v>
      </c>
      <c r="C267" s="8" t="s">
        <v>1206</v>
      </c>
      <c r="D267" t="s">
        <v>39</v>
      </c>
      <c r="E267" s="5" t="s">
        <v>820</v>
      </c>
      <c r="F267" t="s">
        <v>1049</v>
      </c>
      <c r="G267" t="s">
        <v>322</v>
      </c>
      <c r="H267" s="87" t="s">
        <v>788</v>
      </c>
      <c r="I267" s="65">
        <v>11</v>
      </c>
      <c r="J267" s="1">
        <v>1588702</v>
      </c>
      <c r="L267" s="3">
        <f t="shared" si="13"/>
        <v>99</v>
      </c>
      <c r="M267" t="s">
        <v>9</v>
      </c>
    </row>
    <row r="268" spans="1:16" ht="12.75" customHeight="1" x14ac:dyDescent="0.2">
      <c r="A268" s="10">
        <f t="shared" si="12"/>
        <v>267</v>
      </c>
      <c r="B268" s="10">
        <v>145822</v>
      </c>
      <c r="C268" s="8" t="s">
        <v>1249</v>
      </c>
      <c r="D268" t="s">
        <v>39</v>
      </c>
      <c r="E268" s="5" t="s">
        <v>820</v>
      </c>
      <c r="F268" t="s">
        <v>842</v>
      </c>
      <c r="G268" t="s">
        <v>1173</v>
      </c>
      <c r="H268" s="87" t="s">
        <v>788</v>
      </c>
      <c r="I268" s="65">
        <v>11</v>
      </c>
      <c r="J268" s="1">
        <v>6036769</v>
      </c>
      <c r="L268" s="3">
        <f t="shared" si="13"/>
        <v>100</v>
      </c>
      <c r="M268" t="s">
        <v>9</v>
      </c>
    </row>
    <row r="269" spans="1:16" ht="12.75" customHeight="1" x14ac:dyDescent="0.2">
      <c r="A269" s="10">
        <f t="shared" si="12"/>
        <v>268</v>
      </c>
      <c r="B269" s="10">
        <v>145330</v>
      </c>
      <c r="C269" s="8" t="s">
        <v>1212</v>
      </c>
      <c r="D269" t="s">
        <v>39</v>
      </c>
      <c r="E269" s="5" t="s">
        <v>820</v>
      </c>
      <c r="F269" t="s">
        <v>1049</v>
      </c>
      <c r="G269" t="s">
        <v>280</v>
      </c>
      <c r="H269" s="87" t="s">
        <v>788</v>
      </c>
      <c r="I269" s="65">
        <v>11</v>
      </c>
      <c r="J269" s="1">
        <v>1381480</v>
      </c>
      <c r="L269" s="3">
        <f t="shared" si="13"/>
        <v>101</v>
      </c>
      <c r="M269" t="s">
        <v>9</v>
      </c>
    </row>
    <row r="270" spans="1:16" ht="12.75" customHeight="1" x14ac:dyDescent="0.2">
      <c r="A270" s="10">
        <f t="shared" si="12"/>
        <v>269</v>
      </c>
      <c r="B270" s="10">
        <v>146690</v>
      </c>
      <c r="C270" s="8" t="s">
        <v>1301</v>
      </c>
      <c r="D270" t="s">
        <v>39</v>
      </c>
      <c r="E270" s="5" t="s">
        <v>820</v>
      </c>
      <c r="F270" t="s">
        <v>842</v>
      </c>
      <c r="G270" t="s">
        <v>318</v>
      </c>
      <c r="H270" s="87" t="s">
        <v>788</v>
      </c>
      <c r="I270" s="65">
        <v>11</v>
      </c>
      <c r="J270" s="1">
        <v>2653525</v>
      </c>
      <c r="L270" s="3">
        <f t="shared" si="13"/>
        <v>102</v>
      </c>
      <c r="M270" t="s">
        <v>9</v>
      </c>
    </row>
    <row r="271" spans="1:16" ht="12.75" customHeight="1" x14ac:dyDescent="0.2">
      <c r="A271" s="10">
        <f t="shared" si="12"/>
        <v>270</v>
      </c>
      <c r="B271" s="10">
        <v>145869</v>
      </c>
      <c r="C271" s="8" t="s">
        <v>1255</v>
      </c>
      <c r="D271" t="s">
        <v>39</v>
      </c>
      <c r="E271" s="5" t="s">
        <v>820</v>
      </c>
      <c r="F271" t="s">
        <v>842</v>
      </c>
      <c r="G271" t="s">
        <v>280</v>
      </c>
      <c r="H271" s="87" t="s">
        <v>788</v>
      </c>
      <c r="I271" s="65">
        <v>11</v>
      </c>
      <c r="J271" s="1">
        <v>1209627</v>
      </c>
      <c r="L271" s="3">
        <f t="shared" si="13"/>
        <v>103</v>
      </c>
      <c r="M271" t="s">
        <v>9</v>
      </c>
    </row>
    <row r="272" spans="1:16" ht="12.75" customHeight="1" x14ac:dyDescent="0.2">
      <c r="A272" s="10">
        <f t="shared" si="12"/>
        <v>271</v>
      </c>
      <c r="B272" s="10">
        <v>145976</v>
      </c>
      <c r="C272" s="8" t="s">
        <v>1261</v>
      </c>
      <c r="D272" t="s">
        <v>39</v>
      </c>
      <c r="E272" s="5" t="s">
        <v>820</v>
      </c>
      <c r="F272" t="s">
        <v>1048</v>
      </c>
      <c r="G272" t="s">
        <v>318</v>
      </c>
      <c r="H272" s="87" t="s">
        <v>788</v>
      </c>
      <c r="I272" s="65">
        <v>11</v>
      </c>
      <c r="J272" s="1">
        <v>3817017</v>
      </c>
      <c r="L272" s="3">
        <f t="shared" si="13"/>
        <v>104</v>
      </c>
      <c r="M272" t="s">
        <v>9</v>
      </c>
    </row>
    <row r="273" spans="1:16" ht="12.75" customHeight="1" x14ac:dyDescent="0.2">
      <c r="A273" s="10">
        <f t="shared" si="12"/>
        <v>272</v>
      </c>
      <c r="B273" s="10">
        <v>146250</v>
      </c>
      <c r="C273" s="8" t="s">
        <v>1275</v>
      </c>
      <c r="D273" t="s">
        <v>4</v>
      </c>
      <c r="E273" s="5" t="s">
        <v>823</v>
      </c>
      <c r="F273" t="s">
        <v>74</v>
      </c>
      <c r="G273" t="s">
        <v>1308</v>
      </c>
      <c r="H273" s="87" t="s">
        <v>788</v>
      </c>
      <c r="I273" s="65">
        <v>11</v>
      </c>
      <c r="J273" s="1">
        <v>5210330</v>
      </c>
      <c r="L273" s="1">
        <v>1</v>
      </c>
      <c r="M273" t="s">
        <v>9</v>
      </c>
    </row>
    <row r="274" spans="1:16" ht="12.75" customHeight="1" x14ac:dyDescent="0.2">
      <c r="A274" s="10">
        <f t="shared" si="12"/>
        <v>273</v>
      </c>
      <c r="B274" s="10">
        <v>146082</v>
      </c>
      <c r="C274" s="8" t="s">
        <v>1266</v>
      </c>
      <c r="D274" t="s">
        <v>1311</v>
      </c>
      <c r="E274" s="5" t="s">
        <v>820</v>
      </c>
      <c r="F274" t="s">
        <v>83</v>
      </c>
      <c r="G274" t="s">
        <v>46</v>
      </c>
      <c r="H274" s="87" t="s">
        <v>788</v>
      </c>
      <c r="I274" s="65">
        <v>11</v>
      </c>
      <c r="J274" s="1">
        <v>0</v>
      </c>
      <c r="L274" s="1">
        <f t="shared" ref="L274:L290" si="14">L273+1</f>
        <v>2</v>
      </c>
      <c r="M274" t="s">
        <v>9</v>
      </c>
    </row>
    <row r="275" spans="1:16" ht="12.75" customHeight="1" x14ac:dyDescent="0.2">
      <c r="A275" s="10">
        <f t="shared" si="12"/>
        <v>274</v>
      </c>
      <c r="B275" s="10">
        <v>5713</v>
      </c>
      <c r="C275" s="8" t="s">
        <v>67</v>
      </c>
      <c r="D275" t="s">
        <v>49</v>
      </c>
      <c r="E275" s="5" t="s">
        <v>820</v>
      </c>
      <c r="F275" t="s">
        <v>45</v>
      </c>
      <c r="G275" t="s">
        <v>57</v>
      </c>
      <c r="H275" s="8" t="s">
        <v>788</v>
      </c>
      <c r="I275" s="2">
        <v>12.5</v>
      </c>
      <c r="J275" s="3">
        <v>62500000</v>
      </c>
      <c r="K275" s="3"/>
      <c r="L275" s="3">
        <f t="shared" si="14"/>
        <v>3</v>
      </c>
      <c r="M275" t="s">
        <v>9</v>
      </c>
      <c r="N275" s="66" t="s">
        <v>9</v>
      </c>
      <c r="O275" t="s">
        <v>12</v>
      </c>
      <c r="P275" s="66" t="s">
        <v>68</v>
      </c>
    </row>
    <row r="276" spans="1:16" ht="12.75" customHeight="1" x14ac:dyDescent="0.2">
      <c r="A276" s="10">
        <f t="shared" si="12"/>
        <v>275</v>
      </c>
      <c r="B276" s="10">
        <v>63846</v>
      </c>
      <c r="C276" s="8" t="s">
        <v>180</v>
      </c>
      <c r="D276" t="s">
        <v>49</v>
      </c>
      <c r="E276" s="5" t="s">
        <v>820</v>
      </c>
      <c r="F276" t="s">
        <v>79</v>
      </c>
      <c r="G276" t="s">
        <v>91</v>
      </c>
      <c r="H276" s="8" t="s">
        <v>788</v>
      </c>
      <c r="I276" s="2">
        <v>12.5</v>
      </c>
      <c r="J276" s="3">
        <v>148773948.75</v>
      </c>
      <c r="K276" s="3"/>
      <c r="L276" s="1">
        <f t="shared" si="14"/>
        <v>4</v>
      </c>
      <c r="M276" t="s">
        <v>12</v>
      </c>
      <c r="N276" s="66">
        <v>43657</v>
      </c>
      <c r="O276" t="s">
        <v>12</v>
      </c>
      <c r="P276" s="66" t="s">
        <v>181</v>
      </c>
    </row>
    <row r="277" spans="1:16" ht="12.75" customHeight="1" x14ac:dyDescent="0.2">
      <c r="A277" s="10">
        <f t="shared" si="12"/>
        <v>276</v>
      </c>
      <c r="B277" s="10">
        <v>80369</v>
      </c>
      <c r="C277" s="8" t="s">
        <v>204</v>
      </c>
      <c r="D277" t="s">
        <v>49</v>
      </c>
      <c r="E277" s="5" t="s">
        <v>820</v>
      </c>
      <c r="F277" t="s">
        <v>45</v>
      </c>
      <c r="G277" t="s">
        <v>205</v>
      </c>
      <c r="H277" s="8" t="s">
        <v>788</v>
      </c>
      <c r="I277" s="65">
        <v>12.5</v>
      </c>
      <c r="J277" s="1">
        <v>16250000</v>
      </c>
      <c r="L277" s="3">
        <f t="shared" si="14"/>
        <v>5</v>
      </c>
      <c r="M277" t="s">
        <v>9</v>
      </c>
      <c r="N277" s="66" t="s">
        <v>9</v>
      </c>
      <c r="O277" t="s">
        <v>9</v>
      </c>
      <c r="P277" s="66" t="s">
        <v>9</v>
      </c>
    </row>
    <row r="278" spans="1:16" ht="12.75" customHeight="1" x14ac:dyDescent="0.2">
      <c r="A278" s="10">
        <f t="shared" si="12"/>
        <v>277</v>
      </c>
      <c r="B278" s="10">
        <v>119809</v>
      </c>
      <c r="C278" s="8" t="s">
        <v>386</v>
      </c>
      <c r="D278" t="s">
        <v>39</v>
      </c>
      <c r="E278" s="5" t="s">
        <v>820</v>
      </c>
      <c r="F278" t="s">
        <v>14</v>
      </c>
      <c r="G278" t="s">
        <v>133</v>
      </c>
      <c r="H278" s="8" t="s">
        <v>788</v>
      </c>
      <c r="I278" s="2">
        <v>12.5</v>
      </c>
      <c r="J278" s="3">
        <v>123105125</v>
      </c>
      <c r="K278" s="3"/>
      <c r="L278" s="1">
        <f t="shared" si="14"/>
        <v>6</v>
      </c>
      <c r="M278" t="s">
        <v>12</v>
      </c>
      <c r="N278" s="66">
        <v>43581</v>
      </c>
      <c r="O278" t="s">
        <v>7</v>
      </c>
      <c r="P278" s="66" t="s">
        <v>387</v>
      </c>
    </row>
    <row r="279" spans="1:16" ht="12.75" customHeight="1" x14ac:dyDescent="0.2">
      <c r="A279" s="10">
        <f t="shared" si="12"/>
        <v>278</v>
      </c>
      <c r="B279" s="10">
        <v>124004</v>
      </c>
      <c r="C279" s="8" t="s">
        <v>470</v>
      </c>
      <c r="D279" t="s">
        <v>49</v>
      </c>
      <c r="E279" s="5" t="s">
        <v>820</v>
      </c>
      <c r="F279" t="s">
        <v>208</v>
      </c>
      <c r="G279" t="s">
        <v>91</v>
      </c>
      <c r="H279" s="8" t="s">
        <v>788</v>
      </c>
      <c r="I279" s="2">
        <v>12.5</v>
      </c>
      <c r="J279" s="3">
        <v>200000000</v>
      </c>
      <c r="K279" s="3"/>
      <c r="L279" s="1">
        <f t="shared" si="14"/>
        <v>7</v>
      </c>
      <c r="M279" t="s">
        <v>9</v>
      </c>
      <c r="N279" s="66" t="s">
        <v>9</v>
      </c>
      <c r="O279" t="s">
        <v>9</v>
      </c>
      <c r="P279" s="66" t="s">
        <v>9</v>
      </c>
    </row>
    <row r="280" spans="1:16" ht="12.75" customHeight="1" x14ac:dyDescent="0.2">
      <c r="A280" s="10">
        <f t="shared" si="12"/>
        <v>279</v>
      </c>
      <c r="B280" s="10">
        <v>130740</v>
      </c>
      <c r="C280" s="8" t="s">
        <v>567</v>
      </c>
      <c r="D280" t="s">
        <v>49</v>
      </c>
      <c r="E280" s="5" t="s">
        <v>820</v>
      </c>
      <c r="F280" t="s">
        <v>14</v>
      </c>
      <c r="G280" t="s">
        <v>184</v>
      </c>
      <c r="H280" s="8" t="s">
        <v>788</v>
      </c>
      <c r="I280" s="2">
        <v>12.5</v>
      </c>
      <c r="J280" s="3">
        <v>11564350</v>
      </c>
      <c r="K280" s="3"/>
      <c r="L280" s="3">
        <f t="shared" si="14"/>
        <v>8</v>
      </c>
      <c r="M280" t="s">
        <v>9</v>
      </c>
      <c r="N280" s="66" t="s">
        <v>9</v>
      </c>
      <c r="O280" t="s">
        <v>9</v>
      </c>
      <c r="P280" s="66" t="s">
        <v>9</v>
      </c>
    </row>
    <row r="281" spans="1:16" ht="12.75" customHeight="1" x14ac:dyDescent="0.2">
      <c r="A281" s="10">
        <f t="shared" si="12"/>
        <v>280</v>
      </c>
      <c r="B281" s="10">
        <v>131653</v>
      </c>
      <c r="C281" s="8" t="s">
        <v>586</v>
      </c>
      <c r="D281" t="s">
        <v>49</v>
      </c>
      <c r="E281" s="5" t="s">
        <v>820</v>
      </c>
      <c r="F281" t="s">
        <v>59</v>
      </c>
      <c r="G281" t="s">
        <v>475</v>
      </c>
      <c r="H281" s="8" t="s">
        <v>788</v>
      </c>
      <c r="I281" s="2">
        <v>12.5</v>
      </c>
      <c r="J281" s="3">
        <v>67500000</v>
      </c>
      <c r="K281" s="3"/>
      <c r="L281" s="3">
        <f t="shared" si="14"/>
        <v>9</v>
      </c>
      <c r="M281" t="s">
        <v>9</v>
      </c>
      <c r="N281" s="66" t="s">
        <v>9</v>
      </c>
      <c r="O281" t="s">
        <v>9</v>
      </c>
      <c r="P281" s="66" t="s">
        <v>9</v>
      </c>
    </row>
    <row r="282" spans="1:16" ht="12.75" customHeight="1" x14ac:dyDescent="0.2">
      <c r="A282" s="10">
        <f t="shared" si="12"/>
        <v>281</v>
      </c>
      <c r="B282" s="10">
        <v>134608</v>
      </c>
      <c r="C282" s="8" t="s">
        <v>640</v>
      </c>
      <c r="D282" t="s">
        <v>39</v>
      </c>
      <c r="E282" s="5" t="s">
        <v>820</v>
      </c>
      <c r="F282" t="s">
        <v>59</v>
      </c>
      <c r="G282" t="s">
        <v>96</v>
      </c>
      <c r="H282" s="8" t="s">
        <v>788</v>
      </c>
      <c r="I282" s="65">
        <v>12.5</v>
      </c>
      <c r="J282" s="1">
        <v>450000000</v>
      </c>
      <c r="L282" s="1">
        <f t="shared" si="14"/>
        <v>10</v>
      </c>
      <c r="M282" t="s">
        <v>9</v>
      </c>
      <c r="N282" s="66" t="s">
        <v>9</v>
      </c>
      <c r="O282" t="s">
        <v>9</v>
      </c>
      <c r="P282" s="66" t="s">
        <v>9</v>
      </c>
    </row>
    <row r="283" spans="1:16" ht="12.75" customHeight="1" x14ac:dyDescent="0.2">
      <c r="A283" s="10">
        <f t="shared" si="12"/>
        <v>282</v>
      </c>
      <c r="B283" s="10">
        <v>137924</v>
      </c>
      <c r="C283" s="8" t="s">
        <v>841</v>
      </c>
      <c r="D283" t="s">
        <v>39</v>
      </c>
      <c r="E283" s="5" t="s">
        <v>820</v>
      </c>
      <c r="F283" s="5" t="s">
        <v>842</v>
      </c>
      <c r="G283" s="5" t="s">
        <v>843</v>
      </c>
      <c r="H283" s="8" t="s">
        <v>788</v>
      </c>
      <c r="I283" s="65">
        <v>12.5</v>
      </c>
      <c r="J283" s="1">
        <v>6679657.5</v>
      </c>
      <c r="L283" s="1">
        <f t="shared" si="14"/>
        <v>11</v>
      </c>
    </row>
    <row r="284" spans="1:16" ht="12.75" customHeight="1" x14ac:dyDescent="0.2">
      <c r="A284" s="10">
        <f t="shared" si="12"/>
        <v>283</v>
      </c>
      <c r="B284" s="10">
        <v>141514</v>
      </c>
      <c r="C284" s="8" t="s">
        <v>947</v>
      </c>
      <c r="D284" t="s">
        <v>39</v>
      </c>
      <c r="E284" s="5" t="s">
        <v>820</v>
      </c>
      <c r="F284" t="s">
        <v>74</v>
      </c>
      <c r="G284" t="s">
        <v>564</v>
      </c>
      <c r="H284" s="91" t="s">
        <v>788</v>
      </c>
      <c r="I284" s="65">
        <v>12.5</v>
      </c>
      <c r="J284" s="1">
        <v>850000000</v>
      </c>
      <c r="L284" s="1">
        <f t="shared" si="14"/>
        <v>12</v>
      </c>
      <c r="M284" t="s">
        <v>9</v>
      </c>
      <c r="N284" s="66" t="s">
        <v>9</v>
      </c>
      <c r="O284" t="s">
        <v>9</v>
      </c>
      <c r="P284" s="66" t="s">
        <v>9</v>
      </c>
    </row>
    <row r="285" spans="1:16" ht="12.75" customHeight="1" x14ac:dyDescent="0.2">
      <c r="A285" s="10">
        <f t="shared" si="12"/>
        <v>284</v>
      </c>
      <c r="B285" s="10">
        <v>141074</v>
      </c>
      <c r="C285" s="8" t="s">
        <v>850</v>
      </c>
      <c r="D285" t="s">
        <v>39</v>
      </c>
      <c r="E285" s="5" t="s">
        <v>820</v>
      </c>
      <c r="F285" t="s">
        <v>1056</v>
      </c>
      <c r="G285" t="s">
        <v>763</v>
      </c>
      <c r="H285" s="91" t="s">
        <v>788</v>
      </c>
      <c r="I285" s="65">
        <v>12.5</v>
      </c>
      <c r="J285" s="1">
        <v>124704.375</v>
      </c>
      <c r="L285" s="3">
        <f t="shared" si="14"/>
        <v>13</v>
      </c>
      <c r="M285" t="s">
        <v>9</v>
      </c>
      <c r="N285" s="66" t="s">
        <v>9</v>
      </c>
      <c r="O285" t="s">
        <v>9</v>
      </c>
    </row>
    <row r="286" spans="1:16" ht="12.75" customHeight="1" x14ac:dyDescent="0.2">
      <c r="A286" s="10">
        <f t="shared" si="12"/>
        <v>285</v>
      </c>
      <c r="B286" s="10">
        <v>2086</v>
      </c>
      <c r="C286" s="8" t="s">
        <v>43</v>
      </c>
      <c r="D286" t="s">
        <v>44</v>
      </c>
      <c r="E286" s="9" t="s">
        <v>820</v>
      </c>
      <c r="F286" t="s">
        <v>45</v>
      </c>
      <c r="G286" t="s">
        <v>46</v>
      </c>
      <c r="H286" s="8" t="s">
        <v>788</v>
      </c>
      <c r="I286" s="65">
        <v>17</v>
      </c>
      <c r="J286" s="1">
        <v>8500000</v>
      </c>
      <c r="L286" s="1">
        <f t="shared" si="14"/>
        <v>14</v>
      </c>
      <c r="M286" t="s">
        <v>12</v>
      </c>
      <c r="N286" s="66">
        <v>42916</v>
      </c>
      <c r="O286" t="s">
        <v>9</v>
      </c>
      <c r="P286" s="66" t="s">
        <v>9</v>
      </c>
    </row>
    <row r="287" spans="1:16" ht="12.75" customHeight="1" x14ac:dyDescent="0.2">
      <c r="A287" s="10">
        <f t="shared" si="12"/>
        <v>286</v>
      </c>
      <c r="B287" s="10">
        <v>5908</v>
      </c>
      <c r="C287" s="8" t="s">
        <v>73</v>
      </c>
      <c r="D287" t="s">
        <v>44</v>
      </c>
      <c r="E287" s="9" t="s">
        <v>820</v>
      </c>
      <c r="F287" t="s">
        <v>74</v>
      </c>
      <c r="G287" t="s">
        <v>57</v>
      </c>
      <c r="H287" s="8" t="s">
        <v>788</v>
      </c>
      <c r="I287" s="2">
        <v>17</v>
      </c>
      <c r="J287" s="3">
        <v>15812720</v>
      </c>
      <c r="K287" s="3"/>
      <c r="L287" s="3">
        <f t="shared" si="14"/>
        <v>15</v>
      </c>
      <c r="M287" t="s">
        <v>9</v>
      </c>
      <c r="N287" s="66" t="s">
        <v>9</v>
      </c>
      <c r="O287" t="s">
        <v>9</v>
      </c>
      <c r="P287" s="66" t="s">
        <v>9</v>
      </c>
    </row>
    <row r="288" spans="1:16" ht="12.75" customHeight="1" x14ac:dyDescent="0.2">
      <c r="A288" s="10">
        <f t="shared" si="12"/>
        <v>287</v>
      </c>
      <c r="B288" s="10">
        <v>460</v>
      </c>
      <c r="C288" s="8" t="s">
        <v>22</v>
      </c>
      <c r="D288" s="5" t="s">
        <v>10</v>
      </c>
      <c r="E288" s="5" t="s">
        <v>823</v>
      </c>
      <c r="F288" t="s">
        <v>16</v>
      </c>
      <c r="G288" t="s">
        <v>23</v>
      </c>
      <c r="H288" s="8" t="s">
        <v>788</v>
      </c>
      <c r="I288" s="2">
        <v>17</v>
      </c>
      <c r="J288" s="3">
        <v>204000</v>
      </c>
      <c r="K288" s="3"/>
      <c r="L288" s="1">
        <f t="shared" si="14"/>
        <v>16</v>
      </c>
      <c r="M288" t="s">
        <v>9</v>
      </c>
      <c r="N288" s="66" t="s">
        <v>9</v>
      </c>
      <c r="O288" t="s">
        <v>9</v>
      </c>
      <c r="P288" s="66" t="s">
        <v>9</v>
      </c>
    </row>
    <row r="289" spans="1:16" ht="12.75" customHeight="1" x14ac:dyDescent="0.2">
      <c r="A289" s="10">
        <f t="shared" si="12"/>
        <v>288</v>
      </c>
      <c r="B289" s="10">
        <v>17693</v>
      </c>
      <c r="C289" s="8" t="s">
        <v>99</v>
      </c>
      <c r="D289" t="s">
        <v>49</v>
      </c>
      <c r="E289" s="5" t="s">
        <v>820</v>
      </c>
      <c r="F289" t="s">
        <v>79</v>
      </c>
      <c r="G289" t="s">
        <v>51</v>
      </c>
      <c r="H289" s="8" t="s">
        <v>788</v>
      </c>
      <c r="I289" s="65">
        <v>17</v>
      </c>
      <c r="J289" s="1">
        <v>68000000</v>
      </c>
      <c r="L289" s="3">
        <f t="shared" si="14"/>
        <v>17</v>
      </c>
      <c r="M289" t="s">
        <v>12</v>
      </c>
      <c r="N289" s="66">
        <v>41830</v>
      </c>
      <c r="O289" t="s">
        <v>9</v>
      </c>
      <c r="P289" s="66" t="s">
        <v>9</v>
      </c>
    </row>
    <row r="290" spans="1:16" ht="12.75" customHeight="1" x14ac:dyDescent="0.2">
      <c r="A290" s="10">
        <f t="shared" si="12"/>
        <v>289</v>
      </c>
      <c r="B290" s="10">
        <v>19293</v>
      </c>
      <c r="C290" s="8" t="s">
        <v>105</v>
      </c>
      <c r="D290" t="s">
        <v>71</v>
      </c>
      <c r="E290" s="9" t="s">
        <v>821</v>
      </c>
      <c r="F290" t="s">
        <v>74</v>
      </c>
      <c r="G290" t="s">
        <v>106</v>
      </c>
      <c r="H290" s="8" t="s">
        <v>788</v>
      </c>
      <c r="I290" s="65">
        <v>17</v>
      </c>
      <c r="J290" s="1">
        <v>0</v>
      </c>
      <c r="L290" s="1">
        <f t="shared" si="14"/>
        <v>18</v>
      </c>
      <c r="M290" t="s">
        <v>9</v>
      </c>
      <c r="N290" s="66" t="s">
        <v>9</v>
      </c>
      <c r="O290" t="s">
        <v>9</v>
      </c>
      <c r="P290" s="66" t="s">
        <v>9</v>
      </c>
    </row>
    <row r="291" spans="1:16" ht="12.75" customHeight="1" x14ac:dyDescent="0.2">
      <c r="A291" s="10">
        <f t="shared" si="12"/>
        <v>290</v>
      </c>
      <c r="B291" s="10">
        <v>28744</v>
      </c>
      <c r="C291" s="8" t="s">
        <v>124</v>
      </c>
      <c r="D291" t="s">
        <v>71</v>
      </c>
      <c r="E291" s="9" t="s">
        <v>821</v>
      </c>
      <c r="F291" t="s">
        <v>74</v>
      </c>
      <c r="G291" t="s">
        <v>85</v>
      </c>
      <c r="H291" s="8" t="s">
        <v>788</v>
      </c>
      <c r="I291" s="65">
        <v>17</v>
      </c>
      <c r="J291" s="1">
        <v>0</v>
      </c>
      <c r="L291" s="1">
        <v>1</v>
      </c>
      <c r="M291" t="s">
        <v>9</v>
      </c>
      <c r="N291" s="66" t="s">
        <v>9</v>
      </c>
      <c r="O291" t="s">
        <v>9</v>
      </c>
      <c r="P291" s="66" t="s">
        <v>9</v>
      </c>
    </row>
    <row r="292" spans="1:16" ht="12.75" customHeight="1" x14ac:dyDescent="0.2">
      <c r="A292" s="10">
        <f t="shared" si="12"/>
        <v>291</v>
      </c>
      <c r="B292" s="10">
        <v>26231</v>
      </c>
      <c r="C292" s="8" t="s">
        <v>118</v>
      </c>
      <c r="D292" t="s">
        <v>49</v>
      </c>
      <c r="E292" s="5" t="s">
        <v>820</v>
      </c>
      <c r="F292" t="s">
        <v>14</v>
      </c>
      <c r="G292" t="s">
        <v>119</v>
      </c>
      <c r="H292" s="8" t="s">
        <v>788</v>
      </c>
      <c r="I292" s="65">
        <v>17</v>
      </c>
      <c r="J292" s="1">
        <v>197200000</v>
      </c>
      <c r="L292" s="1">
        <f>L291+1</f>
        <v>2</v>
      </c>
      <c r="M292" t="s">
        <v>12</v>
      </c>
      <c r="N292" s="66">
        <v>42174</v>
      </c>
      <c r="O292" t="s">
        <v>9</v>
      </c>
      <c r="P292" s="66" t="s">
        <v>9</v>
      </c>
    </row>
    <row r="293" spans="1:16" ht="12.75" customHeight="1" x14ac:dyDescent="0.2">
      <c r="A293" s="10">
        <f t="shared" si="12"/>
        <v>292</v>
      </c>
      <c r="B293" s="10">
        <v>50307</v>
      </c>
      <c r="C293" s="8" t="s">
        <v>154</v>
      </c>
      <c r="D293" t="s">
        <v>39</v>
      </c>
      <c r="E293" s="5" t="s">
        <v>820</v>
      </c>
      <c r="F293" t="s">
        <v>74</v>
      </c>
      <c r="G293" t="s">
        <v>155</v>
      </c>
      <c r="H293" s="8" t="s">
        <v>788</v>
      </c>
      <c r="I293" s="65">
        <v>17</v>
      </c>
      <c r="J293" s="1">
        <v>6306426</v>
      </c>
      <c r="L293" s="3">
        <f>L292+1</f>
        <v>3</v>
      </c>
      <c r="M293" t="s">
        <v>12</v>
      </c>
      <c r="N293" s="66">
        <v>42185</v>
      </c>
      <c r="O293" t="s">
        <v>9</v>
      </c>
      <c r="P293" s="66" t="s">
        <v>9</v>
      </c>
    </row>
    <row r="294" spans="1:16" ht="12.75" customHeight="1" x14ac:dyDescent="0.2">
      <c r="A294" s="10">
        <f t="shared" si="12"/>
        <v>293</v>
      </c>
      <c r="B294" s="10">
        <v>54628</v>
      </c>
      <c r="C294" s="8" t="s">
        <v>1065</v>
      </c>
      <c r="D294" t="s">
        <v>49</v>
      </c>
      <c r="E294" s="5" t="s">
        <v>820</v>
      </c>
      <c r="F294" s="5" t="s">
        <v>45</v>
      </c>
      <c r="G294" t="s">
        <v>164</v>
      </c>
      <c r="H294" s="8" t="s">
        <v>788</v>
      </c>
      <c r="I294" s="2">
        <v>17</v>
      </c>
      <c r="J294" s="1">
        <v>50660000</v>
      </c>
      <c r="L294" s="3">
        <f>L293+1</f>
        <v>4</v>
      </c>
    </row>
    <row r="295" spans="1:16" ht="12.75" customHeight="1" x14ac:dyDescent="0.2">
      <c r="A295" s="10">
        <f t="shared" si="12"/>
        <v>294</v>
      </c>
      <c r="B295" s="10">
        <v>63647</v>
      </c>
      <c r="C295" s="8" t="s">
        <v>178</v>
      </c>
      <c r="D295" t="s">
        <v>49</v>
      </c>
      <c r="E295" s="5" t="s">
        <v>820</v>
      </c>
      <c r="F295" t="s">
        <v>45</v>
      </c>
      <c r="G295" t="s">
        <v>179</v>
      </c>
      <c r="H295" s="8" t="s">
        <v>788</v>
      </c>
      <c r="I295" s="65">
        <v>17</v>
      </c>
      <c r="J295" s="1">
        <v>139400000</v>
      </c>
      <c r="L295" s="3">
        <f>L294+1</f>
        <v>5</v>
      </c>
      <c r="M295" t="s">
        <v>9</v>
      </c>
      <c r="N295" s="66" t="s">
        <v>9</v>
      </c>
      <c r="O295" t="s">
        <v>9</v>
      </c>
      <c r="P295" s="66" t="s">
        <v>9</v>
      </c>
    </row>
    <row r="296" spans="1:16" ht="12.75" customHeight="1" x14ac:dyDescent="0.2">
      <c r="A296" s="10">
        <f t="shared" si="12"/>
        <v>295</v>
      </c>
      <c r="B296" s="10">
        <v>45386</v>
      </c>
      <c r="C296" s="8" t="s">
        <v>142</v>
      </c>
      <c r="D296" t="s">
        <v>49</v>
      </c>
      <c r="E296" s="5" t="s">
        <v>820</v>
      </c>
      <c r="F296" t="s">
        <v>45</v>
      </c>
      <c r="G296" t="s">
        <v>133</v>
      </c>
      <c r="H296" s="8" t="s">
        <v>788</v>
      </c>
      <c r="I296" s="65">
        <v>17</v>
      </c>
      <c r="J296" s="1">
        <v>17850000</v>
      </c>
      <c r="L296" s="1">
        <v>1</v>
      </c>
      <c r="M296" t="s">
        <v>12</v>
      </c>
      <c r="N296" s="66">
        <v>43851</v>
      </c>
      <c r="O296" t="s">
        <v>9</v>
      </c>
      <c r="P296" s="66" t="s">
        <v>9</v>
      </c>
    </row>
    <row r="297" spans="1:16" ht="12.75" customHeight="1" x14ac:dyDescent="0.2">
      <c r="A297" s="10">
        <f t="shared" si="12"/>
        <v>296</v>
      </c>
      <c r="B297" s="10">
        <v>63908</v>
      </c>
      <c r="C297" s="8" t="s">
        <v>182</v>
      </c>
      <c r="D297" t="s">
        <v>49</v>
      </c>
      <c r="E297" s="5" t="s">
        <v>820</v>
      </c>
      <c r="F297" t="s">
        <v>45</v>
      </c>
      <c r="G297" t="s">
        <v>179</v>
      </c>
      <c r="H297" s="8" t="s">
        <v>788</v>
      </c>
      <c r="I297" s="65">
        <v>17</v>
      </c>
      <c r="J297" s="1">
        <v>113534500</v>
      </c>
      <c r="L297" s="3">
        <f t="shared" ref="L297:L335" si="15">L296+1</f>
        <v>2</v>
      </c>
      <c r="M297" t="s">
        <v>9</v>
      </c>
      <c r="N297" s="66" t="s">
        <v>9</v>
      </c>
      <c r="O297" t="s">
        <v>9</v>
      </c>
      <c r="P297" s="66" t="s">
        <v>9</v>
      </c>
    </row>
    <row r="298" spans="1:16" ht="12.75" customHeight="1" x14ac:dyDescent="0.2">
      <c r="A298" s="10">
        <f t="shared" si="12"/>
        <v>297</v>
      </c>
      <c r="B298" s="10">
        <v>52726</v>
      </c>
      <c r="C298" s="8" t="s">
        <v>158</v>
      </c>
      <c r="D298" t="s">
        <v>49</v>
      </c>
      <c r="E298" s="5" t="s">
        <v>820</v>
      </c>
      <c r="F298" t="s">
        <v>45</v>
      </c>
      <c r="G298" t="s">
        <v>152</v>
      </c>
      <c r="H298" s="8" t="s">
        <v>788</v>
      </c>
      <c r="I298" s="65">
        <v>17</v>
      </c>
      <c r="J298" s="1">
        <v>160684000</v>
      </c>
      <c r="L298" s="3">
        <f t="shared" si="15"/>
        <v>3</v>
      </c>
      <c r="M298" t="s">
        <v>9</v>
      </c>
      <c r="N298" s="66" t="s">
        <v>9</v>
      </c>
      <c r="O298" t="s">
        <v>9</v>
      </c>
      <c r="P298" s="66" t="s">
        <v>9</v>
      </c>
    </row>
    <row r="299" spans="1:16" ht="12.75" customHeight="1" x14ac:dyDescent="0.2">
      <c r="A299" s="10">
        <f t="shared" si="12"/>
        <v>298</v>
      </c>
      <c r="B299" s="10">
        <v>62907</v>
      </c>
      <c r="C299" s="8" t="s">
        <v>175</v>
      </c>
      <c r="D299" t="s">
        <v>49</v>
      </c>
      <c r="E299" s="5" t="s">
        <v>820</v>
      </c>
      <c r="F299" t="s">
        <v>83</v>
      </c>
      <c r="G299" t="s">
        <v>57</v>
      </c>
      <c r="H299" s="8" t="s">
        <v>788</v>
      </c>
      <c r="I299" s="65">
        <v>17</v>
      </c>
      <c r="J299" s="1">
        <v>426700</v>
      </c>
      <c r="L299" s="3">
        <f t="shared" si="15"/>
        <v>4</v>
      </c>
      <c r="M299" t="s">
        <v>12</v>
      </c>
      <c r="N299" s="66">
        <v>42060</v>
      </c>
      <c r="O299" t="s">
        <v>9</v>
      </c>
      <c r="P299" s="66" t="s">
        <v>9</v>
      </c>
    </row>
    <row r="300" spans="1:16" ht="12.75" customHeight="1" x14ac:dyDescent="0.2">
      <c r="A300" s="10">
        <f t="shared" si="12"/>
        <v>299</v>
      </c>
      <c r="B300" s="10">
        <v>92192</v>
      </c>
      <c r="C300" s="8" t="s">
        <v>228</v>
      </c>
      <c r="D300" t="s">
        <v>49</v>
      </c>
      <c r="E300" s="5" t="s">
        <v>820</v>
      </c>
      <c r="F300" t="s">
        <v>45</v>
      </c>
      <c r="G300" t="s">
        <v>91</v>
      </c>
      <c r="H300" s="8" t="s">
        <v>788</v>
      </c>
      <c r="I300" s="65">
        <v>17</v>
      </c>
      <c r="J300" s="1">
        <v>27200000</v>
      </c>
      <c r="L300" s="1">
        <f t="shared" si="15"/>
        <v>5</v>
      </c>
      <c r="M300" t="s">
        <v>9</v>
      </c>
      <c r="N300" s="66" t="s">
        <v>9</v>
      </c>
      <c r="O300" t="s">
        <v>9</v>
      </c>
      <c r="P300" s="66" t="s">
        <v>9</v>
      </c>
    </row>
    <row r="301" spans="1:16" ht="12.75" customHeight="1" x14ac:dyDescent="0.2">
      <c r="A301" s="10">
        <f t="shared" si="12"/>
        <v>300</v>
      </c>
      <c r="B301" s="10">
        <v>81289</v>
      </c>
      <c r="C301" s="8" t="s">
        <v>159</v>
      </c>
      <c r="D301" t="s">
        <v>49</v>
      </c>
      <c r="E301" s="5" t="s">
        <v>820</v>
      </c>
      <c r="F301" t="s">
        <v>79</v>
      </c>
      <c r="G301" t="s">
        <v>209</v>
      </c>
      <c r="H301" s="8" t="s">
        <v>788</v>
      </c>
      <c r="I301" s="65">
        <v>17</v>
      </c>
      <c r="J301" s="1">
        <v>32345412</v>
      </c>
      <c r="L301" s="3">
        <f t="shared" si="15"/>
        <v>6</v>
      </c>
      <c r="M301" t="s">
        <v>12</v>
      </c>
      <c r="N301" s="66">
        <v>43615</v>
      </c>
      <c r="O301" t="s">
        <v>9</v>
      </c>
      <c r="P301" s="66" t="s">
        <v>9</v>
      </c>
    </row>
    <row r="302" spans="1:16" ht="12.75" customHeight="1" x14ac:dyDescent="0.2">
      <c r="A302" s="10">
        <f t="shared" si="12"/>
        <v>301</v>
      </c>
      <c r="B302" s="10">
        <v>89409</v>
      </c>
      <c r="C302" s="8" t="s">
        <v>237</v>
      </c>
      <c r="D302" t="s">
        <v>49</v>
      </c>
      <c r="E302" s="5" t="s">
        <v>820</v>
      </c>
      <c r="F302" t="s">
        <v>45</v>
      </c>
      <c r="G302" t="s">
        <v>119</v>
      </c>
      <c r="H302" s="8" t="s">
        <v>788</v>
      </c>
      <c r="I302" s="65">
        <v>17</v>
      </c>
      <c r="J302" s="1">
        <v>43792000</v>
      </c>
      <c r="L302" s="1">
        <f t="shared" si="15"/>
        <v>7</v>
      </c>
      <c r="M302" t="s">
        <v>12</v>
      </c>
      <c r="N302" s="66">
        <v>43878</v>
      </c>
      <c r="O302" t="s">
        <v>9</v>
      </c>
      <c r="P302" s="66" t="s">
        <v>9</v>
      </c>
    </row>
    <row r="303" spans="1:16" ht="12.75" customHeight="1" x14ac:dyDescent="0.2">
      <c r="A303" s="10">
        <f t="shared" si="12"/>
        <v>302</v>
      </c>
      <c r="B303" s="10">
        <v>90169</v>
      </c>
      <c r="C303" s="8" t="s">
        <v>238</v>
      </c>
      <c r="D303" t="s">
        <v>10</v>
      </c>
      <c r="E303" s="5" t="s">
        <v>823</v>
      </c>
      <c r="F303" t="s">
        <v>5</v>
      </c>
      <c r="G303" t="s">
        <v>239</v>
      </c>
      <c r="H303" s="8" t="s">
        <v>788</v>
      </c>
      <c r="I303" s="2">
        <v>17</v>
      </c>
      <c r="J303" s="3">
        <v>12750000</v>
      </c>
      <c r="K303" s="3"/>
      <c r="L303" s="1">
        <f t="shared" si="15"/>
        <v>8</v>
      </c>
      <c r="M303" t="s">
        <v>9</v>
      </c>
      <c r="N303" s="66" t="s">
        <v>9</v>
      </c>
      <c r="O303" t="s">
        <v>9</v>
      </c>
      <c r="P303" s="66" t="s">
        <v>9</v>
      </c>
    </row>
    <row r="304" spans="1:16" ht="12.75" customHeight="1" x14ac:dyDescent="0.2">
      <c r="A304" s="10">
        <f t="shared" si="12"/>
        <v>303</v>
      </c>
      <c r="B304" s="10">
        <v>82309</v>
      </c>
      <c r="C304" s="8" t="s">
        <v>216</v>
      </c>
      <c r="D304" t="s">
        <v>49</v>
      </c>
      <c r="E304" s="5" t="s">
        <v>820</v>
      </c>
      <c r="F304" t="s">
        <v>59</v>
      </c>
      <c r="G304" t="s">
        <v>217</v>
      </c>
      <c r="H304" s="8" t="s">
        <v>788</v>
      </c>
      <c r="I304" s="65">
        <v>17</v>
      </c>
      <c r="J304" s="1">
        <v>255000000</v>
      </c>
      <c r="L304" s="1">
        <f t="shared" si="15"/>
        <v>9</v>
      </c>
      <c r="M304" t="s">
        <v>9</v>
      </c>
      <c r="N304" s="66" t="s">
        <v>9</v>
      </c>
      <c r="O304" t="s">
        <v>9</v>
      </c>
      <c r="P304" s="66" t="s">
        <v>9</v>
      </c>
    </row>
    <row r="305" spans="1:16" ht="12.75" customHeight="1" x14ac:dyDescent="0.2">
      <c r="A305" s="10">
        <f t="shared" si="12"/>
        <v>304</v>
      </c>
      <c r="B305" s="10">
        <v>92269</v>
      </c>
      <c r="C305" s="8" t="s">
        <v>247</v>
      </c>
      <c r="D305" t="s">
        <v>49</v>
      </c>
      <c r="E305" s="5" t="s">
        <v>820</v>
      </c>
      <c r="F305" t="s">
        <v>45</v>
      </c>
      <c r="G305" t="s">
        <v>248</v>
      </c>
      <c r="H305" s="8" t="s">
        <v>788</v>
      </c>
      <c r="I305" s="65">
        <v>17</v>
      </c>
      <c r="J305" s="1">
        <v>0</v>
      </c>
      <c r="L305" s="3">
        <f t="shared" si="15"/>
        <v>10</v>
      </c>
      <c r="M305" t="s">
        <v>12</v>
      </c>
      <c r="N305" s="66">
        <v>43962</v>
      </c>
      <c r="O305" t="s">
        <v>9</v>
      </c>
      <c r="P305" s="66" t="s">
        <v>9</v>
      </c>
    </row>
    <row r="306" spans="1:16" ht="12.75" customHeight="1" x14ac:dyDescent="0.2">
      <c r="A306" s="10">
        <f t="shared" si="12"/>
        <v>305</v>
      </c>
      <c r="B306" s="10">
        <v>103193</v>
      </c>
      <c r="C306" s="8" t="s">
        <v>1046</v>
      </c>
      <c r="D306" t="s">
        <v>290</v>
      </c>
      <c r="E306" s="9" t="s">
        <v>820</v>
      </c>
      <c r="F306" t="s">
        <v>59</v>
      </c>
      <c r="G306" t="s">
        <v>190</v>
      </c>
      <c r="H306" s="8" t="s">
        <v>788</v>
      </c>
      <c r="I306" s="2">
        <v>17</v>
      </c>
      <c r="J306" s="3">
        <v>3801326</v>
      </c>
      <c r="K306" s="3"/>
      <c r="L306" s="1">
        <f t="shared" si="15"/>
        <v>11</v>
      </c>
      <c r="M306" t="s">
        <v>9</v>
      </c>
      <c r="N306" s="66" t="s">
        <v>9</v>
      </c>
      <c r="O306" t="s">
        <v>9</v>
      </c>
      <c r="P306" s="66" t="s">
        <v>9</v>
      </c>
    </row>
    <row r="307" spans="1:16" ht="12.75" customHeight="1" x14ac:dyDescent="0.2">
      <c r="A307" s="10">
        <f t="shared" si="12"/>
        <v>306</v>
      </c>
      <c r="B307" s="10">
        <v>104612</v>
      </c>
      <c r="C307" s="8" t="s">
        <v>295</v>
      </c>
      <c r="D307" t="s">
        <v>49</v>
      </c>
      <c r="E307" s="5" t="s">
        <v>820</v>
      </c>
      <c r="F307" t="s">
        <v>45</v>
      </c>
      <c r="G307" t="s">
        <v>296</v>
      </c>
      <c r="H307" s="92" t="s">
        <v>788</v>
      </c>
      <c r="I307" s="2">
        <v>17</v>
      </c>
      <c r="J307" s="3">
        <v>25840000</v>
      </c>
      <c r="K307" s="3"/>
      <c r="L307" s="3">
        <f t="shared" si="15"/>
        <v>12</v>
      </c>
      <c r="M307" t="s">
        <v>9</v>
      </c>
      <c r="N307" s="66" t="s">
        <v>9</v>
      </c>
      <c r="O307" t="s">
        <v>9</v>
      </c>
      <c r="P307" s="66" t="s">
        <v>9</v>
      </c>
    </row>
    <row r="308" spans="1:16" ht="12.75" customHeight="1" x14ac:dyDescent="0.2">
      <c r="A308" s="10">
        <f t="shared" si="12"/>
        <v>307</v>
      </c>
      <c r="B308" s="10">
        <v>81971</v>
      </c>
      <c r="C308" s="8" t="s">
        <v>215</v>
      </c>
      <c r="D308" t="s">
        <v>49</v>
      </c>
      <c r="E308" s="5" t="s">
        <v>820</v>
      </c>
      <c r="F308" t="s">
        <v>14</v>
      </c>
      <c r="G308" t="s">
        <v>119</v>
      </c>
      <c r="H308" s="8" t="s">
        <v>788</v>
      </c>
      <c r="I308" s="65">
        <v>17</v>
      </c>
      <c r="J308" s="1">
        <v>252847800</v>
      </c>
      <c r="L308" s="1">
        <f t="shared" si="15"/>
        <v>13</v>
      </c>
      <c r="M308" t="s">
        <v>9</v>
      </c>
      <c r="N308" s="66" t="s">
        <v>9</v>
      </c>
      <c r="O308" t="s">
        <v>9</v>
      </c>
      <c r="P308" s="66" t="s">
        <v>9</v>
      </c>
    </row>
    <row r="309" spans="1:16" ht="12.75" customHeight="1" x14ac:dyDescent="0.2">
      <c r="A309" s="10">
        <f t="shared" si="12"/>
        <v>308</v>
      </c>
      <c r="B309" s="10">
        <v>106062</v>
      </c>
      <c r="C309" s="8" t="s">
        <v>302</v>
      </c>
      <c r="D309" t="s">
        <v>49</v>
      </c>
      <c r="E309" s="5" t="s">
        <v>820</v>
      </c>
      <c r="F309" t="s">
        <v>74</v>
      </c>
      <c r="G309" t="s">
        <v>303</v>
      </c>
      <c r="H309" s="8" t="s">
        <v>788</v>
      </c>
      <c r="I309" s="65">
        <v>17</v>
      </c>
      <c r="J309" s="1">
        <v>140658000</v>
      </c>
      <c r="L309" s="3">
        <f t="shared" si="15"/>
        <v>14</v>
      </c>
      <c r="M309" t="s">
        <v>9</v>
      </c>
      <c r="N309" s="66" t="s">
        <v>9</v>
      </c>
      <c r="O309" t="s">
        <v>9</v>
      </c>
      <c r="P309" s="66" t="s">
        <v>9</v>
      </c>
    </row>
    <row r="310" spans="1:16" ht="12.75" customHeight="1" x14ac:dyDescent="0.2">
      <c r="A310" s="10">
        <f t="shared" si="12"/>
        <v>309</v>
      </c>
      <c r="B310" s="10">
        <v>108331</v>
      </c>
      <c r="C310" s="8" t="s">
        <v>309</v>
      </c>
      <c r="D310" t="s">
        <v>49</v>
      </c>
      <c r="E310" s="5" t="s">
        <v>820</v>
      </c>
      <c r="F310" t="s">
        <v>52</v>
      </c>
      <c r="G310" t="s">
        <v>152</v>
      </c>
      <c r="H310" s="8" t="s">
        <v>788</v>
      </c>
      <c r="I310" s="65">
        <v>17</v>
      </c>
      <c r="J310" s="1">
        <v>94787682</v>
      </c>
      <c r="L310" s="3">
        <f t="shared" si="15"/>
        <v>15</v>
      </c>
      <c r="M310" t="s">
        <v>9</v>
      </c>
      <c r="N310" s="66" t="s">
        <v>9</v>
      </c>
      <c r="O310" t="s">
        <v>9</v>
      </c>
      <c r="P310" s="66" t="s">
        <v>9</v>
      </c>
    </row>
    <row r="311" spans="1:16" ht="12.75" customHeight="1" x14ac:dyDescent="0.2">
      <c r="A311" s="10">
        <f t="shared" si="12"/>
        <v>310</v>
      </c>
      <c r="B311" s="10">
        <v>97648</v>
      </c>
      <c r="C311" s="8" t="s">
        <v>265</v>
      </c>
      <c r="D311" t="s">
        <v>49</v>
      </c>
      <c r="E311" s="5" t="s">
        <v>820</v>
      </c>
      <c r="F311" t="s">
        <v>45</v>
      </c>
      <c r="G311" t="s">
        <v>91</v>
      </c>
      <c r="H311" s="8" t="s">
        <v>788</v>
      </c>
      <c r="I311" s="65">
        <v>17</v>
      </c>
      <c r="J311" s="1">
        <v>104884900</v>
      </c>
      <c r="L311" s="1">
        <f t="shared" si="15"/>
        <v>16</v>
      </c>
      <c r="M311" t="s">
        <v>12</v>
      </c>
      <c r="N311" s="66">
        <v>44013</v>
      </c>
      <c r="O311" t="s">
        <v>9</v>
      </c>
      <c r="P311" s="66" t="s">
        <v>9</v>
      </c>
    </row>
    <row r="312" spans="1:16" ht="12.75" customHeight="1" x14ac:dyDescent="0.2">
      <c r="A312" s="10">
        <f t="shared" si="12"/>
        <v>311</v>
      </c>
      <c r="B312" s="10">
        <v>105252</v>
      </c>
      <c r="C312" s="8" t="s">
        <v>297</v>
      </c>
      <c r="D312" t="s">
        <v>49</v>
      </c>
      <c r="E312" s="5" t="s">
        <v>820</v>
      </c>
      <c r="F312" t="s">
        <v>45</v>
      </c>
      <c r="G312" t="s">
        <v>298</v>
      </c>
      <c r="H312" s="92" t="s">
        <v>788</v>
      </c>
      <c r="I312" s="2">
        <v>17</v>
      </c>
      <c r="J312" s="3">
        <v>23443000</v>
      </c>
      <c r="K312" s="3"/>
      <c r="L312" s="3">
        <f t="shared" si="15"/>
        <v>17</v>
      </c>
      <c r="M312" t="s">
        <v>9</v>
      </c>
      <c r="N312" s="66" t="s">
        <v>9</v>
      </c>
      <c r="O312" t="s">
        <v>9</v>
      </c>
      <c r="P312" s="66" t="s">
        <v>9</v>
      </c>
    </row>
    <row r="313" spans="1:16" ht="12.75" customHeight="1" x14ac:dyDescent="0.2">
      <c r="A313" s="10">
        <f t="shared" si="12"/>
        <v>312</v>
      </c>
      <c r="B313" s="10">
        <v>96090</v>
      </c>
      <c r="C313" s="8" t="s">
        <v>253</v>
      </c>
      <c r="D313" t="s">
        <v>39</v>
      </c>
      <c r="E313" s="5" t="s">
        <v>820</v>
      </c>
      <c r="F313" t="s">
        <v>74</v>
      </c>
      <c r="G313" t="s">
        <v>254</v>
      </c>
      <c r="H313" s="8" t="s">
        <v>788</v>
      </c>
      <c r="I313" s="65">
        <v>17</v>
      </c>
      <c r="J313" s="1">
        <v>17000000</v>
      </c>
      <c r="L313" s="1">
        <f t="shared" si="15"/>
        <v>18</v>
      </c>
      <c r="M313" t="s">
        <v>12</v>
      </c>
      <c r="N313" s="66">
        <v>43164</v>
      </c>
      <c r="O313" t="s">
        <v>9</v>
      </c>
      <c r="P313" s="66" t="s">
        <v>9</v>
      </c>
    </row>
    <row r="314" spans="1:16" ht="12.75" customHeight="1" x14ac:dyDescent="0.2">
      <c r="A314" s="10">
        <f t="shared" si="12"/>
        <v>313</v>
      </c>
      <c r="B314" s="10">
        <v>139423</v>
      </c>
      <c r="C314" s="8" t="s">
        <v>347</v>
      </c>
      <c r="D314" t="s">
        <v>39</v>
      </c>
      <c r="E314" s="5" t="s">
        <v>820</v>
      </c>
      <c r="F314" t="s">
        <v>74</v>
      </c>
      <c r="G314" t="s">
        <v>149</v>
      </c>
      <c r="H314" s="8" t="s">
        <v>788</v>
      </c>
      <c r="I314" s="2">
        <v>17</v>
      </c>
      <c r="J314" s="3">
        <v>225939299</v>
      </c>
      <c r="K314" s="3"/>
      <c r="L314" s="1">
        <f t="shared" si="15"/>
        <v>19</v>
      </c>
      <c r="M314" t="s">
        <v>9</v>
      </c>
      <c r="N314" s="66" t="s">
        <v>9</v>
      </c>
      <c r="O314" t="s">
        <v>9</v>
      </c>
      <c r="P314" s="66" t="s">
        <v>9</v>
      </c>
    </row>
    <row r="315" spans="1:16" ht="12.75" customHeight="1" x14ac:dyDescent="0.2">
      <c r="A315" s="10">
        <f t="shared" si="12"/>
        <v>314</v>
      </c>
      <c r="B315" s="10">
        <v>90409</v>
      </c>
      <c r="C315" s="8" t="s">
        <v>240</v>
      </c>
      <c r="D315" t="s">
        <v>49</v>
      </c>
      <c r="E315" s="5" t="s">
        <v>820</v>
      </c>
      <c r="F315" t="s">
        <v>45</v>
      </c>
      <c r="G315" t="s">
        <v>179</v>
      </c>
      <c r="H315" s="8" t="s">
        <v>788</v>
      </c>
      <c r="I315" s="65">
        <v>17</v>
      </c>
      <c r="J315" s="1">
        <v>85037326</v>
      </c>
      <c r="L315" s="3">
        <f t="shared" si="15"/>
        <v>20</v>
      </c>
      <c r="M315" t="s">
        <v>12</v>
      </c>
      <c r="N315" s="66">
        <v>43762</v>
      </c>
      <c r="O315" t="s">
        <v>9</v>
      </c>
      <c r="P315" s="66" t="s">
        <v>9</v>
      </c>
    </row>
    <row r="316" spans="1:16" ht="12.75" customHeight="1" x14ac:dyDescent="0.2">
      <c r="A316" s="10">
        <f t="shared" si="12"/>
        <v>315</v>
      </c>
      <c r="B316" s="10">
        <v>81771</v>
      </c>
      <c r="C316" s="8" t="s">
        <v>213</v>
      </c>
      <c r="D316" t="s">
        <v>39</v>
      </c>
      <c r="E316" s="5" t="s">
        <v>820</v>
      </c>
      <c r="F316" t="s">
        <v>74</v>
      </c>
      <c r="G316" t="s">
        <v>149</v>
      </c>
      <c r="H316" s="8" t="s">
        <v>788</v>
      </c>
      <c r="I316" s="2">
        <v>17</v>
      </c>
      <c r="J316" s="3">
        <v>66859266</v>
      </c>
      <c r="K316" s="3"/>
      <c r="L316" s="1">
        <f t="shared" si="15"/>
        <v>21</v>
      </c>
      <c r="M316" t="s">
        <v>9</v>
      </c>
      <c r="N316" s="66" t="s">
        <v>9</v>
      </c>
      <c r="O316" t="s">
        <v>9</v>
      </c>
      <c r="P316" s="66" t="s">
        <v>9</v>
      </c>
    </row>
    <row r="317" spans="1:16" ht="12.75" customHeight="1" x14ac:dyDescent="0.2">
      <c r="A317" s="10">
        <f t="shared" si="12"/>
        <v>316</v>
      </c>
      <c r="B317" s="10">
        <v>91769</v>
      </c>
      <c r="C317" s="8" t="s">
        <v>246</v>
      </c>
      <c r="D317" t="s">
        <v>44</v>
      </c>
      <c r="E317" s="9" t="s">
        <v>820</v>
      </c>
      <c r="F317" t="s">
        <v>45</v>
      </c>
      <c r="G317" t="s">
        <v>80</v>
      </c>
      <c r="H317" s="8" t="s">
        <v>788</v>
      </c>
      <c r="I317" s="65">
        <v>17</v>
      </c>
      <c r="J317" s="1">
        <v>4379200</v>
      </c>
      <c r="L317" s="1">
        <f t="shared" si="15"/>
        <v>22</v>
      </c>
      <c r="M317" t="s">
        <v>9</v>
      </c>
      <c r="N317" s="66" t="s">
        <v>9</v>
      </c>
      <c r="O317" t="s">
        <v>9</v>
      </c>
      <c r="P317" s="66" t="s">
        <v>9</v>
      </c>
    </row>
    <row r="318" spans="1:16" ht="12.75" customHeight="1" x14ac:dyDescent="0.2">
      <c r="A318" s="10">
        <f t="shared" si="12"/>
        <v>317</v>
      </c>
      <c r="B318" s="10">
        <v>96329</v>
      </c>
      <c r="C318" s="8" t="s">
        <v>259</v>
      </c>
      <c r="D318" t="s">
        <v>71</v>
      </c>
      <c r="E318" s="9" t="s">
        <v>821</v>
      </c>
      <c r="F318" t="s">
        <v>79</v>
      </c>
      <c r="G318" t="s">
        <v>46</v>
      </c>
      <c r="H318" s="87" t="s">
        <v>788</v>
      </c>
      <c r="I318" s="65">
        <v>17</v>
      </c>
      <c r="J318" s="1">
        <v>0</v>
      </c>
      <c r="L318" s="1">
        <f t="shared" si="15"/>
        <v>23</v>
      </c>
      <c r="M318" t="s">
        <v>12</v>
      </c>
      <c r="N318" s="66">
        <v>43734</v>
      </c>
      <c r="O318" t="s">
        <v>9</v>
      </c>
      <c r="P318" s="66" t="s">
        <v>9</v>
      </c>
    </row>
    <row r="319" spans="1:16" ht="12.75" customHeight="1" x14ac:dyDescent="0.2">
      <c r="A319" s="10">
        <f t="shared" si="12"/>
        <v>318</v>
      </c>
      <c r="B319" s="10">
        <v>133789</v>
      </c>
      <c r="C319" s="8" t="s">
        <v>625</v>
      </c>
      <c r="D319" t="s">
        <v>39</v>
      </c>
      <c r="E319" s="5" t="s">
        <v>820</v>
      </c>
      <c r="F319" t="s">
        <v>74</v>
      </c>
      <c r="G319" t="s">
        <v>106</v>
      </c>
      <c r="H319" s="8" t="s">
        <v>788</v>
      </c>
      <c r="I319" s="65">
        <v>17</v>
      </c>
      <c r="J319" s="1">
        <v>0</v>
      </c>
      <c r="L319" s="1">
        <f t="shared" si="15"/>
        <v>24</v>
      </c>
      <c r="M319" t="s">
        <v>9</v>
      </c>
      <c r="N319" s="66" t="s">
        <v>9</v>
      </c>
      <c r="O319" t="s">
        <v>9</v>
      </c>
      <c r="P319" s="66" t="s">
        <v>9</v>
      </c>
    </row>
    <row r="320" spans="1:16" ht="12.75" customHeight="1" x14ac:dyDescent="0.2">
      <c r="A320" s="10">
        <f t="shared" si="12"/>
        <v>319</v>
      </c>
      <c r="B320" s="10">
        <v>113393</v>
      </c>
      <c r="C320" s="8" t="s">
        <v>321</v>
      </c>
      <c r="D320" t="s">
        <v>290</v>
      </c>
      <c r="E320" s="9" t="s">
        <v>820</v>
      </c>
      <c r="F320" s="5" t="s">
        <v>52</v>
      </c>
      <c r="G320" t="s">
        <v>322</v>
      </c>
      <c r="H320" s="8" t="s">
        <v>788</v>
      </c>
      <c r="I320" s="65">
        <v>17</v>
      </c>
      <c r="J320" s="1">
        <v>8573591</v>
      </c>
      <c r="L320" s="3">
        <f t="shared" si="15"/>
        <v>25</v>
      </c>
      <c r="M320" t="s">
        <v>9</v>
      </c>
      <c r="N320" s="66" t="s">
        <v>9</v>
      </c>
      <c r="O320" t="s">
        <v>9</v>
      </c>
      <c r="P320" s="66" t="s">
        <v>9</v>
      </c>
    </row>
    <row r="321" spans="1:16" ht="12.75" customHeight="1" x14ac:dyDescent="0.2">
      <c r="A321" s="10">
        <f t="shared" si="12"/>
        <v>320</v>
      </c>
      <c r="B321" s="10">
        <v>114591</v>
      </c>
      <c r="C321" s="8" t="s">
        <v>327</v>
      </c>
      <c r="D321" t="s">
        <v>49</v>
      </c>
      <c r="E321" s="5" t="s">
        <v>820</v>
      </c>
      <c r="F321" t="s">
        <v>45</v>
      </c>
      <c r="G321" t="s">
        <v>328</v>
      </c>
      <c r="H321" s="8" t="s">
        <v>788</v>
      </c>
      <c r="I321" s="65">
        <v>17</v>
      </c>
      <c r="J321" s="1">
        <v>123070256</v>
      </c>
      <c r="L321" s="3">
        <f t="shared" si="15"/>
        <v>26</v>
      </c>
      <c r="M321" t="s">
        <v>9</v>
      </c>
      <c r="N321" s="66" t="s">
        <v>9</v>
      </c>
      <c r="O321" t="s">
        <v>9</v>
      </c>
      <c r="P321" s="66" t="s">
        <v>9</v>
      </c>
    </row>
    <row r="322" spans="1:16" ht="12.75" customHeight="1" x14ac:dyDescent="0.2">
      <c r="A322" s="10">
        <f t="shared" si="12"/>
        <v>321</v>
      </c>
      <c r="B322" s="10">
        <v>115129</v>
      </c>
      <c r="C322" s="8" t="s">
        <v>332</v>
      </c>
      <c r="D322" t="s">
        <v>49</v>
      </c>
      <c r="E322" s="5" t="s">
        <v>820</v>
      </c>
      <c r="F322" t="s">
        <v>74</v>
      </c>
      <c r="G322" t="s">
        <v>303</v>
      </c>
      <c r="H322" s="8" t="s">
        <v>788</v>
      </c>
      <c r="I322" s="65">
        <v>17</v>
      </c>
      <c r="J322" s="1">
        <v>101439480</v>
      </c>
      <c r="L322" s="3">
        <f t="shared" si="15"/>
        <v>27</v>
      </c>
      <c r="M322" t="s">
        <v>9</v>
      </c>
      <c r="N322" s="66" t="s">
        <v>9</v>
      </c>
      <c r="O322" t="s">
        <v>9</v>
      </c>
      <c r="P322" s="66" t="s">
        <v>9</v>
      </c>
    </row>
    <row r="323" spans="1:16" ht="12.75" customHeight="1" x14ac:dyDescent="0.2">
      <c r="A323" s="10">
        <f t="shared" si="12"/>
        <v>322</v>
      </c>
      <c r="B323" s="10">
        <v>102188</v>
      </c>
      <c r="C323" s="8" t="s">
        <v>278</v>
      </c>
      <c r="D323" t="s">
        <v>49</v>
      </c>
      <c r="E323" s="5" t="s">
        <v>820</v>
      </c>
      <c r="F323" t="s">
        <v>5</v>
      </c>
      <c r="G323" t="s">
        <v>119</v>
      </c>
      <c r="H323" s="8" t="s">
        <v>788</v>
      </c>
      <c r="I323" s="2">
        <v>17</v>
      </c>
      <c r="J323" s="3">
        <v>152379500</v>
      </c>
      <c r="K323" s="3"/>
      <c r="L323" s="1">
        <f t="shared" si="15"/>
        <v>28</v>
      </c>
      <c r="M323" t="s">
        <v>9</v>
      </c>
      <c r="N323" s="66" t="s">
        <v>9</v>
      </c>
      <c r="O323" t="s">
        <v>9</v>
      </c>
      <c r="P323" s="66" t="s">
        <v>9</v>
      </c>
    </row>
    <row r="324" spans="1:16" ht="12.75" customHeight="1" x14ac:dyDescent="0.2">
      <c r="A324" s="10">
        <f t="shared" ref="A324:A387" si="16">A323+1</f>
        <v>323</v>
      </c>
      <c r="B324" s="10">
        <v>118034</v>
      </c>
      <c r="C324" s="8" t="s">
        <v>352</v>
      </c>
      <c r="D324" t="s">
        <v>71</v>
      </c>
      <c r="E324" s="9" t="s">
        <v>821</v>
      </c>
      <c r="F324" t="s">
        <v>45</v>
      </c>
      <c r="G324" t="s">
        <v>80</v>
      </c>
      <c r="H324" s="8" t="s">
        <v>788</v>
      </c>
      <c r="I324" s="65">
        <v>17</v>
      </c>
      <c r="J324" s="1">
        <v>0</v>
      </c>
      <c r="L324" s="1">
        <f t="shared" si="15"/>
        <v>29</v>
      </c>
      <c r="M324" t="s">
        <v>9</v>
      </c>
      <c r="N324" s="66" t="s">
        <v>9</v>
      </c>
      <c r="O324" t="s">
        <v>9</v>
      </c>
      <c r="P324" s="66" t="s">
        <v>9</v>
      </c>
    </row>
    <row r="325" spans="1:16" ht="12.75" customHeight="1" x14ac:dyDescent="0.2">
      <c r="A325" s="10">
        <f t="shared" si="16"/>
        <v>324</v>
      </c>
      <c r="B325" s="10">
        <v>110991</v>
      </c>
      <c r="C325" s="8" t="s">
        <v>317</v>
      </c>
      <c r="D325" t="s">
        <v>39</v>
      </c>
      <c r="E325" s="5" t="s">
        <v>820</v>
      </c>
      <c r="F325" t="s">
        <v>14</v>
      </c>
      <c r="G325" t="s">
        <v>318</v>
      </c>
      <c r="H325" s="8" t="s">
        <v>788</v>
      </c>
      <c r="I325" s="65">
        <v>17</v>
      </c>
      <c r="J325" s="1">
        <v>25305758</v>
      </c>
      <c r="L325" s="3">
        <f t="shared" si="15"/>
        <v>30</v>
      </c>
      <c r="M325" t="s">
        <v>9</v>
      </c>
      <c r="N325" s="66" t="s">
        <v>9</v>
      </c>
      <c r="O325" t="s">
        <v>9</v>
      </c>
      <c r="P325" s="66" t="s">
        <v>9</v>
      </c>
    </row>
    <row r="326" spans="1:16" ht="12.75" customHeight="1" x14ac:dyDescent="0.2">
      <c r="A326" s="10">
        <f t="shared" si="16"/>
        <v>325</v>
      </c>
      <c r="B326" s="10">
        <v>125746</v>
      </c>
      <c r="C326" s="8" t="s">
        <v>491</v>
      </c>
      <c r="D326" t="s">
        <v>49</v>
      </c>
      <c r="E326" s="5" t="s">
        <v>820</v>
      </c>
      <c r="F326" t="s">
        <v>45</v>
      </c>
      <c r="G326" t="s">
        <v>248</v>
      </c>
      <c r="H326" s="8" t="s">
        <v>788</v>
      </c>
      <c r="I326" s="65">
        <v>17</v>
      </c>
      <c r="J326" s="1">
        <v>122400000</v>
      </c>
      <c r="L326" s="3">
        <f t="shared" si="15"/>
        <v>31</v>
      </c>
      <c r="M326" t="s">
        <v>9</v>
      </c>
      <c r="N326" s="66" t="s">
        <v>9</v>
      </c>
      <c r="O326" t="s">
        <v>9</v>
      </c>
      <c r="P326" s="66" t="s">
        <v>9</v>
      </c>
    </row>
    <row r="327" spans="1:16" ht="12.75" customHeight="1" x14ac:dyDescent="0.2">
      <c r="A327" s="10">
        <f t="shared" si="16"/>
        <v>326</v>
      </c>
      <c r="B327" s="10">
        <v>117893</v>
      </c>
      <c r="C327" s="8" t="s">
        <v>349</v>
      </c>
      <c r="D327" t="s">
        <v>49</v>
      </c>
      <c r="E327" s="5" t="s">
        <v>820</v>
      </c>
      <c r="F327" t="s">
        <v>45</v>
      </c>
      <c r="G327" t="s">
        <v>152</v>
      </c>
      <c r="H327" s="8" t="s">
        <v>788</v>
      </c>
      <c r="I327" s="65">
        <v>17</v>
      </c>
      <c r="J327" s="1">
        <v>66335112</v>
      </c>
      <c r="L327" s="3">
        <f t="shared" si="15"/>
        <v>32</v>
      </c>
      <c r="M327" t="s">
        <v>12</v>
      </c>
      <c r="N327" s="66">
        <v>43984</v>
      </c>
      <c r="O327" t="s">
        <v>9</v>
      </c>
      <c r="P327" s="66" t="s">
        <v>9</v>
      </c>
    </row>
    <row r="328" spans="1:16" ht="12.75" customHeight="1" x14ac:dyDescent="0.2">
      <c r="A328" s="10">
        <f t="shared" si="16"/>
        <v>327</v>
      </c>
      <c r="B328" s="10">
        <v>145265</v>
      </c>
      <c r="C328" s="8" t="s">
        <v>1205</v>
      </c>
      <c r="D328" t="s">
        <v>39</v>
      </c>
      <c r="E328" s="5" t="s">
        <v>820</v>
      </c>
      <c r="F328" t="s">
        <v>52</v>
      </c>
      <c r="G328" t="s">
        <v>102</v>
      </c>
      <c r="H328" s="87" t="s">
        <v>788</v>
      </c>
      <c r="I328" s="65">
        <v>17</v>
      </c>
      <c r="J328" s="1">
        <v>17000000</v>
      </c>
      <c r="L328" s="3">
        <f t="shared" si="15"/>
        <v>33</v>
      </c>
      <c r="M328" t="s">
        <v>9</v>
      </c>
    </row>
    <row r="329" spans="1:16" ht="12.75" customHeight="1" x14ac:dyDescent="0.2">
      <c r="A329" s="10">
        <f t="shared" si="16"/>
        <v>328</v>
      </c>
      <c r="B329" s="10">
        <v>129413</v>
      </c>
      <c r="C329" s="8" t="s">
        <v>542</v>
      </c>
      <c r="D329" t="s">
        <v>4</v>
      </c>
      <c r="E329" s="5" t="s">
        <v>823</v>
      </c>
      <c r="F329" t="s">
        <v>52</v>
      </c>
      <c r="G329" t="s">
        <v>543</v>
      </c>
      <c r="H329" s="8" t="s">
        <v>788</v>
      </c>
      <c r="I329" s="2">
        <v>17</v>
      </c>
      <c r="J329" s="3">
        <v>30761634</v>
      </c>
      <c r="K329" s="3"/>
      <c r="L329" s="1">
        <f t="shared" si="15"/>
        <v>34</v>
      </c>
      <c r="M329" t="s">
        <v>9</v>
      </c>
      <c r="N329" s="66" t="s">
        <v>9</v>
      </c>
      <c r="O329" t="s">
        <v>9</v>
      </c>
      <c r="P329" s="66" t="s">
        <v>9</v>
      </c>
    </row>
    <row r="330" spans="1:16" ht="12.75" customHeight="1" x14ac:dyDescent="0.2">
      <c r="A330" s="10">
        <f t="shared" si="16"/>
        <v>329</v>
      </c>
      <c r="B330" s="10">
        <v>119059</v>
      </c>
      <c r="C330" s="8" t="s">
        <v>365</v>
      </c>
      <c r="D330" t="s">
        <v>39</v>
      </c>
      <c r="E330" s="5" t="s">
        <v>820</v>
      </c>
      <c r="F330" t="s">
        <v>45</v>
      </c>
      <c r="G330" t="s">
        <v>366</v>
      </c>
      <c r="H330" s="8" t="s">
        <v>788</v>
      </c>
      <c r="I330" s="65">
        <v>17</v>
      </c>
      <c r="J330" s="1">
        <v>38080000</v>
      </c>
      <c r="L330" s="3">
        <f t="shared" si="15"/>
        <v>35</v>
      </c>
      <c r="M330" t="s">
        <v>9</v>
      </c>
      <c r="N330" s="66" t="s">
        <v>9</v>
      </c>
      <c r="O330" t="s">
        <v>9</v>
      </c>
      <c r="P330" s="66" t="s">
        <v>9</v>
      </c>
    </row>
    <row r="331" spans="1:16" ht="12.75" customHeight="1" x14ac:dyDescent="0.2">
      <c r="A331" s="10">
        <f t="shared" si="16"/>
        <v>330</v>
      </c>
      <c r="B331" s="10">
        <v>119495</v>
      </c>
      <c r="C331" s="8" t="s">
        <v>373</v>
      </c>
      <c r="D331" t="s">
        <v>39</v>
      </c>
      <c r="E331" s="5" t="s">
        <v>820</v>
      </c>
      <c r="F331" t="s">
        <v>74</v>
      </c>
      <c r="G331" t="s">
        <v>374</v>
      </c>
      <c r="H331" s="8" t="s">
        <v>788</v>
      </c>
      <c r="I331" s="65">
        <v>17</v>
      </c>
      <c r="J331" s="1">
        <v>1531304</v>
      </c>
      <c r="L331" s="3">
        <f t="shared" si="15"/>
        <v>36</v>
      </c>
      <c r="M331" t="s">
        <v>9</v>
      </c>
      <c r="N331" s="66" t="s">
        <v>9</v>
      </c>
      <c r="O331" t="s">
        <v>9</v>
      </c>
      <c r="P331" s="66" t="s">
        <v>9</v>
      </c>
    </row>
    <row r="332" spans="1:16" ht="12.75" customHeight="1" x14ac:dyDescent="0.2">
      <c r="A332" s="10">
        <f t="shared" si="16"/>
        <v>331</v>
      </c>
      <c r="B332" s="10">
        <v>119645</v>
      </c>
      <c r="C332" s="8" t="s">
        <v>377</v>
      </c>
      <c r="D332" t="s">
        <v>49</v>
      </c>
      <c r="E332" s="5" t="s">
        <v>820</v>
      </c>
      <c r="F332" t="s">
        <v>45</v>
      </c>
      <c r="G332" t="s">
        <v>366</v>
      </c>
      <c r="H332" s="8" t="s">
        <v>788</v>
      </c>
      <c r="I332" s="65">
        <v>17</v>
      </c>
      <c r="J332" s="1">
        <v>5950000</v>
      </c>
      <c r="L332" s="3">
        <f t="shared" si="15"/>
        <v>37</v>
      </c>
      <c r="M332" t="s">
        <v>9</v>
      </c>
      <c r="N332" s="66" t="s">
        <v>9</v>
      </c>
      <c r="O332" t="s">
        <v>9</v>
      </c>
      <c r="P332" s="66" t="s">
        <v>9</v>
      </c>
    </row>
    <row r="333" spans="1:16" ht="12.75" customHeight="1" x14ac:dyDescent="0.2">
      <c r="A333" s="10">
        <f t="shared" si="16"/>
        <v>332</v>
      </c>
      <c r="B333" s="10">
        <v>119759</v>
      </c>
      <c r="C333" s="8" t="s">
        <v>380</v>
      </c>
      <c r="D333" t="s">
        <v>49</v>
      </c>
      <c r="E333" s="5" t="s">
        <v>820</v>
      </c>
      <c r="F333" t="s">
        <v>14</v>
      </c>
      <c r="G333" t="s">
        <v>296</v>
      </c>
      <c r="H333" s="8" t="s">
        <v>788</v>
      </c>
      <c r="I333" s="65">
        <v>17</v>
      </c>
      <c r="J333" s="1">
        <v>163200000</v>
      </c>
      <c r="L333" s="3">
        <f t="shared" si="15"/>
        <v>38</v>
      </c>
      <c r="M333" t="s">
        <v>9</v>
      </c>
      <c r="N333" s="66" t="s">
        <v>9</v>
      </c>
      <c r="O333" t="s">
        <v>9</v>
      </c>
      <c r="P333" s="66" t="s">
        <v>9</v>
      </c>
    </row>
    <row r="334" spans="1:16" ht="12.75" customHeight="1" x14ac:dyDescent="0.2">
      <c r="A334" s="10">
        <f t="shared" si="16"/>
        <v>333</v>
      </c>
      <c r="B334" s="10">
        <v>142955</v>
      </c>
      <c r="C334" s="8" t="s">
        <v>1067</v>
      </c>
      <c r="D334" s="5" t="s">
        <v>71</v>
      </c>
      <c r="E334" s="5" t="s">
        <v>821</v>
      </c>
      <c r="F334" t="s">
        <v>74</v>
      </c>
      <c r="G334" t="s">
        <v>420</v>
      </c>
      <c r="H334" s="87" t="s">
        <v>788</v>
      </c>
      <c r="I334" s="65">
        <v>17</v>
      </c>
      <c r="J334" s="1">
        <v>0</v>
      </c>
      <c r="L334" s="1">
        <f t="shared" si="15"/>
        <v>39</v>
      </c>
    </row>
    <row r="335" spans="1:16" ht="12.75" customHeight="1" x14ac:dyDescent="0.2">
      <c r="A335" s="10">
        <f t="shared" si="16"/>
        <v>334</v>
      </c>
      <c r="B335" s="10">
        <v>118182</v>
      </c>
      <c r="C335" s="8" t="s">
        <v>354</v>
      </c>
      <c r="D335" t="s">
        <v>49</v>
      </c>
      <c r="E335" s="5" t="s">
        <v>820</v>
      </c>
      <c r="F335" t="s">
        <v>59</v>
      </c>
      <c r="G335" t="s">
        <v>355</v>
      </c>
      <c r="H335" s="8" t="s">
        <v>788</v>
      </c>
      <c r="I335" s="65">
        <v>17</v>
      </c>
      <c r="J335" s="1">
        <v>17412658</v>
      </c>
      <c r="L335" s="3">
        <f t="shared" si="15"/>
        <v>40</v>
      </c>
      <c r="M335" t="s">
        <v>9</v>
      </c>
      <c r="N335" s="66" t="s">
        <v>9</v>
      </c>
      <c r="O335" t="s">
        <v>9</v>
      </c>
      <c r="P335" s="66" t="s">
        <v>9</v>
      </c>
    </row>
    <row r="336" spans="1:16" ht="12.75" customHeight="1" x14ac:dyDescent="0.2">
      <c r="A336" s="10">
        <f t="shared" si="16"/>
        <v>335</v>
      </c>
      <c r="B336" s="10">
        <v>114874</v>
      </c>
      <c r="C336" s="8" t="s">
        <v>331</v>
      </c>
      <c r="D336" t="s">
        <v>10</v>
      </c>
      <c r="E336" s="5" t="s">
        <v>823</v>
      </c>
      <c r="F336" t="s">
        <v>5</v>
      </c>
      <c r="G336" t="s">
        <v>190</v>
      </c>
      <c r="H336" s="8" t="s">
        <v>788</v>
      </c>
      <c r="I336" s="65">
        <v>17</v>
      </c>
      <c r="J336" s="1">
        <v>6470950</v>
      </c>
      <c r="L336" s="1">
        <v>1</v>
      </c>
      <c r="M336" t="s">
        <v>9</v>
      </c>
      <c r="N336" s="66" t="s">
        <v>9</v>
      </c>
      <c r="O336" t="s">
        <v>9</v>
      </c>
      <c r="P336" s="66" t="s">
        <v>9</v>
      </c>
    </row>
    <row r="337" spans="1:16" ht="12.75" customHeight="1" x14ac:dyDescent="0.2">
      <c r="A337" s="10">
        <f t="shared" si="16"/>
        <v>336</v>
      </c>
      <c r="B337" s="10">
        <v>117654</v>
      </c>
      <c r="C337" s="8" t="s">
        <v>341</v>
      </c>
      <c r="D337" t="s">
        <v>49</v>
      </c>
      <c r="E337" s="5" t="s">
        <v>820</v>
      </c>
      <c r="F337" t="s">
        <v>45</v>
      </c>
      <c r="G337" t="s">
        <v>342</v>
      </c>
      <c r="H337" s="8" t="s">
        <v>788</v>
      </c>
      <c r="I337" s="65">
        <v>17</v>
      </c>
      <c r="J337" s="1">
        <v>90835565</v>
      </c>
      <c r="L337" s="3">
        <f t="shared" ref="L337:L346" si="17">L336+1</f>
        <v>2</v>
      </c>
      <c r="M337" t="s">
        <v>12</v>
      </c>
      <c r="N337" s="66">
        <v>43920</v>
      </c>
      <c r="O337" t="s">
        <v>9</v>
      </c>
      <c r="P337" s="66" t="s">
        <v>9</v>
      </c>
    </row>
    <row r="338" spans="1:16" ht="12.75" customHeight="1" x14ac:dyDescent="0.2">
      <c r="A338" s="10">
        <f t="shared" si="16"/>
        <v>337</v>
      </c>
      <c r="B338" s="10">
        <v>115531</v>
      </c>
      <c r="C338" s="8" t="s">
        <v>333</v>
      </c>
      <c r="D338" t="s">
        <v>42</v>
      </c>
      <c r="E338" s="5" t="s">
        <v>820</v>
      </c>
      <c r="F338" t="s">
        <v>45</v>
      </c>
      <c r="G338" t="s">
        <v>96</v>
      </c>
      <c r="H338" s="8" t="s">
        <v>788</v>
      </c>
      <c r="I338" s="65">
        <v>17</v>
      </c>
      <c r="J338" s="1">
        <v>0</v>
      </c>
      <c r="L338" s="1">
        <f t="shared" si="17"/>
        <v>3</v>
      </c>
      <c r="M338" t="s">
        <v>12</v>
      </c>
      <c r="N338" s="66">
        <v>44350</v>
      </c>
      <c r="O338" t="s">
        <v>9</v>
      </c>
      <c r="P338" s="66" t="s">
        <v>9</v>
      </c>
    </row>
    <row r="339" spans="1:16" ht="12.75" customHeight="1" x14ac:dyDescent="0.2">
      <c r="A339" s="10">
        <f t="shared" si="16"/>
        <v>338</v>
      </c>
      <c r="B339" s="10">
        <v>114713</v>
      </c>
      <c r="C339" s="8" t="s">
        <v>330</v>
      </c>
      <c r="D339" t="s">
        <v>39</v>
      </c>
      <c r="E339" s="5" t="s">
        <v>820</v>
      </c>
      <c r="F339" t="s">
        <v>14</v>
      </c>
      <c r="G339" t="s">
        <v>190</v>
      </c>
      <c r="H339" s="8" t="s">
        <v>788</v>
      </c>
      <c r="I339" s="2">
        <v>17</v>
      </c>
      <c r="J339" s="3">
        <v>38948270</v>
      </c>
      <c r="K339" s="3"/>
      <c r="L339" s="1">
        <f t="shared" si="17"/>
        <v>4</v>
      </c>
      <c r="M339" t="s">
        <v>9</v>
      </c>
      <c r="N339" s="66" t="s">
        <v>9</v>
      </c>
      <c r="O339" t="s">
        <v>9</v>
      </c>
      <c r="P339" s="66" t="s">
        <v>9</v>
      </c>
    </row>
    <row r="340" spans="1:16" ht="12.75" customHeight="1" x14ac:dyDescent="0.2">
      <c r="A340" s="10">
        <f t="shared" si="16"/>
        <v>339</v>
      </c>
      <c r="B340" s="10">
        <v>119761</v>
      </c>
      <c r="C340" s="8" t="s">
        <v>381</v>
      </c>
      <c r="D340" t="s">
        <v>49</v>
      </c>
      <c r="E340" s="5" t="s">
        <v>820</v>
      </c>
      <c r="F340" t="s">
        <v>14</v>
      </c>
      <c r="G340" t="s">
        <v>296</v>
      </c>
      <c r="H340" s="8" t="s">
        <v>788</v>
      </c>
      <c r="I340" s="65">
        <v>17</v>
      </c>
      <c r="J340" s="1">
        <v>59090764</v>
      </c>
      <c r="L340" s="3">
        <f t="shared" si="17"/>
        <v>5</v>
      </c>
      <c r="M340" t="s">
        <v>9</v>
      </c>
      <c r="N340" s="66" t="s">
        <v>9</v>
      </c>
      <c r="O340" t="s">
        <v>9</v>
      </c>
      <c r="P340" s="66" t="s">
        <v>9</v>
      </c>
    </row>
    <row r="341" spans="1:16" ht="12.75" customHeight="1" x14ac:dyDescent="0.2">
      <c r="A341" s="10">
        <f t="shared" si="16"/>
        <v>340</v>
      </c>
      <c r="B341" s="10">
        <v>118142</v>
      </c>
      <c r="C341" s="8" t="s">
        <v>353</v>
      </c>
      <c r="D341" t="s">
        <v>49</v>
      </c>
      <c r="E341" s="5" t="s">
        <v>820</v>
      </c>
      <c r="F341" t="s">
        <v>45</v>
      </c>
      <c r="G341" t="s">
        <v>184</v>
      </c>
      <c r="H341" s="8" t="s">
        <v>788</v>
      </c>
      <c r="I341" s="2">
        <v>17</v>
      </c>
      <c r="J341" s="3">
        <v>63325000</v>
      </c>
      <c r="K341" s="3"/>
      <c r="L341" s="3">
        <f t="shared" si="17"/>
        <v>6</v>
      </c>
      <c r="M341" t="s">
        <v>9</v>
      </c>
      <c r="N341" s="66" t="s">
        <v>9</v>
      </c>
      <c r="O341" t="s">
        <v>9</v>
      </c>
      <c r="P341" s="66" t="s">
        <v>9</v>
      </c>
    </row>
    <row r="342" spans="1:16" ht="12.75" customHeight="1" x14ac:dyDescent="0.2">
      <c r="A342" s="10">
        <f t="shared" si="16"/>
        <v>341</v>
      </c>
      <c r="B342" s="10">
        <v>119423</v>
      </c>
      <c r="C342" s="8" t="s">
        <v>371</v>
      </c>
      <c r="D342" t="s">
        <v>49</v>
      </c>
      <c r="E342" s="5" t="s">
        <v>820</v>
      </c>
      <c r="F342" t="s">
        <v>74</v>
      </c>
      <c r="G342" t="s">
        <v>243</v>
      </c>
      <c r="H342" s="8" t="s">
        <v>788</v>
      </c>
      <c r="I342" s="65">
        <v>17</v>
      </c>
      <c r="J342" s="1">
        <v>25082378</v>
      </c>
      <c r="L342" s="3">
        <f t="shared" si="17"/>
        <v>7</v>
      </c>
      <c r="M342" t="s">
        <v>9</v>
      </c>
      <c r="N342" s="66" t="s">
        <v>9</v>
      </c>
      <c r="O342" t="s">
        <v>9</v>
      </c>
      <c r="P342" s="66" t="s">
        <v>9</v>
      </c>
    </row>
    <row r="343" spans="1:16" ht="12.75" customHeight="1" x14ac:dyDescent="0.2">
      <c r="A343" s="10">
        <f t="shared" si="16"/>
        <v>342</v>
      </c>
      <c r="B343" s="10">
        <v>121489</v>
      </c>
      <c r="C343" s="8" t="s">
        <v>368</v>
      </c>
      <c r="D343" t="s">
        <v>4</v>
      </c>
      <c r="E343" s="5" t="s">
        <v>823</v>
      </c>
      <c r="F343" t="s">
        <v>5</v>
      </c>
      <c r="G343" t="s">
        <v>438</v>
      </c>
      <c r="H343" s="8" t="s">
        <v>788</v>
      </c>
      <c r="I343" s="65">
        <v>17</v>
      </c>
      <c r="J343" s="1">
        <v>12604368</v>
      </c>
      <c r="L343" s="1">
        <f t="shared" si="17"/>
        <v>8</v>
      </c>
      <c r="M343" t="s">
        <v>9</v>
      </c>
      <c r="N343" s="66" t="s">
        <v>9</v>
      </c>
      <c r="O343" t="s">
        <v>9</v>
      </c>
      <c r="P343" s="66" t="s">
        <v>9</v>
      </c>
    </row>
    <row r="344" spans="1:16" ht="12.75" customHeight="1" x14ac:dyDescent="0.2">
      <c r="A344" s="10">
        <f t="shared" si="16"/>
        <v>343</v>
      </c>
      <c r="B344" s="10">
        <v>133347</v>
      </c>
      <c r="C344" s="8" t="s">
        <v>619</v>
      </c>
      <c r="D344" t="s">
        <v>49</v>
      </c>
      <c r="E344" s="5" t="s">
        <v>820</v>
      </c>
      <c r="F344" t="s">
        <v>52</v>
      </c>
      <c r="G344" t="s">
        <v>359</v>
      </c>
      <c r="H344" s="8" t="s">
        <v>788</v>
      </c>
      <c r="I344" s="2">
        <v>17</v>
      </c>
      <c r="J344" s="3">
        <v>132904439</v>
      </c>
      <c r="K344" s="3"/>
      <c r="L344" s="3">
        <f t="shared" si="17"/>
        <v>9</v>
      </c>
      <c r="M344" t="s">
        <v>9</v>
      </c>
      <c r="N344" s="66" t="s">
        <v>9</v>
      </c>
      <c r="O344" t="s">
        <v>9</v>
      </c>
      <c r="P344" s="66" t="s">
        <v>9</v>
      </c>
    </row>
    <row r="345" spans="1:16" ht="12.75" customHeight="1" x14ac:dyDescent="0.2">
      <c r="A345" s="10">
        <f t="shared" si="16"/>
        <v>344</v>
      </c>
      <c r="B345" s="10">
        <v>120443</v>
      </c>
      <c r="C345" s="8" t="s">
        <v>406</v>
      </c>
      <c r="D345" t="s">
        <v>39</v>
      </c>
      <c r="E345" s="5" t="s">
        <v>820</v>
      </c>
      <c r="F345" t="s">
        <v>14</v>
      </c>
      <c r="G345" t="s">
        <v>292</v>
      </c>
      <c r="H345" s="92" t="s">
        <v>788</v>
      </c>
      <c r="I345" s="2">
        <v>17</v>
      </c>
      <c r="J345" s="3">
        <v>15046441</v>
      </c>
      <c r="K345" s="3"/>
      <c r="L345" s="1">
        <f t="shared" si="17"/>
        <v>10</v>
      </c>
      <c r="M345" t="s">
        <v>12</v>
      </c>
      <c r="N345" s="66">
        <v>43350</v>
      </c>
      <c r="O345" t="s">
        <v>12</v>
      </c>
      <c r="P345" s="66" t="s">
        <v>407</v>
      </c>
    </row>
    <row r="346" spans="1:16" ht="12.75" customHeight="1" x14ac:dyDescent="0.2">
      <c r="A346" s="10">
        <f t="shared" si="16"/>
        <v>345</v>
      </c>
      <c r="B346" s="10">
        <v>123944</v>
      </c>
      <c r="C346" s="8" t="s">
        <v>469</v>
      </c>
      <c r="D346" t="s">
        <v>49</v>
      </c>
      <c r="E346" s="5" t="s">
        <v>820</v>
      </c>
      <c r="F346" t="s">
        <v>45</v>
      </c>
      <c r="G346" t="s">
        <v>136</v>
      </c>
      <c r="H346" s="8" t="s">
        <v>788</v>
      </c>
      <c r="I346" s="2">
        <v>17</v>
      </c>
      <c r="J346" s="3">
        <v>66810000</v>
      </c>
      <c r="K346" s="3"/>
      <c r="L346" s="3">
        <f t="shared" si="17"/>
        <v>11</v>
      </c>
      <c r="M346" t="s">
        <v>9</v>
      </c>
      <c r="N346" s="66" t="s">
        <v>9</v>
      </c>
      <c r="O346" t="s">
        <v>9</v>
      </c>
      <c r="P346" s="66" t="s">
        <v>9</v>
      </c>
    </row>
    <row r="347" spans="1:16" ht="12.75" customHeight="1" x14ac:dyDescent="0.2">
      <c r="A347" s="10">
        <f t="shared" si="16"/>
        <v>346</v>
      </c>
      <c r="B347" s="10">
        <v>105871</v>
      </c>
      <c r="C347" s="8" t="s">
        <v>299</v>
      </c>
      <c r="D347" t="s">
        <v>300</v>
      </c>
      <c r="E347" s="9" t="s">
        <v>822</v>
      </c>
      <c r="F347" t="s">
        <v>52</v>
      </c>
      <c r="G347" t="s">
        <v>301</v>
      </c>
      <c r="H347" s="8" t="s">
        <v>788</v>
      </c>
      <c r="I347" s="65">
        <v>17</v>
      </c>
      <c r="J347" s="1">
        <v>4096813</v>
      </c>
      <c r="M347" t="s">
        <v>9</v>
      </c>
      <c r="N347" s="66" t="s">
        <v>9</v>
      </c>
      <c r="O347" t="s">
        <v>9</v>
      </c>
      <c r="P347" s="66" t="s">
        <v>9</v>
      </c>
    </row>
    <row r="348" spans="1:16" ht="12.75" customHeight="1" x14ac:dyDescent="0.2">
      <c r="A348" s="10">
        <f t="shared" si="16"/>
        <v>347</v>
      </c>
      <c r="B348" s="10">
        <v>120799</v>
      </c>
      <c r="C348" s="8" t="s">
        <v>419</v>
      </c>
      <c r="D348" t="s">
        <v>71</v>
      </c>
      <c r="E348" s="9" t="s">
        <v>821</v>
      </c>
      <c r="F348" t="s">
        <v>45</v>
      </c>
      <c r="G348" t="s">
        <v>420</v>
      </c>
      <c r="H348" s="8" t="s">
        <v>788</v>
      </c>
      <c r="I348" s="65">
        <v>17</v>
      </c>
      <c r="J348" s="1">
        <v>0</v>
      </c>
      <c r="L348" s="1">
        <f t="shared" ref="L348:L411" si="18">L347+1</f>
        <v>1</v>
      </c>
      <c r="M348" t="s">
        <v>9</v>
      </c>
      <c r="N348" s="66" t="s">
        <v>9</v>
      </c>
      <c r="O348" t="s">
        <v>9</v>
      </c>
      <c r="P348" s="66" t="s">
        <v>9</v>
      </c>
    </row>
    <row r="349" spans="1:16" ht="12.75" customHeight="1" x14ac:dyDescent="0.2">
      <c r="A349" s="10">
        <f t="shared" si="16"/>
        <v>348</v>
      </c>
      <c r="B349" s="10">
        <v>121160</v>
      </c>
      <c r="C349" s="8" t="s">
        <v>427</v>
      </c>
      <c r="D349" t="s">
        <v>49</v>
      </c>
      <c r="E349" s="5" t="s">
        <v>820</v>
      </c>
      <c r="F349" t="s">
        <v>59</v>
      </c>
      <c r="G349" t="s">
        <v>428</v>
      </c>
      <c r="H349" s="8" t="s">
        <v>788</v>
      </c>
      <c r="I349" s="65">
        <v>17</v>
      </c>
      <c r="J349" s="1">
        <v>47600000</v>
      </c>
      <c r="L349" s="3">
        <f t="shared" si="18"/>
        <v>2</v>
      </c>
      <c r="M349" t="s">
        <v>9</v>
      </c>
      <c r="N349" s="66" t="s">
        <v>9</v>
      </c>
      <c r="O349" t="s">
        <v>9</v>
      </c>
      <c r="P349" s="66" t="s">
        <v>9</v>
      </c>
    </row>
    <row r="350" spans="1:16" ht="12.75" customHeight="1" x14ac:dyDescent="0.2">
      <c r="A350" s="10">
        <f t="shared" si="16"/>
        <v>349</v>
      </c>
      <c r="B350" s="10">
        <v>120273</v>
      </c>
      <c r="C350" s="8" t="s">
        <v>398</v>
      </c>
      <c r="D350" t="s">
        <v>55</v>
      </c>
      <c r="E350" s="9" t="s">
        <v>820</v>
      </c>
      <c r="F350" t="s">
        <v>79</v>
      </c>
      <c r="G350" t="s">
        <v>119</v>
      </c>
      <c r="H350" s="8" t="s">
        <v>788</v>
      </c>
      <c r="I350" s="65">
        <v>17</v>
      </c>
      <c r="J350" s="1">
        <v>298119729</v>
      </c>
      <c r="L350" s="1">
        <f t="shared" si="18"/>
        <v>3</v>
      </c>
      <c r="M350" t="s">
        <v>12</v>
      </c>
      <c r="N350" s="66">
        <v>43581</v>
      </c>
      <c r="O350" t="s">
        <v>9</v>
      </c>
      <c r="P350" s="66" t="s">
        <v>9</v>
      </c>
    </row>
    <row r="351" spans="1:16" ht="12.75" customHeight="1" x14ac:dyDescent="0.2">
      <c r="A351" s="10">
        <f t="shared" si="16"/>
        <v>350</v>
      </c>
      <c r="B351" s="10">
        <v>128950</v>
      </c>
      <c r="C351" s="8" t="s">
        <v>534</v>
      </c>
      <c r="D351" t="s">
        <v>4</v>
      </c>
      <c r="E351" s="5" t="s">
        <v>823</v>
      </c>
      <c r="F351" t="s">
        <v>52</v>
      </c>
      <c r="G351" t="s">
        <v>501</v>
      </c>
      <c r="H351" s="8" t="s">
        <v>788</v>
      </c>
      <c r="I351" s="65">
        <v>17</v>
      </c>
      <c r="J351" s="1">
        <v>2822000</v>
      </c>
      <c r="L351" s="1">
        <f t="shared" si="18"/>
        <v>4</v>
      </c>
      <c r="M351" t="s">
        <v>9</v>
      </c>
      <c r="N351" s="66" t="s">
        <v>9</v>
      </c>
      <c r="O351" t="s">
        <v>9</v>
      </c>
      <c r="P351" s="66" t="s">
        <v>9</v>
      </c>
    </row>
    <row r="352" spans="1:16" ht="12.75" customHeight="1" x14ac:dyDescent="0.2">
      <c r="A352" s="10">
        <f t="shared" si="16"/>
        <v>351</v>
      </c>
      <c r="B352" s="10">
        <v>129299</v>
      </c>
      <c r="C352" s="8" t="s">
        <v>539</v>
      </c>
      <c r="D352" t="s">
        <v>71</v>
      </c>
      <c r="E352" s="9" t="s">
        <v>821</v>
      </c>
      <c r="F352" t="s">
        <v>79</v>
      </c>
      <c r="G352" t="s">
        <v>256</v>
      </c>
      <c r="H352" s="8" t="s">
        <v>788</v>
      </c>
      <c r="I352" s="65">
        <v>17</v>
      </c>
      <c r="J352" s="1">
        <v>0</v>
      </c>
      <c r="L352" s="1">
        <f t="shared" si="18"/>
        <v>5</v>
      </c>
      <c r="M352" t="s">
        <v>9</v>
      </c>
      <c r="N352" s="66" t="s">
        <v>9</v>
      </c>
      <c r="O352" t="s">
        <v>9</v>
      </c>
      <c r="P352" s="66" t="s">
        <v>9</v>
      </c>
    </row>
    <row r="353" spans="1:16" ht="12.75" customHeight="1" x14ac:dyDescent="0.2">
      <c r="A353" s="10">
        <f t="shared" si="16"/>
        <v>352</v>
      </c>
      <c r="B353" s="10">
        <v>145242</v>
      </c>
      <c r="C353" s="8" t="s">
        <v>1204</v>
      </c>
      <c r="D353" t="s">
        <v>39</v>
      </c>
      <c r="E353" s="5" t="s">
        <v>820</v>
      </c>
      <c r="F353" t="s">
        <v>52</v>
      </c>
      <c r="G353" t="s">
        <v>496</v>
      </c>
      <c r="H353" s="87" t="s">
        <v>788</v>
      </c>
      <c r="I353" s="65">
        <v>17</v>
      </c>
      <c r="J353" s="1">
        <v>0</v>
      </c>
      <c r="L353" s="3">
        <f t="shared" si="18"/>
        <v>6</v>
      </c>
      <c r="M353" t="s">
        <v>9</v>
      </c>
    </row>
    <row r="354" spans="1:16" ht="12.75" customHeight="1" x14ac:dyDescent="0.2">
      <c r="A354" s="10">
        <f t="shared" si="16"/>
        <v>353</v>
      </c>
      <c r="B354" s="10">
        <v>117948</v>
      </c>
      <c r="C354" s="8" t="s">
        <v>350</v>
      </c>
      <c r="D354" t="s">
        <v>71</v>
      </c>
      <c r="E354" s="9" t="s">
        <v>821</v>
      </c>
      <c r="F354" t="s">
        <v>79</v>
      </c>
      <c r="G354" t="s">
        <v>312</v>
      </c>
      <c r="H354" s="8" t="s">
        <v>788</v>
      </c>
      <c r="I354" s="65">
        <v>17</v>
      </c>
      <c r="J354" s="1">
        <v>0</v>
      </c>
      <c r="L354" s="1">
        <f t="shared" si="18"/>
        <v>7</v>
      </c>
      <c r="M354" t="s">
        <v>9</v>
      </c>
      <c r="N354" s="66" t="s">
        <v>9</v>
      </c>
      <c r="O354" t="s">
        <v>9</v>
      </c>
      <c r="P354" s="66" t="s">
        <v>9</v>
      </c>
    </row>
    <row r="355" spans="1:16" ht="12.75" customHeight="1" x14ac:dyDescent="0.2">
      <c r="A355" s="10">
        <f t="shared" si="16"/>
        <v>354</v>
      </c>
      <c r="B355" s="10">
        <v>126485</v>
      </c>
      <c r="C355" s="8" t="s">
        <v>350</v>
      </c>
      <c r="D355" t="s">
        <v>49</v>
      </c>
      <c r="E355" s="5" t="s">
        <v>820</v>
      </c>
      <c r="F355" t="s">
        <v>52</v>
      </c>
      <c r="G355" t="s">
        <v>359</v>
      </c>
      <c r="H355" s="8" t="s">
        <v>788</v>
      </c>
      <c r="I355" s="2">
        <v>17</v>
      </c>
      <c r="J355" s="3">
        <v>66388570</v>
      </c>
      <c r="K355" s="3"/>
      <c r="L355" s="3">
        <f t="shared" si="18"/>
        <v>8</v>
      </c>
      <c r="M355" t="s">
        <v>9</v>
      </c>
      <c r="N355" s="66" t="s">
        <v>9</v>
      </c>
      <c r="O355" t="s">
        <v>9</v>
      </c>
      <c r="P355" s="66" t="s">
        <v>9</v>
      </c>
    </row>
    <row r="356" spans="1:16" ht="12.75" customHeight="1" x14ac:dyDescent="0.2">
      <c r="A356" s="10">
        <f t="shared" si="16"/>
        <v>355</v>
      </c>
      <c r="B356" s="10">
        <v>129926</v>
      </c>
      <c r="C356" s="8" t="s">
        <v>549</v>
      </c>
      <c r="D356" t="s">
        <v>49</v>
      </c>
      <c r="E356" s="5" t="s">
        <v>820</v>
      </c>
      <c r="F356" t="s">
        <v>14</v>
      </c>
      <c r="G356" t="s">
        <v>366</v>
      </c>
      <c r="H356" s="8" t="s">
        <v>788</v>
      </c>
      <c r="I356" s="65">
        <v>17</v>
      </c>
      <c r="J356" s="1">
        <v>11515294</v>
      </c>
      <c r="L356" s="3">
        <f t="shared" si="18"/>
        <v>9</v>
      </c>
      <c r="M356" t="s">
        <v>9</v>
      </c>
      <c r="N356" s="66" t="s">
        <v>9</v>
      </c>
      <c r="O356" t="s">
        <v>9</v>
      </c>
      <c r="P356" s="66" t="s">
        <v>9</v>
      </c>
    </row>
    <row r="357" spans="1:16" ht="12.75" customHeight="1" x14ac:dyDescent="0.2">
      <c r="A357" s="10">
        <f t="shared" si="16"/>
        <v>356</v>
      </c>
      <c r="B357" s="10">
        <v>121507</v>
      </c>
      <c r="C357" s="8" t="s">
        <v>442</v>
      </c>
      <c r="D357" t="s">
        <v>39</v>
      </c>
      <c r="E357" s="5" t="s">
        <v>820</v>
      </c>
      <c r="F357" t="s">
        <v>45</v>
      </c>
      <c r="G357" t="s">
        <v>296</v>
      </c>
      <c r="H357" s="8" t="s">
        <v>788</v>
      </c>
      <c r="I357" s="65">
        <v>17</v>
      </c>
      <c r="J357" s="1">
        <v>703244</v>
      </c>
      <c r="L357" s="3">
        <f t="shared" si="18"/>
        <v>10</v>
      </c>
      <c r="M357" t="s">
        <v>9</v>
      </c>
      <c r="N357" s="66" t="s">
        <v>9</v>
      </c>
      <c r="O357" t="s">
        <v>9</v>
      </c>
      <c r="P357" s="66" t="s">
        <v>9</v>
      </c>
    </row>
    <row r="358" spans="1:16" ht="12.75" customHeight="1" x14ac:dyDescent="0.2">
      <c r="A358" s="10">
        <f t="shared" si="16"/>
        <v>357</v>
      </c>
      <c r="B358" s="10">
        <v>129431</v>
      </c>
      <c r="C358" s="8" t="s">
        <v>544</v>
      </c>
      <c r="D358" t="s">
        <v>49</v>
      </c>
      <c r="E358" s="5" t="s">
        <v>820</v>
      </c>
      <c r="F358" t="s">
        <v>235</v>
      </c>
      <c r="G358" t="s">
        <v>162</v>
      </c>
      <c r="H358" s="8" t="s">
        <v>788</v>
      </c>
      <c r="I358" s="65">
        <v>17</v>
      </c>
      <c r="J358" s="1">
        <v>33053045</v>
      </c>
      <c r="L358" s="3">
        <f t="shared" si="18"/>
        <v>11</v>
      </c>
      <c r="M358" t="s">
        <v>9</v>
      </c>
      <c r="N358" s="66" t="s">
        <v>9</v>
      </c>
      <c r="O358" t="s">
        <v>9</v>
      </c>
      <c r="P358" s="66" t="s">
        <v>9</v>
      </c>
    </row>
    <row r="359" spans="1:16" ht="12.75" customHeight="1" x14ac:dyDescent="0.2">
      <c r="A359" s="10">
        <f t="shared" si="16"/>
        <v>358</v>
      </c>
      <c r="B359" s="10">
        <v>121698</v>
      </c>
      <c r="C359" s="8" t="s">
        <v>455</v>
      </c>
      <c r="D359" t="s">
        <v>39</v>
      </c>
      <c r="E359" s="5" t="s">
        <v>820</v>
      </c>
      <c r="F359" s="5" t="s">
        <v>1044</v>
      </c>
      <c r="G359" t="s">
        <v>392</v>
      </c>
      <c r="H359" s="8" t="s">
        <v>788</v>
      </c>
      <c r="I359" s="65">
        <v>17</v>
      </c>
      <c r="J359" s="1">
        <v>2668306</v>
      </c>
      <c r="L359" s="3">
        <f t="shared" si="18"/>
        <v>12</v>
      </c>
      <c r="M359" t="s">
        <v>9</v>
      </c>
      <c r="N359" s="66" t="s">
        <v>9</v>
      </c>
      <c r="O359" t="s">
        <v>9</v>
      </c>
      <c r="P359" s="66" t="s">
        <v>9</v>
      </c>
    </row>
    <row r="360" spans="1:16" ht="12.75" customHeight="1" x14ac:dyDescent="0.2">
      <c r="A360" s="10">
        <f t="shared" si="16"/>
        <v>359</v>
      </c>
      <c r="B360" s="10">
        <v>121592</v>
      </c>
      <c r="C360" s="8" t="s">
        <v>445</v>
      </c>
      <c r="D360" t="s">
        <v>49</v>
      </c>
      <c r="E360" s="5" t="s">
        <v>820</v>
      </c>
      <c r="F360" t="s">
        <v>252</v>
      </c>
      <c r="G360" t="s">
        <v>187</v>
      </c>
      <c r="H360" s="8" t="s">
        <v>788</v>
      </c>
      <c r="I360" s="65">
        <v>17</v>
      </c>
      <c r="J360" s="1">
        <v>63438169</v>
      </c>
      <c r="L360" s="3">
        <f t="shared" si="18"/>
        <v>13</v>
      </c>
      <c r="M360" t="s">
        <v>12</v>
      </c>
      <c r="N360" s="66">
        <v>44029</v>
      </c>
      <c r="O360" t="s">
        <v>9</v>
      </c>
      <c r="P360" s="66" t="s">
        <v>9</v>
      </c>
    </row>
    <row r="361" spans="1:16" ht="12.75" customHeight="1" x14ac:dyDescent="0.2">
      <c r="A361" s="10">
        <f t="shared" si="16"/>
        <v>360</v>
      </c>
      <c r="B361" s="10">
        <v>110671</v>
      </c>
      <c r="C361" s="8" t="s">
        <v>313</v>
      </c>
      <c r="D361" t="s">
        <v>55</v>
      </c>
      <c r="E361" s="9" t="s">
        <v>820</v>
      </c>
      <c r="F361" t="s">
        <v>208</v>
      </c>
      <c r="G361" t="s">
        <v>91</v>
      </c>
      <c r="H361" s="8" t="s">
        <v>788</v>
      </c>
      <c r="I361" s="2">
        <v>17</v>
      </c>
      <c r="J361" s="3">
        <v>49770900</v>
      </c>
      <c r="K361" s="3"/>
      <c r="L361" s="1">
        <f t="shared" si="18"/>
        <v>14</v>
      </c>
      <c r="M361" t="s">
        <v>12</v>
      </c>
      <c r="N361" s="66">
        <v>43672</v>
      </c>
      <c r="O361" t="s">
        <v>7</v>
      </c>
      <c r="P361" s="66" t="s">
        <v>314</v>
      </c>
    </row>
    <row r="362" spans="1:16" ht="12.75" customHeight="1" x14ac:dyDescent="0.2">
      <c r="A362" s="10">
        <f t="shared" si="16"/>
        <v>361</v>
      </c>
      <c r="B362" s="10">
        <v>121804</v>
      </c>
      <c r="C362" s="8" t="s">
        <v>784</v>
      </c>
      <c r="D362" t="s">
        <v>39</v>
      </c>
      <c r="E362" s="5" t="s">
        <v>820</v>
      </c>
      <c r="F362" s="5" t="s">
        <v>1044</v>
      </c>
      <c r="G362" t="s">
        <v>57</v>
      </c>
      <c r="H362" s="8" t="s">
        <v>788</v>
      </c>
      <c r="I362" s="65">
        <v>17</v>
      </c>
      <c r="J362" s="1">
        <v>11758378</v>
      </c>
      <c r="L362" s="3">
        <f t="shared" si="18"/>
        <v>15</v>
      </c>
      <c r="M362" t="s">
        <v>9</v>
      </c>
      <c r="N362" s="66" t="s">
        <v>9</v>
      </c>
      <c r="O362" t="s">
        <v>9</v>
      </c>
      <c r="P362" s="66" t="s">
        <v>9</v>
      </c>
    </row>
    <row r="363" spans="1:16" ht="12.75" customHeight="1" x14ac:dyDescent="0.2">
      <c r="A363" s="10">
        <f t="shared" si="16"/>
        <v>362</v>
      </c>
      <c r="B363" s="10">
        <v>127961</v>
      </c>
      <c r="C363" s="8" t="s">
        <v>513</v>
      </c>
      <c r="D363" t="s">
        <v>49</v>
      </c>
      <c r="E363" s="5" t="s">
        <v>820</v>
      </c>
      <c r="F363" t="s">
        <v>83</v>
      </c>
      <c r="G363" t="s">
        <v>475</v>
      </c>
      <c r="H363" s="8" t="s">
        <v>788</v>
      </c>
      <c r="I363" s="2">
        <v>17</v>
      </c>
      <c r="J363" s="3">
        <v>85300136</v>
      </c>
      <c r="K363" s="3"/>
      <c r="L363" s="3">
        <f t="shared" si="18"/>
        <v>16</v>
      </c>
      <c r="M363" t="s">
        <v>9</v>
      </c>
      <c r="N363" s="66" t="s">
        <v>9</v>
      </c>
      <c r="O363" t="s">
        <v>9</v>
      </c>
      <c r="P363" s="66" t="s">
        <v>9</v>
      </c>
    </row>
    <row r="364" spans="1:16" ht="12.75" customHeight="1" x14ac:dyDescent="0.2">
      <c r="A364" s="10">
        <f t="shared" si="16"/>
        <v>363</v>
      </c>
      <c r="B364" s="10">
        <v>127507</v>
      </c>
      <c r="C364" s="8" t="s">
        <v>508</v>
      </c>
      <c r="D364" t="s">
        <v>49</v>
      </c>
      <c r="E364" s="5" t="s">
        <v>820</v>
      </c>
      <c r="F364" t="s">
        <v>59</v>
      </c>
      <c r="G364" t="s">
        <v>179</v>
      </c>
      <c r="H364" s="8" t="s">
        <v>788</v>
      </c>
      <c r="I364" s="65">
        <v>17</v>
      </c>
      <c r="J364" s="1">
        <v>8500000</v>
      </c>
      <c r="L364" s="3">
        <f t="shared" si="18"/>
        <v>17</v>
      </c>
      <c r="M364" t="s">
        <v>9</v>
      </c>
      <c r="N364" s="66" t="s">
        <v>9</v>
      </c>
      <c r="O364" t="s">
        <v>9</v>
      </c>
      <c r="P364" s="66" t="s">
        <v>9</v>
      </c>
    </row>
    <row r="365" spans="1:16" ht="12.75" customHeight="1" x14ac:dyDescent="0.2">
      <c r="A365" s="10">
        <f t="shared" si="16"/>
        <v>364</v>
      </c>
      <c r="B365" s="10">
        <v>127452</v>
      </c>
      <c r="C365" s="8" t="s">
        <v>507</v>
      </c>
      <c r="D365" t="s">
        <v>39</v>
      </c>
      <c r="E365" s="5" t="s">
        <v>820</v>
      </c>
      <c r="F365" t="s">
        <v>74</v>
      </c>
      <c r="G365" t="s">
        <v>187</v>
      </c>
      <c r="H365" s="8" t="s">
        <v>788</v>
      </c>
      <c r="I365" s="65">
        <v>17</v>
      </c>
      <c r="J365" s="1">
        <v>391000</v>
      </c>
      <c r="L365" s="3">
        <f t="shared" si="18"/>
        <v>18</v>
      </c>
      <c r="M365" t="s">
        <v>9</v>
      </c>
      <c r="N365" s="66" t="s">
        <v>9</v>
      </c>
      <c r="O365" t="s">
        <v>9</v>
      </c>
      <c r="P365" s="66" t="s">
        <v>9</v>
      </c>
    </row>
    <row r="366" spans="1:16" ht="12.75" customHeight="1" x14ac:dyDescent="0.2">
      <c r="A366" s="10">
        <f t="shared" si="16"/>
        <v>365</v>
      </c>
      <c r="B366" s="10">
        <v>126188</v>
      </c>
      <c r="C366" s="8" t="s">
        <v>498</v>
      </c>
      <c r="D366" t="s">
        <v>39</v>
      </c>
      <c r="E366" s="5" t="s">
        <v>820</v>
      </c>
      <c r="F366" t="s">
        <v>74</v>
      </c>
      <c r="G366" t="s">
        <v>303</v>
      </c>
      <c r="H366" s="8" t="s">
        <v>788</v>
      </c>
      <c r="I366" s="65">
        <v>17</v>
      </c>
      <c r="J366" s="1">
        <v>63954</v>
      </c>
      <c r="L366" s="3">
        <f t="shared" si="18"/>
        <v>19</v>
      </c>
      <c r="M366" t="s">
        <v>9</v>
      </c>
      <c r="N366" s="66" t="s">
        <v>9</v>
      </c>
      <c r="O366" t="s">
        <v>9</v>
      </c>
      <c r="P366" s="66" t="s">
        <v>9</v>
      </c>
    </row>
    <row r="367" spans="1:16" ht="12.75" customHeight="1" x14ac:dyDescent="0.2">
      <c r="A367" s="10">
        <f t="shared" si="16"/>
        <v>366</v>
      </c>
      <c r="B367" s="10">
        <v>127480</v>
      </c>
      <c r="C367" s="8" t="s">
        <v>498</v>
      </c>
      <c r="D367" t="s">
        <v>39</v>
      </c>
      <c r="E367" s="5" t="s">
        <v>820</v>
      </c>
      <c r="F367" t="s">
        <v>74</v>
      </c>
      <c r="G367" t="s">
        <v>187</v>
      </c>
      <c r="H367" s="8" t="s">
        <v>788</v>
      </c>
      <c r="I367" s="65">
        <v>17</v>
      </c>
      <c r="J367" s="1">
        <v>68850</v>
      </c>
      <c r="L367" s="3">
        <f t="shared" si="18"/>
        <v>20</v>
      </c>
      <c r="M367" t="s">
        <v>9</v>
      </c>
      <c r="N367" s="66" t="s">
        <v>9</v>
      </c>
      <c r="O367" t="s">
        <v>9</v>
      </c>
      <c r="P367" s="66" t="s">
        <v>9</v>
      </c>
    </row>
    <row r="368" spans="1:16" ht="12.75" customHeight="1" x14ac:dyDescent="0.2">
      <c r="A368" s="10">
        <f t="shared" si="16"/>
        <v>367</v>
      </c>
      <c r="B368" s="10">
        <v>135739</v>
      </c>
      <c r="C368" s="8" t="s">
        <v>669</v>
      </c>
      <c r="D368" t="s">
        <v>39</v>
      </c>
      <c r="E368" s="5" t="s">
        <v>820</v>
      </c>
      <c r="F368" t="s">
        <v>1044</v>
      </c>
      <c r="G368" t="s">
        <v>296</v>
      </c>
      <c r="H368" s="8" t="s">
        <v>788</v>
      </c>
      <c r="I368" s="65">
        <v>17</v>
      </c>
      <c r="J368" s="1">
        <v>2992000</v>
      </c>
      <c r="L368" s="3">
        <f t="shared" si="18"/>
        <v>21</v>
      </c>
      <c r="M368" t="s">
        <v>9</v>
      </c>
      <c r="N368" s="66" t="s">
        <v>9</v>
      </c>
      <c r="O368" t="s">
        <v>9</v>
      </c>
      <c r="P368" s="66" t="s">
        <v>9</v>
      </c>
    </row>
    <row r="369" spans="1:16" ht="12.75" customHeight="1" x14ac:dyDescent="0.2">
      <c r="A369" s="10">
        <f t="shared" si="16"/>
        <v>368</v>
      </c>
      <c r="B369" s="10">
        <v>128346</v>
      </c>
      <c r="C369" s="8" t="s">
        <v>522</v>
      </c>
      <c r="D369" t="s">
        <v>49</v>
      </c>
      <c r="E369" s="5" t="s">
        <v>820</v>
      </c>
      <c r="F369" t="s">
        <v>14</v>
      </c>
      <c r="G369" t="s">
        <v>152</v>
      </c>
      <c r="H369" s="8" t="s">
        <v>788</v>
      </c>
      <c r="I369" s="65">
        <v>17</v>
      </c>
      <c r="J369" s="1">
        <v>141100000</v>
      </c>
      <c r="L369" s="3">
        <f t="shared" si="18"/>
        <v>22</v>
      </c>
      <c r="M369" t="s">
        <v>9</v>
      </c>
      <c r="N369" s="66" t="s">
        <v>9</v>
      </c>
      <c r="O369" t="s">
        <v>9</v>
      </c>
      <c r="P369" s="66" t="s">
        <v>9</v>
      </c>
    </row>
    <row r="370" spans="1:16" ht="12.75" customHeight="1" x14ac:dyDescent="0.2">
      <c r="A370" s="10">
        <f t="shared" si="16"/>
        <v>369</v>
      </c>
      <c r="B370" s="10">
        <v>124706</v>
      </c>
      <c r="C370" s="8" t="s">
        <v>482</v>
      </c>
      <c r="D370" t="s">
        <v>49</v>
      </c>
      <c r="E370" s="5" t="s">
        <v>820</v>
      </c>
      <c r="F370" t="s">
        <v>235</v>
      </c>
      <c r="G370" t="s">
        <v>287</v>
      </c>
      <c r="H370" s="8" t="s">
        <v>788</v>
      </c>
      <c r="I370" s="65">
        <v>17</v>
      </c>
      <c r="J370" s="1">
        <v>14875000</v>
      </c>
      <c r="L370" s="3">
        <f t="shared" si="18"/>
        <v>23</v>
      </c>
      <c r="M370" t="s">
        <v>12</v>
      </c>
      <c r="N370" s="66">
        <v>43818</v>
      </c>
      <c r="O370" t="s">
        <v>9</v>
      </c>
      <c r="P370" s="66" t="s">
        <v>9</v>
      </c>
    </row>
    <row r="371" spans="1:16" ht="12.75" customHeight="1" x14ac:dyDescent="0.2">
      <c r="A371" s="10">
        <f t="shared" si="16"/>
        <v>370</v>
      </c>
      <c r="B371" s="10">
        <v>130310</v>
      </c>
      <c r="C371" s="8" t="s">
        <v>552</v>
      </c>
      <c r="D371" t="s">
        <v>39</v>
      </c>
      <c r="E371" s="5" t="s">
        <v>820</v>
      </c>
      <c r="F371" t="s">
        <v>59</v>
      </c>
      <c r="G371" t="s">
        <v>261</v>
      </c>
      <c r="H371" s="8" t="s">
        <v>788</v>
      </c>
      <c r="I371" s="65">
        <v>17</v>
      </c>
      <c r="J371" s="1">
        <v>1778968</v>
      </c>
      <c r="L371" s="3">
        <f t="shared" si="18"/>
        <v>24</v>
      </c>
      <c r="M371" t="s">
        <v>9</v>
      </c>
      <c r="N371" s="66" t="s">
        <v>9</v>
      </c>
      <c r="O371" t="s">
        <v>9</v>
      </c>
      <c r="P371" s="66" t="s">
        <v>9</v>
      </c>
    </row>
    <row r="372" spans="1:16" ht="12.75" customHeight="1" x14ac:dyDescent="0.2">
      <c r="A372" s="10">
        <f t="shared" si="16"/>
        <v>371</v>
      </c>
      <c r="B372" s="10">
        <v>129562</v>
      </c>
      <c r="C372" s="8" t="s">
        <v>1194</v>
      </c>
      <c r="D372" t="s">
        <v>39</v>
      </c>
      <c r="E372" s="5" t="s">
        <v>820</v>
      </c>
      <c r="F372" t="s">
        <v>1056</v>
      </c>
      <c r="G372" t="s">
        <v>261</v>
      </c>
      <c r="H372" s="8" t="s">
        <v>788</v>
      </c>
      <c r="I372" s="2">
        <v>17</v>
      </c>
      <c r="J372" s="1">
        <v>4999979</v>
      </c>
      <c r="L372" s="3">
        <f t="shared" si="18"/>
        <v>25</v>
      </c>
      <c r="M372" t="s">
        <v>12</v>
      </c>
      <c r="N372" t="s">
        <v>1305</v>
      </c>
    </row>
    <row r="373" spans="1:16" ht="12.75" customHeight="1" x14ac:dyDescent="0.2">
      <c r="A373" s="10">
        <f t="shared" si="16"/>
        <v>372</v>
      </c>
      <c r="B373" s="10">
        <v>122108</v>
      </c>
      <c r="C373" s="8" t="s">
        <v>460</v>
      </c>
      <c r="D373" t="s">
        <v>39</v>
      </c>
      <c r="E373" s="5" t="s">
        <v>820</v>
      </c>
      <c r="F373" t="s">
        <v>45</v>
      </c>
      <c r="G373" t="s">
        <v>106</v>
      </c>
      <c r="H373" s="8" t="s">
        <v>788</v>
      </c>
      <c r="I373" s="65">
        <v>17</v>
      </c>
      <c r="J373" s="1">
        <v>112402118</v>
      </c>
      <c r="L373" s="1">
        <f t="shared" si="18"/>
        <v>26</v>
      </c>
      <c r="M373" t="s">
        <v>12</v>
      </c>
      <c r="N373" s="66">
        <v>44281</v>
      </c>
      <c r="O373" t="s">
        <v>9</v>
      </c>
      <c r="P373" s="66" t="s">
        <v>9</v>
      </c>
    </row>
    <row r="374" spans="1:16" ht="12.75" customHeight="1" x14ac:dyDescent="0.2">
      <c r="A374" s="10">
        <f t="shared" si="16"/>
        <v>373</v>
      </c>
      <c r="B374" s="10">
        <v>128746</v>
      </c>
      <c r="C374" s="8" t="s">
        <v>519</v>
      </c>
      <c r="D374" t="s">
        <v>39</v>
      </c>
      <c r="E374" s="5" t="s">
        <v>820</v>
      </c>
      <c r="F374" t="s">
        <v>59</v>
      </c>
      <c r="G374" t="s">
        <v>214</v>
      </c>
      <c r="H374" s="8" t="s">
        <v>788</v>
      </c>
      <c r="I374" s="65">
        <v>17</v>
      </c>
      <c r="J374" s="1">
        <v>170000</v>
      </c>
      <c r="L374" s="3">
        <f t="shared" si="18"/>
        <v>27</v>
      </c>
      <c r="M374" t="s">
        <v>9</v>
      </c>
      <c r="N374" s="66" t="s">
        <v>9</v>
      </c>
      <c r="O374" t="s">
        <v>9</v>
      </c>
      <c r="P374" s="66" t="s">
        <v>9</v>
      </c>
    </row>
    <row r="375" spans="1:16" ht="12.75" customHeight="1" x14ac:dyDescent="0.2">
      <c r="A375" s="10">
        <f t="shared" si="16"/>
        <v>374</v>
      </c>
      <c r="B375" s="10">
        <v>122079</v>
      </c>
      <c r="C375" s="8" t="s">
        <v>459</v>
      </c>
      <c r="D375" t="s">
        <v>49</v>
      </c>
      <c r="E375" s="5" t="s">
        <v>820</v>
      </c>
      <c r="F375" t="s">
        <v>208</v>
      </c>
      <c r="G375" t="s">
        <v>51</v>
      </c>
      <c r="H375" s="8" t="s">
        <v>788</v>
      </c>
      <c r="I375" s="65">
        <v>17</v>
      </c>
      <c r="J375" s="1">
        <v>185640000</v>
      </c>
      <c r="L375" s="3">
        <f t="shared" si="18"/>
        <v>28</v>
      </c>
      <c r="M375" t="s">
        <v>12</v>
      </c>
      <c r="N375" s="66">
        <v>43585</v>
      </c>
      <c r="O375" t="s">
        <v>9</v>
      </c>
      <c r="P375" s="66" t="s">
        <v>9</v>
      </c>
    </row>
    <row r="376" spans="1:16" ht="12.75" customHeight="1" x14ac:dyDescent="0.2">
      <c r="A376" s="10">
        <f t="shared" si="16"/>
        <v>375</v>
      </c>
      <c r="B376" s="10">
        <v>130809</v>
      </c>
      <c r="C376" s="8" t="s">
        <v>568</v>
      </c>
      <c r="D376" t="s">
        <v>39</v>
      </c>
      <c r="E376" s="5" t="s">
        <v>820</v>
      </c>
      <c r="F376" t="s">
        <v>45</v>
      </c>
      <c r="G376" t="s">
        <v>440</v>
      </c>
      <c r="H376" s="8" t="s">
        <v>788</v>
      </c>
      <c r="I376" s="65">
        <v>17</v>
      </c>
      <c r="J376" s="1">
        <v>180943334</v>
      </c>
      <c r="L376" s="1">
        <f t="shared" si="18"/>
        <v>29</v>
      </c>
      <c r="M376" t="s">
        <v>9</v>
      </c>
      <c r="N376" s="66" t="s">
        <v>9</v>
      </c>
      <c r="O376" t="s">
        <v>9</v>
      </c>
      <c r="P376" s="66" t="s">
        <v>9</v>
      </c>
    </row>
    <row r="377" spans="1:16" ht="12.75" customHeight="1" x14ac:dyDescent="0.2">
      <c r="A377" s="10">
        <f t="shared" si="16"/>
        <v>376</v>
      </c>
      <c r="B377" s="10">
        <v>124111</v>
      </c>
      <c r="C377" s="8" t="s">
        <v>471</v>
      </c>
      <c r="D377" t="s">
        <v>49</v>
      </c>
      <c r="E377" s="5" t="s">
        <v>820</v>
      </c>
      <c r="F377" t="s">
        <v>208</v>
      </c>
      <c r="G377" t="s">
        <v>91</v>
      </c>
      <c r="H377" s="8" t="s">
        <v>788</v>
      </c>
      <c r="I377" s="2">
        <v>17</v>
      </c>
      <c r="J377" s="3">
        <v>13056000</v>
      </c>
      <c r="K377" s="3"/>
      <c r="L377" s="1">
        <f t="shared" si="18"/>
        <v>30</v>
      </c>
      <c r="M377" t="s">
        <v>9</v>
      </c>
      <c r="N377" s="66" t="s">
        <v>9</v>
      </c>
      <c r="O377" t="s">
        <v>9</v>
      </c>
      <c r="P377" s="66" t="s">
        <v>9</v>
      </c>
    </row>
    <row r="378" spans="1:16" ht="12.75" customHeight="1" x14ac:dyDescent="0.2">
      <c r="A378" s="10">
        <f t="shared" si="16"/>
        <v>377</v>
      </c>
      <c r="B378" s="10">
        <v>135018</v>
      </c>
      <c r="C378" s="8" t="s">
        <v>643</v>
      </c>
      <c r="D378" t="s">
        <v>4</v>
      </c>
      <c r="E378" s="5" t="s">
        <v>823</v>
      </c>
      <c r="F378" t="s">
        <v>52</v>
      </c>
      <c r="G378" t="s">
        <v>644</v>
      </c>
      <c r="H378" s="8" t="s">
        <v>788</v>
      </c>
      <c r="I378" s="65">
        <v>17</v>
      </c>
      <c r="J378" s="1">
        <v>3400000</v>
      </c>
      <c r="L378" s="1">
        <f t="shared" si="18"/>
        <v>31</v>
      </c>
      <c r="M378" t="s">
        <v>9</v>
      </c>
      <c r="N378" s="66" t="s">
        <v>9</v>
      </c>
      <c r="O378" t="s">
        <v>9</v>
      </c>
      <c r="P378" s="66" t="s">
        <v>9</v>
      </c>
    </row>
    <row r="379" spans="1:16" ht="12.75" customHeight="1" x14ac:dyDescent="0.2">
      <c r="A379" s="10">
        <f t="shared" si="16"/>
        <v>378</v>
      </c>
      <c r="B379" s="10">
        <v>130508</v>
      </c>
      <c r="C379" s="8" t="s">
        <v>557</v>
      </c>
      <c r="D379" t="s">
        <v>39</v>
      </c>
      <c r="E379" s="5" t="s">
        <v>820</v>
      </c>
      <c r="F379" t="s">
        <v>45</v>
      </c>
      <c r="G379" t="s">
        <v>96</v>
      </c>
      <c r="H379" s="8" t="s">
        <v>788</v>
      </c>
      <c r="I379" s="65">
        <v>17</v>
      </c>
      <c r="J379" s="1">
        <v>330000000</v>
      </c>
      <c r="L379" s="1">
        <f t="shared" si="18"/>
        <v>32</v>
      </c>
      <c r="M379" t="s">
        <v>9</v>
      </c>
      <c r="N379" s="66" t="s">
        <v>9</v>
      </c>
      <c r="O379" t="s">
        <v>9</v>
      </c>
      <c r="P379" s="66" t="s">
        <v>9</v>
      </c>
    </row>
    <row r="380" spans="1:16" ht="12.75" customHeight="1" x14ac:dyDescent="0.2">
      <c r="A380" s="10">
        <f t="shared" si="16"/>
        <v>379</v>
      </c>
      <c r="B380" s="10">
        <v>128037</v>
      </c>
      <c r="C380" s="8" t="s">
        <v>515</v>
      </c>
      <c r="D380" t="s">
        <v>71</v>
      </c>
      <c r="E380" s="9" t="s">
        <v>821</v>
      </c>
      <c r="F380" t="s">
        <v>79</v>
      </c>
      <c r="G380" t="s">
        <v>106</v>
      </c>
      <c r="H380" s="8" t="s">
        <v>788</v>
      </c>
      <c r="I380" s="65">
        <v>17</v>
      </c>
      <c r="J380" s="1">
        <v>0</v>
      </c>
      <c r="L380" s="1">
        <f t="shared" si="18"/>
        <v>33</v>
      </c>
      <c r="M380" t="s">
        <v>12</v>
      </c>
      <c r="N380" s="66">
        <v>43973</v>
      </c>
      <c r="O380" t="s">
        <v>9</v>
      </c>
      <c r="P380" s="66" t="s">
        <v>9</v>
      </c>
    </row>
    <row r="381" spans="1:16" ht="12.75" customHeight="1" x14ac:dyDescent="0.2">
      <c r="A381" s="10">
        <f t="shared" si="16"/>
        <v>380</v>
      </c>
      <c r="B381" s="10">
        <v>126896</v>
      </c>
      <c r="C381" s="8" t="s">
        <v>502</v>
      </c>
      <c r="D381" t="s">
        <v>39</v>
      </c>
      <c r="E381" s="5" t="s">
        <v>820</v>
      </c>
      <c r="F381" t="s">
        <v>52</v>
      </c>
      <c r="G381" t="s">
        <v>190</v>
      </c>
      <c r="H381" s="8" t="s">
        <v>788</v>
      </c>
      <c r="I381" s="65">
        <v>17</v>
      </c>
      <c r="J381" s="1">
        <v>12260818</v>
      </c>
      <c r="L381" s="1">
        <f t="shared" si="18"/>
        <v>34</v>
      </c>
      <c r="M381" t="s">
        <v>9</v>
      </c>
      <c r="N381" s="66" t="s">
        <v>9</v>
      </c>
      <c r="O381" t="s">
        <v>9</v>
      </c>
      <c r="P381" s="66" t="s">
        <v>9</v>
      </c>
    </row>
    <row r="382" spans="1:16" ht="12.75" customHeight="1" x14ac:dyDescent="0.2">
      <c r="A382" s="10">
        <f t="shared" si="16"/>
        <v>381</v>
      </c>
      <c r="B382" s="10">
        <v>131204</v>
      </c>
      <c r="C382" s="8" t="s">
        <v>579</v>
      </c>
      <c r="D382" t="s">
        <v>39</v>
      </c>
      <c r="E382" s="5" t="s">
        <v>820</v>
      </c>
      <c r="F382" s="5" t="s">
        <v>1044</v>
      </c>
      <c r="G382" t="s">
        <v>190</v>
      </c>
      <c r="H382" s="8" t="s">
        <v>788</v>
      </c>
      <c r="I382" s="65">
        <v>17</v>
      </c>
      <c r="J382" s="1">
        <v>14554011</v>
      </c>
      <c r="L382" s="1">
        <f t="shared" si="18"/>
        <v>35</v>
      </c>
      <c r="M382" t="s">
        <v>9</v>
      </c>
      <c r="N382" s="66" t="s">
        <v>9</v>
      </c>
      <c r="O382" t="s">
        <v>9</v>
      </c>
      <c r="P382" s="66" t="s">
        <v>9</v>
      </c>
    </row>
    <row r="383" spans="1:16" ht="12.75" customHeight="1" x14ac:dyDescent="0.2">
      <c r="A383" s="10">
        <f t="shared" si="16"/>
        <v>382</v>
      </c>
      <c r="B383" s="10">
        <v>128456</v>
      </c>
      <c r="C383" s="8" t="s">
        <v>529</v>
      </c>
      <c r="D383" t="s">
        <v>49</v>
      </c>
      <c r="E383" s="5" t="s">
        <v>820</v>
      </c>
      <c r="F383" t="s">
        <v>45</v>
      </c>
      <c r="G383" t="s">
        <v>184</v>
      </c>
      <c r="H383" s="8" t="s">
        <v>788</v>
      </c>
      <c r="I383" s="65">
        <v>17</v>
      </c>
      <c r="J383" s="1">
        <v>13281114</v>
      </c>
      <c r="L383" s="3">
        <f t="shared" si="18"/>
        <v>36</v>
      </c>
      <c r="M383" t="s">
        <v>9</v>
      </c>
      <c r="N383" s="66" t="s">
        <v>9</v>
      </c>
      <c r="O383" t="s">
        <v>9</v>
      </c>
      <c r="P383" s="66" t="s">
        <v>9</v>
      </c>
    </row>
    <row r="384" spans="1:16" ht="12.75" customHeight="1" x14ac:dyDescent="0.2">
      <c r="A384" s="10">
        <f t="shared" si="16"/>
        <v>383</v>
      </c>
      <c r="B384" s="10">
        <v>137011</v>
      </c>
      <c r="C384" s="8" t="s">
        <v>680</v>
      </c>
      <c r="D384" t="s">
        <v>39</v>
      </c>
      <c r="E384" s="5" t="s">
        <v>820</v>
      </c>
      <c r="F384" t="s">
        <v>45</v>
      </c>
      <c r="G384" t="s">
        <v>184</v>
      </c>
      <c r="H384" s="8" t="s">
        <v>788</v>
      </c>
      <c r="I384" s="2">
        <v>17</v>
      </c>
      <c r="J384" s="3">
        <v>131494660</v>
      </c>
      <c r="K384" s="3"/>
      <c r="L384" s="3">
        <f t="shared" si="18"/>
        <v>37</v>
      </c>
      <c r="M384" t="s">
        <v>9</v>
      </c>
      <c r="N384" s="66" t="s">
        <v>9</v>
      </c>
      <c r="O384" t="s">
        <v>9</v>
      </c>
      <c r="P384" s="66" t="s">
        <v>9</v>
      </c>
    </row>
    <row r="385" spans="1:16" ht="12.75" customHeight="1" x14ac:dyDescent="0.2">
      <c r="A385" s="10">
        <f t="shared" si="16"/>
        <v>384</v>
      </c>
      <c r="B385" s="10">
        <v>130843</v>
      </c>
      <c r="C385" s="8" t="s">
        <v>570</v>
      </c>
      <c r="D385" t="s">
        <v>39</v>
      </c>
      <c r="E385" s="5" t="s">
        <v>820</v>
      </c>
      <c r="F385" t="s">
        <v>59</v>
      </c>
      <c r="G385" t="s">
        <v>318</v>
      </c>
      <c r="H385" s="8" t="s">
        <v>788</v>
      </c>
      <c r="I385" s="65">
        <v>17</v>
      </c>
      <c r="J385" s="1">
        <v>2120580</v>
      </c>
      <c r="L385" s="3">
        <f t="shared" si="18"/>
        <v>38</v>
      </c>
      <c r="M385" t="s">
        <v>9</v>
      </c>
      <c r="N385" s="66" t="s">
        <v>9</v>
      </c>
      <c r="O385" t="s">
        <v>9</v>
      </c>
      <c r="P385" s="66" t="s">
        <v>9</v>
      </c>
    </row>
    <row r="386" spans="1:16" ht="12.75" customHeight="1" x14ac:dyDescent="0.2">
      <c r="A386" s="10">
        <f t="shared" si="16"/>
        <v>385</v>
      </c>
      <c r="B386" s="10">
        <v>131117</v>
      </c>
      <c r="C386" s="8" t="s">
        <v>576</v>
      </c>
      <c r="D386" t="s">
        <v>4</v>
      </c>
      <c r="E386" s="5" t="s">
        <v>823</v>
      </c>
      <c r="F386" t="s">
        <v>52</v>
      </c>
      <c r="G386" t="s">
        <v>357</v>
      </c>
      <c r="H386" s="8" t="s">
        <v>788</v>
      </c>
      <c r="I386" s="65">
        <v>17</v>
      </c>
      <c r="J386" s="1">
        <v>4296448</v>
      </c>
      <c r="L386" s="1">
        <f t="shared" si="18"/>
        <v>39</v>
      </c>
      <c r="M386" t="s">
        <v>9</v>
      </c>
      <c r="N386" s="66" t="s">
        <v>9</v>
      </c>
      <c r="O386" t="s">
        <v>9</v>
      </c>
      <c r="P386" s="66" t="s">
        <v>9</v>
      </c>
    </row>
    <row r="387" spans="1:16" ht="12.75" customHeight="1" x14ac:dyDescent="0.2">
      <c r="A387" s="10">
        <f t="shared" si="16"/>
        <v>386</v>
      </c>
      <c r="B387" s="10">
        <v>135534</v>
      </c>
      <c r="C387" s="8" t="s">
        <v>662</v>
      </c>
      <c r="D387" t="s">
        <v>39</v>
      </c>
      <c r="E387" s="5" t="s">
        <v>820</v>
      </c>
      <c r="F387" t="s">
        <v>45</v>
      </c>
      <c r="G387" t="s">
        <v>318</v>
      </c>
      <c r="H387" s="8" t="s">
        <v>788</v>
      </c>
      <c r="I387" s="65">
        <v>17</v>
      </c>
      <c r="J387" s="1">
        <v>9084334</v>
      </c>
      <c r="L387" s="3">
        <f t="shared" si="18"/>
        <v>40</v>
      </c>
      <c r="M387" t="s">
        <v>9</v>
      </c>
      <c r="N387" s="66" t="s">
        <v>9</v>
      </c>
      <c r="O387" t="s">
        <v>9</v>
      </c>
      <c r="P387" s="66" t="s">
        <v>9</v>
      </c>
    </row>
    <row r="388" spans="1:16" ht="12.75" customHeight="1" x14ac:dyDescent="0.2">
      <c r="A388" s="10">
        <f t="shared" ref="A388:A451" si="19">A387+1</f>
        <v>387</v>
      </c>
      <c r="B388" s="10">
        <v>138565</v>
      </c>
      <c r="C388" s="8" t="s">
        <v>723</v>
      </c>
      <c r="D388" t="s">
        <v>39</v>
      </c>
      <c r="E388" s="5" t="s">
        <v>820</v>
      </c>
      <c r="F388" t="s">
        <v>52</v>
      </c>
      <c r="G388" t="s">
        <v>261</v>
      </c>
      <c r="H388" s="8" t="s">
        <v>788</v>
      </c>
      <c r="I388" s="65">
        <v>17</v>
      </c>
      <c r="J388" s="1">
        <v>3060000</v>
      </c>
      <c r="L388" s="3">
        <f t="shared" si="18"/>
        <v>41</v>
      </c>
      <c r="M388" t="s">
        <v>9</v>
      </c>
      <c r="N388" s="66" t="s">
        <v>9</v>
      </c>
      <c r="O388" t="s">
        <v>9</v>
      </c>
      <c r="P388" s="66" t="s">
        <v>9</v>
      </c>
    </row>
    <row r="389" spans="1:16" ht="12.75" customHeight="1" x14ac:dyDescent="0.2">
      <c r="A389" s="10">
        <f t="shared" si="19"/>
        <v>388</v>
      </c>
      <c r="B389" s="10">
        <v>130643</v>
      </c>
      <c r="C389" s="8" t="s">
        <v>562</v>
      </c>
      <c r="D389" t="s">
        <v>39</v>
      </c>
      <c r="E389" s="5" t="s">
        <v>820</v>
      </c>
      <c r="F389" t="s">
        <v>45</v>
      </c>
      <c r="G389" t="s">
        <v>440</v>
      </c>
      <c r="H389" s="8" t="s">
        <v>788</v>
      </c>
      <c r="I389" s="2">
        <v>17</v>
      </c>
      <c r="J389" s="3">
        <v>207310274</v>
      </c>
      <c r="K389" s="3"/>
      <c r="L389" s="1">
        <f t="shared" si="18"/>
        <v>42</v>
      </c>
      <c r="M389" t="s">
        <v>9</v>
      </c>
      <c r="N389" s="66" t="s">
        <v>9</v>
      </c>
      <c r="O389" t="s">
        <v>9</v>
      </c>
      <c r="P389" s="66" t="s">
        <v>9</v>
      </c>
    </row>
    <row r="390" spans="1:16" ht="12.75" customHeight="1" x14ac:dyDescent="0.2">
      <c r="A390" s="10">
        <f t="shared" si="19"/>
        <v>389</v>
      </c>
      <c r="B390" s="10">
        <v>130842</v>
      </c>
      <c r="C390" s="8" t="s">
        <v>569</v>
      </c>
      <c r="D390" t="s">
        <v>49</v>
      </c>
      <c r="E390" s="5" t="s">
        <v>820</v>
      </c>
      <c r="F390" t="s">
        <v>59</v>
      </c>
      <c r="G390" t="s">
        <v>162</v>
      </c>
      <c r="H390" s="8" t="s">
        <v>788</v>
      </c>
      <c r="I390" s="65">
        <v>17</v>
      </c>
      <c r="J390" s="1">
        <v>12750000</v>
      </c>
      <c r="L390" s="3">
        <f t="shared" si="18"/>
        <v>43</v>
      </c>
      <c r="M390" t="s">
        <v>9</v>
      </c>
      <c r="N390" s="66" t="s">
        <v>9</v>
      </c>
      <c r="O390" t="s">
        <v>9</v>
      </c>
      <c r="P390" s="66" t="s">
        <v>9</v>
      </c>
    </row>
    <row r="391" spans="1:16" ht="12.75" customHeight="1" x14ac:dyDescent="0.2">
      <c r="A391" s="10">
        <f t="shared" si="19"/>
        <v>390</v>
      </c>
      <c r="B391" s="10">
        <v>131159</v>
      </c>
      <c r="C391" s="8" t="s">
        <v>577</v>
      </c>
      <c r="D391" t="s">
        <v>39</v>
      </c>
      <c r="E391" s="5" t="s">
        <v>820</v>
      </c>
      <c r="F391" t="s">
        <v>59</v>
      </c>
      <c r="G391" t="s">
        <v>261</v>
      </c>
      <c r="H391" s="8" t="s">
        <v>788</v>
      </c>
      <c r="I391" s="65">
        <v>17</v>
      </c>
      <c r="J391" s="1">
        <v>843200</v>
      </c>
      <c r="L391" s="3">
        <f t="shared" si="18"/>
        <v>44</v>
      </c>
      <c r="M391" t="s">
        <v>9</v>
      </c>
      <c r="N391" s="66" t="s">
        <v>9</v>
      </c>
      <c r="O391" t="s">
        <v>9</v>
      </c>
      <c r="P391" s="66" t="s">
        <v>9</v>
      </c>
    </row>
    <row r="392" spans="1:16" ht="12.75" customHeight="1" x14ac:dyDescent="0.2">
      <c r="A392" s="10">
        <f t="shared" si="19"/>
        <v>391</v>
      </c>
      <c r="B392" s="10">
        <v>137122</v>
      </c>
      <c r="C392" s="8" t="s">
        <v>686</v>
      </c>
      <c r="D392" t="s">
        <v>39</v>
      </c>
      <c r="E392" s="5" t="s">
        <v>820</v>
      </c>
      <c r="F392" t="s">
        <v>1056</v>
      </c>
      <c r="G392" t="s">
        <v>261</v>
      </c>
      <c r="H392" s="8" t="s">
        <v>788</v>
      </c>
      <c r="I392" s="65">
        <v>17</v>
      </c>
      <c r="J392" s="1">
        <v>1593750</v>
      </c>
      <c r="L392" s="3">
        <f t="shared" si="18"/>
        <v>45</v>
      </c>
      <c r="M392" t="s">
        <v>9</v>
      </c>
      <c r="N392" s="66" t="s">
        <v>9</v>
      </c>
      <c r="O392" t="s">
        <v>9</v>
      </c>
      <c r="P392" s="66" t="s">
        <v>9</v>
      </c>
    </row>
    <row r="393" spans="1:16" ht="12.75" customHeight="1" x14ac:dyDescent="0.2">
      <c r="A393" s="10">
        <f t="shared" si="19"/>
        <v>392</v>
      </c>
      <c r="B393" s="10">
        <v>132874</v>
      </c>
      <c r="C393" s="8" t="s">
        <v>603</v>
      </c>
      <c r="D393" t="s">
        <v>39</v>
      </c>
      <c r="E393" s="5" t="s">
        <v>820</v>
      </c>
      <c r="F393" s="5" t="s">
        <v>1044</v>
      </c>
      <c r="G393" t="s">
        <v>261</v>
      </c>
      <c r="H393" s="8" t="s">
        <v>788</v>
      </c>
      <c r="I393" s="65">
        <v>17</v>
      </c>
      <c r="J393" s="1">
        <v>6019776</v>
      </c>
      <c r="L393" s="3">
        <f t="shared" si="18"/>
        <v>46</v>
      </c>
      <c r="M393" t="s">
        <v>9</v>
      </c>
      <c r="N393" s="66" t="s">
        <v>9</v>
      </c>
      <c r="O393" t="s">
        <v>9</v>
      </c>
      <c r="P393" s="66" t="s">
        <v>9</v>
      </c>
    </row>
    <row r="394" spans="1:16" ht="12.75" customHeight="1" x14ac:dyDescent="0.2">
      <c r="A394" s="10">
        <f t="shared" si="19"/>
        <v>393</v>
      </c>
      <c r="B394" s="10">
        <v>140647</v>
      </c>
      <c r="C394" s="8" t="s">
        <v>603</v>
      </c>
      <c r="D394" t="s">
        <v>49</v>
      </c>
      <c r="E394" s="5" t="s">
        <v>820</v>
      </c>
      <c r="F394" t="s">
        <v>45</v>
      </c>
      <c r="G394" t="s">
        <v>342</v>
      </c>
      <c r="H394" s="91" t="s">
        <v>788</v>
      </c>
      <c r="I394" s="65">
        <v>17</v>
      </c>
      <c r="J394" s="1">
        <v>219488034</v>
      </c>
      <c r="L394" s="3">
        <f t="shared" si="18"/>
        <v>47</v>
      </c>
      <c r="M394" t="s">
        <v>9</v>
      </c>
      <c r="N394" s="66" t="s">
        <v>9</v>
      </c>
      <c r="O394" t="s">
        <v>9</v>
      </c>
    </row>
    <row r="395" spans="1:16" ht="12.75" customHeight="1" x14ac:dyDescent="0.2">
      <c r="A395" s="10">
        <f t="shared" si="19"/>
        <v>394</v>
      </c>
      <c r="B395" s="10">
        <v>131331</v>
      </c>
      <c r="C395" s="8" t="s">
        <v>581</v>
      </c>
      <c r="D395" t="s">
        <v>4</v>
      </c>
      <c r="E395" s="5" t="s">
        <v>823</v>
      </c>
      <c r="F395" t="s">
        <v>52</v>
      </c>
      <c r="G395" t="s">
        <v>468</v>
      </c>
      <c r="H395" s="8" t="s">
        <v>788</v>
      </c>
      <c r="I395" s="65">
        <v>17</v>
      </c>
      <c r="J395" s="1">
        <v>2890000</v>
      </c>
      <c r="L395" s="1">
        <f t="shared" si="18"/>
        <v>48</v>
      </c>
      <c r="M395" t="s">
        <v>9</v>
      </c>
      <c r="N395" s="66" t="s">
        <v>9</v>
      </c>
      <c r="O395" t="s">
        <v>9</v>
      </c>
      <c r="P395" s="66" t="s">
        <v>9</v>
      </c>
    </row>
    <row r="396" spans="1:16" ht="12.75" customHeight="1" x14ac:dyDescent="0.2">
      <c r="A396" s="10">
        <f t="shared" si="19"/>
        <v>395</v>
      </c>
      <c r="B396" s="10">
        <v>131205</v>
      </c>
      <c r="C396" s="8" t="s">
        <v>580</v>
      </c>
      <c r="D396" t="s">
        <v>71</v>
      </c>
      <c r="E396" s="9" t="s">
        <v>821</v>
      </c>
      <c r="F396" t="s">
        <v>45</v>
      </c>
      <c r="G396" t="s">
        <v>261</v>
      </c>
      <c r="H396" s="8" t="s">
        <v>788</v>
      </c>
      <c r="I396" s="65">
        <v>17</v>
      </c>
      <c r="J396" s="1">
        <v>0</v>
      </c>
      <c r="L396" s="1">
        <f t="shared" si="18"/>
        <v>49</v>
      </c>
      <c r="M396" t="s">
        <v>9</v>
      </c>
      <c r="N396" s="66" t="s">
        <v>9</v>
      </c>
      <c r="O396" t="s">
        <v>9</v>
      </c>
      <c r="P396" s="66" t="s">
        <v>9</v>
      </c>
    </row>
    <row r="397" spans="1:16" ht="12.75" customHeight="1" x14ac:dyDescent="0.2">
      <c r="A397" s="10">
        <f t="shared" si="19"/>
        <v>396</v>
      </c>
      <c r="B397" s="10">
        <v>134217</v>
      </c>
      <c r="C397" s="8" t="s">
        <v>632</v>
      </c>
      <c r="D397" t="s">
        <v>39</v>
      </c>
      <c r="E397" s="5" t="s">
        <v>820</v>
      </c>
      <c r="F397" t="s">
        <v>208</v>
      </c>
      <c r="G397" t="s">
        <v>280</v>
      </c>
      <c r="H397" s="8" t="s">
        <v>788</v>
      </c>
      <c r="I397" s="65">
        <v>17</v>
      </c>
      <c r="J397" s="1">
        <v>11633617</v>
      </c>
      <c r="L397" s="3">
        <f t="shared" si="18"/>
        <v>50</v>
      </c>
      <c r="M397" t="s">
        <v>9</v>
      </c>
      <c r="N397" s="66" t="s">
        <v>9</v>
      </c>
      <c r="O397" t="s">
        <v>9</v>
      </c>
      <c r="P397" s="66" t="s">
        <v>9</v>
      </c>
    </row>
    <row r="398" spans="1:16" ht="12.75" customHeight="1" x14ac:dyDescent="0.2">
      <c r="A398" s="10">
        <f t="shared" si="19"/>
        <v>397</v>
      </c>
      <c r="B398" s="10">
        <v>130664</v>
      </c>
      <c r="C398" s="8" t="s">
        <v>563</v>
      </c>
      <c r="D398" t="s">
        <v>39</v>
      </c>
      <c r="E398" s="5" t="s">
        <v>820</v>
      </c>
      <c r="F398" t="s">
        <v>83</v>
      </c>
      <c r="G398" t="s">
        <v>564</v>
      </c>
      <c r="H398" s="8" t="s">
        <v>788</v>
      </c>
      <c r="I398" s="2">
        <v>17</v>
      </c>
      <c r="J398" s="3">
        <v>87427770</v>
      </c>
      <c r="K398" s="3"/>
      <c r="L398" s="1">
        <f t="shared" si="18"/>
        <v>51</v>
      </c>
      <c r="M398" t="s">
        <v>9</v>
      </c>
      <c r="N398" s="66" t="s">
        <v>9</v>
      </c>
      <c r="O398" t="s">
        <v>9</v>
      </c>
      <c r="P398" s="66" t="s">
        <v>9</v>
      </c>
    </row>
    <row r="399" spans="1:16" ht="12.75" customHeight="1" x14ac:dyDescent="0.2">
      <c r="A399" s="10">
        <f t="shared" si="19"/>
        <v>398</v>
      </c>
      <c r="B399" s="10">
        <v>135280</v>
      </c>
      <c r="C399" s="8" t="s">
        <v>653</v>
      </c>
      <c r="D399" t="s">
        <v>39</v>
      </c>
      <c r="E399" s="5" t="s">
        <v>820</v>
      </c>
      <c r="F399" t="s">
        <v>74</v>
      </c>
      <c r="G399" t="s">
        <v>575</v>
      </c>
      <c r="H399" s="8" t="s">
        <v>788</v>
      </c>
      <c r="I399" s="65">
        <v>17</v>
      </c>
      <c r="J399" s="1">
        <v>10168720</v>
      </c>
      <c r="L399" s="3">
        <f t="shared" si="18"/>
        <v>52</v>
      </c>
      <c r="M399" t="s">
        <v>9</v>
      </c>
      <c r="N399" s="66" t="s">
        <v>9</v>
      </c>
      <c r="O399" t="s">
        <v>9</v>
      </c>
      <c r="P399" s="66" t="s">
        <v>9</v>
      </c>
    </row>
    <row r="400" spans="1:16" ht="12.75" customHeight="1" x14ac:dyDescent="0.2">
      <c r="A400" s="10">
        <f t="shared" si="19"/>
        <v>399</v>
      </c>
      <c r="B400" s="10">
        <v>130510</v>
      </c>
      <c r="C400" s="8" t="s">
        <v>558</v>
      </c>
      <c r="D400" t="s">
        <v>39</v>
      </c>
      <c r="E400" s="5" t="s">
        <v>820</v>
      </c>
      <c r="F400" t="s">
        <v>14</v>
      </c>
      <c r="G400" t="s">
        <v>559</v>
      </c>
      <c r="H400" s="8" t="s">
        <v>788</v>
      </c>
      <c r="I400" s="65">
        <v>17</v>
      </c>
      <c r="J400" s="1">
        <v>5100000</v>
      </c>
      <c r="L400" s="3">
        <f t="shared" si="18"/>
        <v>53</v>
      </c>
      <c r="M400" t="s">
        <v>9</v>
      </c>
      <c r="N400" s="66" t="s">
        <v>9</v>
      </c>
      <c r="O400" t="s">
        <v>9</v>
      </c>
      <c r="P400" s="66" t="s">
        <v>9</v>
      </c>
    </row>
    <row r="401" spans="1:16" ht="12.75" customHeight="1" x14ac:dyDescent="0.2">
      <c r="A401" s="10">
        <f t="shared" si="19"/>
        <v>400</v>
      </c>
      <c r="B401" s="10">
        <v>143473</v>
      </c>
      <c r="C401" s="8" t="s">
        <v>628</v>
      </c>
      <c r="D401" t="s">
        <v>39</v>
      </c>
      <c r="E401" s="5" t="s">
        <v>820</v>
      </c>
      <c r="F401" t="s">
        <v>842</v>
      </c>
      <c r="G401" t="s">
        <v>261</v>
      </c>
      <c r="H401" s="8" t="s">
        <v>788</v>
      </c>
      <c r="I401" s="65">
        <v>17</v>
      </c>
      <c r="J401" s="1">
        <v>7133632</v>
      </c>
      <c r="L401" s="3">
        <f t="shared" si="18"/>
        <v>54</v>
      </c>
      <c r="M401" t="s">
        <v>9</v>
      </c>
      <c r="N401" t="s">
        <v>9</v>
      </c>
      <c r="O401" t="s">
        <v>9</v>
      </c>
      <c r="P401" t="s">
        <v>9</v>
      </c>
    </row>
    <row r="402" spans="1:16" ht="12.75" customHeight="1" x14ac:dyDescent="0.2">
      <c r="A402" s="10">
        <f t="shared" si="19"/>
        <v>401</v>
      </c>
      <c r="B402" s="10">
        <v>132645</v>
      </c>
      <c r="C402" s="8" t="s">
        <v>605</v>
      </c>
      <c r="D402" t="s">
        <v>49</v>
      </c>
      <c r="E402" s="5" t="s">
        <v>820</v>
      </c>
      <c r="F402" t="s">
        <v>59</v>
      </c>
      <c r="G402" t="s">
        <v>243</v>
      </c>
      <c r="H402" s="8" t="s">
        <v>788</v>
      </c>
      <c r="I402" s="65">
        <v>17</v>
      </c>
      <c r="J402" s="1">
        <v>70550000</v>
      </c>
      <c r="L402" s="3">
        <f t="shared" si="18"/>
        <v>55</v>
      </c>
      <c r="M402" t="s">
        <v>9</v>
      </c>
      <c r="N402" s="66" t="s">
        <v>9</v>
      </c>
      <c r="O402" t="s">
        <v>9</v>
      </c>
      <c r="P402" s="66" t="s">
        <v>9</v>
      </c>
    </row>
    <row r="403" spans="1:16" ht="12.75" customHeight="1" x14ac:dyDescent="0.2">
      <c r="A403" s="10">
        <f t="shared" si="19"/>
        <v>402</v>
      </c>
      <c r="B403" s="10">
        <v>133135</v>
      </c>
      <c r="C403" s="8" t="s">
        <v>616</v>
      </c>
      <c r="D403" t="s">
        <v>39</v>
      </c>
      <c r="E403" s="5" t="s">
        <v>820</v>
      </c>
      <c r="F403" t="s">
        <v>45</v>
      </c>
      <c r="G403" t="s">
        <v>520</v>
      </c>
      <c r="H403" s="8" t="s">
        <v>788</v>
      </c>
      <c r="I403" s="65">
        <v>17</v>
      </c>
      <c r="J403" s="1">
        <v>12640415</v>
      </c>
      <c r="L403" s="3">
        <f t="shared" si="18"/>
        <v>56</v>
      </c>
      <c r="M403" t="s">
        <v>12</v>
      </c>
      <c r="N403" s="66">
        <v>44281</v>
      </c>
      <c r="O403" t="s">
        <v>9</v>
      </c>
      <c r="P403" s="66" t="s">
        <v>9</v>
      </c>
    </row>
    <row r="404" spans="1:16" ht="12.75" customHeight="1" x14ac:dyDescent="0.2">
      <c r="A404" s="10">
        <f t="shared" si="19"/>
        <v>403</v>
      </c>
      <c r="B404" s="10">
        <v>143443</v>
      </c>
      <c r="C404" s="8" t="s">
        <v>1039</v>
      </c>
      <c r="D404" t="s">
        <v>39</v>
      </c>
      <c r="E404" s="5" t="s">
        <v>820</v>
      </c>
      <c r="F404" t="s">
        <v>1048</v>
      </c>
      <c r="G404" t="s">
        <v>318</v>
      </c>
      <c r="H404" s="87" t="s">
        <v>788</v>
      </c>
      <c r="I404" s="65">
        <v>17</v>
      </c>
      <c r="J404" s="1">
        <v>3254890</v>
      </c>
      <c r="L404" s="3">
        <f t="shared" si="18"/>
        <v>57</v>
      </c>
      <c r="M404" t="s">
        <v>9</v>
      </c>
      <c r="N404" s="66" t="s">
        <v>9</v>
      </c>
      <c r="O404" t="s">
        <v>9</v>
      </c>
      <c r="P404" s="66" t="s">
        <v>9</v>
      </c>
    </row>
    <row r="405" spans="1:16" ht="12.75" customHeight="1" x14ac:dyDescent="0.2">
      <c r="A405" s="10">
        <f t="shared" si="19"/>
        <v>404</v>
      </c>
      <c r="B405" s="10">
        <v>146607</v>
      </c>
      <c r="C405" s="8" t="s">
        <v>1291</v>
      </c>
      <c r="D405" t="s">
        <v>39</v>
      </c>
      <c r="E405" s="5" t="s">
        <v>820</v>
      </c>
      <c r="F405" t="s">
        <v>1056</v>
      </c>
      <c r="G405" t="s">
        <v>113</v>
      </c>
      <c r="H405" s="87" t="s">
        <v>788</v>
      </c>
      <c r="I405" s="65">
        <v>17</v>
      </c>
      <c r="J405" s="1">
        <v>446760</v>
      </c>
      <c r="L405" s="3">
        <f t="shared" si="18"/>
        <v>58</v>
      </c>
      <c r="M405" t="s">
        <v>9</v>
      </c>
    </row>
    <row r="406" spans="1:16" ht="12.75" customHeight="1" x14ac:dyDescent="0.2">
      <c r="A406" s="10">
        <f t="shared" si="19"/>
        <v>405</v>
      </c>
      <c r="B406" s="10">
        <v>135011</v>
      </c>
      <c r="C406" s="8" t="s">
        <v>642</v>
      </c>
      <c r="D406" t="s">
        <v>39</v>
      </c>
      <c r="E406" s="5" t="s">
        <v>820</v>
      </c>
      <c r="F406" t="s">
        <v>45</v>
      </c>
      <c r="G406" t="s">
        <v>296</v>
      </c>
      <c r="H406" s="8" t="s">
        <v>788</v>
      </c>
      <c r="I406" s="65">
        <v>17</v>
      </c>
      <c r="J406" s="1">
        <v>2111696</v>
      </c>
      <c r="L406" s="3">
        <f t="shared" si="18"/>
        <v>59</v>
      </c>
      <c r="M406" t="s">
        <v>9</v>
      </c>
      <c r="N406" s="66" t="s">
        <v>9</v>
      </c>
      <c r="O406" t="s">
        <v>9</v>
      </c>
      <c r="P406" s="66" t="s">
        <v>9</v>
      </c>
    </row>
    <row r="407" spans="1:16" ht="12.75" customHeight="1" x14ac:dyDescent="0.2">
      <c r="A407" s="10">
        <f t="shared" si="19"/>
        <v>406</v>
      </c>
      <c r="B407" s="10">
        <v>139839</v>
      </c>
      <c r="C407" s="8" t="s">
        <v>775</v>
      </c>
      <c r="D407" t="s">
        <v>71</v>
      </c>
      <c r="E407" s="9" t="s">
        <v>821</v>
      </c>
      <c r="F407" t="s">
        <v>45</v>
      </c>
      <c r="G407" t="s">
        <v>80</v>
      </c>
      <c r="H407" s="8" t="s">
        <v>788</v>
      </c>
      <c r="I407" s="65">
        <v>17</v>
      </c>
      <c r="J407" s="1">
        <v>0</v>
      </c>
      <c r="L407" s="1">
        <f t="shared" si="18"/>
        <v>60</v>
      </c>
      <c r="M407" t="s">
        <v>9</v>
      </c>
      <c r="N407" s="66" t="s">
        <v>9</v>
      </c>
      <c r="O407" t="s">
        <v>9</v>
      </c>
      <c r="P407" s="66" t="s">
        <v>9</v>
      </c>
    </row>
    <row r="408" spans="1:16" ht="12.75" customHeight="1" x14ac:dyDescent="0.2">
      <c r="A408" s="10">
        <f t="shared" si="19"/>
        <v>407</v>
      </c>
      <c r="B408" s="10">
        <v>141553</v>
      </c>
      <c r="C408" s="8" t="s">
        <v>945</v>
      </c>
      <c r="D408" t="s">
        <v>290</v>
      </c>
      <c r="E408" s="5" t="s">
        <v>820</v>
      </c>
      <c r="F408" t="s">
        <v>74</v>
      </c>
      <c r="G408" t="s">
        <v>951</v>
      </c>
      <c r="H408" s="91" t="s">
        <v>788</v>
      </c>
      <c r="I408" s="65">
        <v>17</v>
      </c>
      <c r="J408" s="1">
        <v>32695180</v>
      </c>
      <c r="L408" s="3">
        <f t="shared" si="18"/>
        <v>61</v>
      </c>
      <c r="M408" t="s">
        <v>9</v>
      </c>
      <c r="N408" s="66" t="s">
        <v>9</v>
      </c>
      <c r="O408" t="s">
        <v>9</v>
      </c>
      <c r="P408" s="66" t="s">
        <v>9</v>
      </c>
    </row>
    <row r="409" spans="1:16" ht="12.75" customHeight="1" x14ac:dyDescent="0.2">
      <c r="A409" s="10">
        <f t="shared" si="19"/>
        <v>408</v>
      </c>
      <c r="B409" s="10">
        <v>134008</v>
      </c>
      <c r="C409" s="8" t="s">
        <v>629</v>
      </c>
      <c r="D409" t="s">
        <v>42</v>
      </c>
      <c r="E409" s="5" t="s">
        <v>820</v>
      </c>
      <c r="F409" s="5" t="s">
        <v>1056</v>
      </c>
      <c r="G409" t="s">
        <v>440</v>
      </c>
      <c r="H409" s="8" t="s">
        <v>788</v>
      </c>
      <c r="I409" s="65">
        <v>17</v>
      </c>
      <c r="J409" s="1">
        <v>0</v>
      </c>
      <c r="L409" s="1">
        <f t="shared" si="18"/>
        <v>62</v>
      </c>
      <c r="M409" t="s">
        <v>9</v>
      </c>
      <c r="N409" s="66" t="s">
        <v>9</v>
      </c>
      <c r="O409" t="s">
        <v>9</v>
      </c>
      <c r="P409" s="66" t="s">
        <v>9</v>
      </c>
    </row>
    <row r="410" spans="1:16" ht="12.75" customHeight="1" x14ac:dyDescent="0.2">
      <c r="A410" s="10">
        <f t="shared" si="19"/>
        <v>409</v>
      </c>
      <c r="B410" s="10">
        <v>142931</v>
      </c>
      <c r="C410" s="8" t="s">
        <v>991</v>
      </c>
      <c r="D410" t="s">
        <v>39</v>
      </c>
      <c r="E410" s="5" t="s">
        <v>820</v>
      </c>
      <c r="F410" t="s">
        <v>1048</v>
      </c>
      <c r="G410" t="s">
        <v>261</v>
      </c>
      <c r="H410" s="87" t="s">
        <v>788</v>
      </c>
      <c r="I410" s="65">
        <v>17</v>
      </c>
      <c r="J410" s="1">
        <v>750000</v>
      </c>
      <c r="L410" s="3">
        <f t="shared" si="18"/>
        <v>63</v>
      </c>
      <c r="M410" t="s">
        <v>9</v>
      </c>
      <c r="N410" s="66" t="s">
        <v>9</v>
      </c>
      <c r="O410" t="s">
        <v>9</v>
      </c>
      <c r="P410" s="66" t="s">
        <v>9</v>
      </c>
    </row>
    <row r="411" spans="1:16" ht="12.75" customHeight="1" x14ac:dyDescent="0.2">
      <c r="A411" s="10">
        <f t="shared" si="19"/>
        <v>410</v>
      </c>
      <c r="B411" s="10">
        <v>134571</v>
      </c>
      <c r="C411" s="8" t="s">
        <v>637</v>
      </c>
      <c r="D411" t="s">
        <v>39</v>
      </c>
      <c r="E411" s="5" t="s">
        <v>820</v>
      </c>
      <c r="F411" t="s">
        <v>59</v>
      </c>
      <c r="G411" t="s">
        <v>564</v>
      </c>
      <c r="H411" s="8" t="s">
        <v>788</v>
      </c>
      <c r="I411" s="65">
        <v>17</v>
      </c>
      <c r="J411" s="1">
        <v>266323514</v>
      </c>
      <c r="L411" s="1">
        <f t="shared" si="18"/>
        <v>64</v>
      </c>
      <c r="M411" t="s">
        <v>9</v>
      </c>
      <c r="N411" s="66" t="s">
        <v>9</v>
      </c>
      <c r="O411" t="s">
        <v>9</v>
      </c>
      <c r="P411" s="66" t="s">
        <v>9</v>
      </c>
    </row>
    <row r="412" spans="1:16" ht="12.75" customHeight="1" x14ac:dyDescent="0.2">
      <c r="A412" s="10">
        <f t="shared" si="19"/>
        <v>411</v>
      </c>
      <c r="B412" s="10">
        <v>140323</v>
      </c>
      <c r="C412" s="8" t="s">
        <v>781</v>
      </c>
      <c r="D412" t="s">
        <v>39</v>
      </c>
      <c r="E412" s="5" t="s">
        <v>820</v>
      </c>
      <c r="F412" t="s">
        <v>45</v>
      </c>
      <c r="G412" t="s">
        <v>440</v>
      </c>
      <c r="H412" s="8" t="s">
        <v>788</v>
      </c>
      <c r="I412" s="65">
        <v>17</v>
      </c>
      <c r="J412" s="1">
        <v>1020000</v>
      </c>
      <c r="L412" s="1">
        <f t="shared" ref="L412:L475" si="20">L411+1</f>
        <v>65</v>
      </c>
      <c r="M412" t="s">
        <v>9</v>
      </c>
      <c r="N412" s="66" t="s">
        <v>9</v>
      </c>
      <c r="O412" t="s">
        <v>9</v>
      </c>
      <c r="P412" s="66" t="s">
        <v>9</v>
      </c>
    </row>
    <row r="413" spans="1:16" ht="12.75" customHeight="1" x14ac:dyDescent="0.2">
      <c r="A413" s="10">
        <f t="shared" si="19"/>
        <v>412</v>
      </c>
      <c r="B413" s="10">
        <v>135020</v>
      </c>
      <c r="C413" s="8" t="s">
        <v>645</v>
      </c>
      <c r="D413" t="s">
        <v>39</v>
      </c>
      <c r="E413" s="5" t="s">
        <v>820</v>
      </c>
      <c r="F413" t="s">
        <v>45</v>
      </c>
      <c r="G413" t="s">
        <v>440</v>
      </c>
      <c r="H413" s="8" t="s">
        <v>788</v>
      </c>
      <c r="I413" s="65">
        <v>17</v>
      </c>
      <c r="J413" s="1">
        <v>54394935</v>
      </c>
      <c r="L413" s="1">
        <f t="shared" si="20"/>
        <v>66</v>
      </c>
      <c r="M413" t="s">
        <v>9</v>
      </c>
      <c r="N413" s="66" t="s">
        <v>9</v>
      </c>
      <c r="O413" t="s">
        <v>9</v>
      </c>
      <c r="P413" s="66" t="s">
        <v>9</v>
      </c>
    </row>
    <row r="414" spans="1:16" ht="12.75" customHeight="1" x14ac:dyDescent="0.2">
      <c r="A414" s="10">
        <f t="shared" si="19"/>
        <v>413</v>
      </c>
      <c r="B414" s="10">
        <v>135250</v>
      </c>
      <c r="C414" s="8" t="s">
        <v>652</v>
      </c>
      <c r="D414" t="s">
        <v>4</v>
      </c>
      <c r="E414" s="5" t="s">
        <v>823</v>
      </c>
      <c r="F414" t="s">
        <v>5</v>
      </c>
      <c r="G414" t="s">
        <v>177</v>
      </c>
      <c r="H414" s="8" t="s">
        <v>788</v>
      </c>
      <c r="I414" s="65">
        <v>17</v>
      </c>
      <c r="J414" s="1">
        <v>17000000</v>
      </c>
      <c r="L414" s="1">
        <f t="shared" si="20"/>
        <v>67</v>
      </c>
      <c r="M414" t="s">
        <v>9</v>
      </c>
      <c r="N414" s="66" t="s">
        <v>9</v>
      </c>
      <c r="O414" t="s">
        <v>9</v>
      </c>
      <c r="P414" s="66" t="s">
        <v>9</v>
      </c>
    </row>
    <row r="415" spans="1:16" ht="12.75" customHeight="1" x14ac:dyDescent="0.2">
      <c r="A415" s="10">
        <f t="shared" si="19"/>
        <v>414</v>
      </c>
      <c r="B415" s="10">
        <v>135334</v>
      </c>
      <c r="C415" s="8" t="s">
        <v>656</v>
      </c>
      <c r="D415" t="s">
        <v>55</v>
      </c>
      <c r="E415" s="9" t="s">
        <v>820</v>
      </c>
      <c r="F415" t="s">
        <v>45</v>
      </c>
      <c r="G415" t="s">
        <v>119</v>
      </c>
      <c r="H415" s="8" t="s">
        <v>788</v>
      </c>
      <c r="I415" s="65">
        <v>17</v>
      </c>
      <c r="J415" s="1">
        <v>0</v>
      </c>
      <c r="K415" s="1">
        <f>SUM(J22:J415)</f>
        <v>16185247682.939999</v>
      </c>
      <c r="L415" s="1">
        <f t="shared" si="20"/>
        <v>68</v>
      </c>
      <c r="M415" t="s">
        <v>9</v>
      </c>
      <c r="N415" s="66" t="s">
        <v>9</v>
      </c>
      <c r="O415" t="s">
        <v>9</v>
      </c>
      <c r="P415" s="66" t="s">
        <v>9</v>
      </c>
    </row>
    <row r="416" spans="1:16" ht="12.75" customHeight="1" x14ac:dyDescent="0.2">
      <c r="A416" s="10">
        <f t="shared" si="19"/>
        <v>415</v>
      </c>
      <c r="B416" s="10">
        <v>131833</v>
      </c>
      <c r="C416" s="8" t="s">
        <v>589</v>
      </c>
      <c r="D416" t="s">
        <v>39</v>
      </c>
      <c r="E416" s="5" t="s">
        <v>820</v>
      </c>
      <c r="F416" t="s">
        <v>40</v>
      </c>
      <c r="G416" t="s">
        <v>318</v>
      </c>
      <c r="H416" s="8" t="s">
        <v>788</v>
      </c>
      <c r="I416" s="65">
        <v>17</v>
      </c>
      <c r="J416" s="1">
        <v>10651847</v>
      </c>
      <c r="L416" s="3">
        <f t="shared" si="20"/>
        <v>69</v>
      </c>
      <c r="M416" t="s">
        <v>9</v>
      </c>
      <c r="N416" s="66" t="s">
        <v>9</v>
      </c>
      <c r="O416" t="s">
        <v>9</v>
      </c>
      <c r="P416" s="66" t="s">
        <v>9</v>
      </c>
    </row>
    <row r="417" spans="1:16" ht="12.75" customHeight="1" x14ac:dyDescent="0.2">
      <c r="A417" s="10">
        <f t="shared" si="19"/>
        <v>416</v>
      </c>
      <c r="B417" s="10">
        <v>133067</v>
      </c>
      <c r="C417" s="8" t="s">
        <v>615</v>
      </c>
      <c r="D417" t="s">
        <v>71</v>
      </c>
      <c r="E417" s="9" t="s">
        <v>821</v>
      </c>
      <c r="F417" t="s">
        <v>74</v>
      </c>
      <c r="G417" t="s">
        <v>106</v>
      </c>
      <c r="H417" s="8" t="s">
        <v>788</v>
      </c>
      <c r="I417" s="65">
        <v>17</v>
      </c>
      <c r="J417" s="1">
        <v>0</v>
      </c>
      <c r="L417" s="1">
        <f t="shared" si="20"/>
        <v>70</v>
      </c>
      <c r="M417" t="s">
        <v>9</v>
      </c>
      <c r="N417" s="66" t="s">
        <v>9</v>
      </c>
      <c r="O417" t="s">
        <v>9</v>
      </c>
      <c r="P417" s="66" t="s">
        <v>9</v>
      </c>
    </row>
    <row r="418" spans="1:16" ht="12.75" customHeight="1" x14ac:dyDescent="0.2">
      <c r="A418" s="10">
        <f t="shared" si="19"/>
        <v>417</v>
      </c>
      <c r="B418" s="10">
        <v>135566</v>
      </c>
      <c r="C418" s="8" t="s">
        <v>663</v>
      </c>
      <c r="D418" t="s">
        <v>71</v>
      </c>
      <c r="E418" s="9" t="s">
        <v>821</v>
      </c>
      <c r="F418" t="s">
        <v>74</v>
      </c>
      <c r="G418" t="s">
        <v>46</v>
      </c>
      <c r="H418" s="8" t="s">
        <v>788</v>
      </c>
      <c r="I418" s="65">
        <v>17</v>
      </c>
      <c r="J418" s="1">
        <v>0</v>
      </c>
      <c r="L418" s="1">
        <f t="shared" si="20"/>
        <v>71</v>
      </c>
      <c r="M418" t="s">
        <v>12</v>
      </c>
      <c r="N418" s="66">
        <v>44294</v>
      </c>
      <c r="O418" t="s">
        <v>9</v>
      </c>
      <c r="P418" s="66" t="s">
        <v>9</v>
      </c>
    </row>
    <row r="419" spans="1:16" ht="12.75" customHeight="1" x14ac:dyDescent="0.2">
      <c r="A419" s="10">
        <f t="shared" si="19"/>
        <v>418</v>
      </c>
      <c r="B419" s="10">
        <v>137976</v>
      </c>
      <c r="C419" s="8" t="s">
        <v>714</v>
      </c>
      <c r="D419" t="s">
        <v>39</v>
      </c>
      <c r="E419" s="5" t="s">
        <v>820</v>
      </c>
      <c r="F419" t="s">
        <v>74</v>
      </c>
      <c r="G419" t="s">
        <v>452</v>
      </c>
      <c r="H419" s="8" t="s">
        <v>788</v>
      </c>
      <c r="I419" s="65">
        <v>17</v>
      </c>
      <c r="J419" s="1">
        <v>5605987</v>
      </c>
      <c r="L419" s="3">
        <f t="shared" si="20"/>
        <v>72</v>
      </c>
      <c r="M419" t="s">
        <v>9</v>
      </c>
      <c r="N419" s="66" t="s">
        <v>9</v>
      </c>
      <c r="O419" t="s">
        <v>9</v>
      </c>
      <c r="P419" s="66" t="s">
        <v>9</v>
      </c>
    </row>
    <row r="420" spans="1:16" ht="12.75" customHeight="1" x14ac:dyDescent="0.2">
      <c r="A420" s="10">
        <f t="shared" si="19"/>
        <v>419</v>
      </c>
      <c r="B420" s="10">
        <v>138336</v>
      </c>
      <c r="C420" s="8" t="s">
        <v>674</v>
      </c>
      <c r="D420" t="s">
        <v>39</v>
      </c>
      <c r="E420" s="5" t="s">
        <v>820</v>
      </c>
      <c r="F420" t="s">
        <v>14</v>
      </c>
      <c r="G420" t="s">
        <v>261</v>
      </c>
      <c r="H420" s="8" t="s">
        <v>788</v>
      </c>
      <c r="I420" s="65">
        <v>17</v>
      </c>
      <c r="J420" s="1">
        <v>3031323</v>
      </c>
      <c r="L420" s="3">
        <f t="shared" si="20"/>
        <v>73</v>
      </c>
      <c r="M420" t="s">
        <v>9</v>
      </c>
      <c r="N420" s="66" t="s">
        <v>9</v>
      </c>
      <c r="O420" t="s">
        <v>9</v>
      </c>
      <c r="P420" s="66" t="s">
        <v>9</v>
      </c>
    </row>
    <row r="421" spans="1:16" ht="12.75" customHeight="1" x14ac:dyDescent="0.2">
      <c r="A421" s="10">
        <f t="shared" si="19"/>
        <v>420</v>
      </c>
      <c r="B421" s="10">
        <v>135844</v>
      </c>
      <c r="C421" s="8" t="s">
        <v>671</v>
      </c>
      <c r="D421" t="s">
        <v>415</v>
      </c>
      <c r="E421" s="9" t="s">
        <v>820</v>
      </c>
      <c r="F421" t="s">
        <v>208</v>
      </c>
      <c r="G421" t="s">
        <v>113</v>
      </c>
      <c r="H421" s="8" t="s">
        <v>788</v>
      </c>
      <c r="I421" s="65">
        <v>17</v>
      </c>
      <c r="J421" s="1">
        <v>302600</v>
      </c>
      <c r="L421" s="3">
        <f t="shared" si="20"/>
        <v>74</v>
      </c>
      <c r="M421" t="s">
        <v>9</v>
      </c>
      <c r="N421" s="66" t="s">
        <v>9</v>
      </c>
      <c r="O421" t="s">
        <v>9</v>
      </c>
      <c r="P421" s="66" t="s">
        <v>9</v>
      </c>
    </row>
    <row r="422" spans="1:16" ht="12.75" customHeight="1" x14ac:dyDescent="0.2">
      <c r="A422" s="10">
        <f t="shared" si="19"/>
        <v>421</v>
      </c>
      <c r="B422" s="10">
        <v>137273</v>
      </c>
      <c r="C422" s="8" t="s">
        <v>693</v>
      </c>
      <c r="D422" t="s">
        <v>692</v>
      </c>
      <c r="E422" s="5" t="s">
        <v>820</v>
      </c>
      <c r="F422" t="s">
        <v>79</v>
      </c>
      <c r="G422" t="s">
        <v>694</v>
      </c>
      <c r="H422" s="8" t="s">
        <v>788</v>
      </c>
      <c r="I422" s="65">
        <v>17</v>
      </c>
      <c r="J422" s="1">
        <v>0</v>
      </c>
      <c r="L422" s="3">
        <f t="shared" si="20"/>
        <v>75</v>
      </c>
      <c r="M422" t="s">
        <v>12</v>
      </c>
      <c r="N422" s="66">
        <v>44077</v>
      </c>
      <c r="O422" t="s">
        <v>9</v>
      </c>
      <c r="P422" s="66" t="s">
        <v>9</v>
      </c>
    </row>
    <row r="423" spans="1:16" ht="12.75" customHeight="1" x14ac:dyDescent="0.2">
      <c r="A423" s="10">
        <f t="shared" si="19"/>
        <v>422</v>
      </c>
      <c r="B423" s="10">
        <v>135582</v>
      </c>
      <c r="C423" s="8" t="s">
        <v>664</v>
      </c>
      <c r="D423" t="s">
        <v>415</v>
      </c>
      <c r="E423" s="9" t="s">
        <v>820</v>
      </c>
      <c r="F423" t="s">
        <v>208</v>
      </c>
      <c r="G423" t="s">
        <v>624</v>
      </c>
      <c r="H423" s="8" t="s">
        <v>788</v>
      </c>
      <c r="I423" s="65">
        <v>17</v>
      </c>
      <c r="J423" s="1">
        <v>170000</v>
      </c>
      <c r="L423" s="3">
        <f t="shared" si="20"/>
        <v>76</v>
      </c>
      <c r="M423" t="s">
        <v>9</v>
      </c>
      <c r="N423" s="66" t="s">
        <v>9</v>
      </c>
      <c r="O423" t="s">
        <v>9</v>
      </c>
      <c r="P423" s="66" t="s">
        <v>9</v>
      </c>
    </row>
    <row r="424" spans="1:16" ht="12.75" customHeight="1" x14ac:dyDescent="0.2">
      <c r="A424" s="10">
        <f t="shared" si="19"/>
        <v>423</v>
      </c>
      <c r="B424" s="10">
        <v>138168</v>
      </c>
      <c r="C424" s="8" t="s">
        <v>715</v>
      </c>
      <c r="D424" t="s">
        <v>55</v>
      </c>
      <c r="E424" s="9" t="s">
        <v>820</v>
      </c>
      <c r="F424" t="s">
        <v>14</v>
      </c>
      <c r="G424" t="s">
        <v>91</v>
      </c>
      <c r="H424" s="8" t="s">
        <v>788</v>
      </c>
      <c r="I424" s="2">
        <v>17</v>
      </c>
      <c r="J424" s="3">
        <v>79117181</v>
      </c>
      <c r="K424" s="3"/>
      <c r="L424" s="1">
        <f t="shared" si="20"/>
        <v>77</v>
      </c>
      <c r="M424" t="s">
        <v>9</v>
      </c>
      <c r="N424" s="66" t="s">
        <v>9</v>
      </c>
      <c r="O424" t="s">
        <v>9</v>
      </c>
      <c r="P424" s="66" t="s">
        <v>9</v>
      </c>
    </row>
    <row r="425" spans="1:16" ht="12.75" customHeight="1" x14ac:dyDescent="0.2">
      <c r="A425" s="10">
        <f t="shared" si="19"/>
        <v>424</v>
      </c>
      <c r="B425" s="10">
        <v>139109</v>
      </c>
      <c r="C425" s="8" t="s">
        <v>732</v>
      </c>
      <c r="D425" t="s">
        <v>39</v>
      </c>
      <c r="E425" s="5" t="s">
        <v>820</v>
      </c>
      <c r="F425" t="s">
        <v>74</v>
      </c>
      <c r="G425" t="s">
        <v>553</v>
      </c>
      <c r="H425" s="8" t="s">
        <v>788</v>
      </c>
      <c r="I425" s="65">
        <v>17</v>
      </c>
      <c r="J425" s="1">
        <v>2897310</v>
      </c>
      <c r="L425" s="3">
        <f t="shared" si="20"/>
        <v>78</v>
      </c>
      <c r="M425" t="s">
        <v>9</v>
      </c>
      <c r="N425" s="66" t="s">
        <v>9</v>
      </c>
      <c r="O425" t="s">
        <v>9</v>
      </c>
      <c r="P425" s="66" t="s">
        <v>9</v>
      </c>
    </row>
    <row r="426" spans="1:16" ht="12.75" customHeight="1" x14ac:dyDescent="0.2">
      <c r="A426" s="10">
        <f t="shared" si="19"/>
        <v>425</v>
      </c>
      <c r="B426" s="10">
        <v>134525</v>
      </c>
      <c r="C426" s="8" t="s">
        <v>636</v>
      </c>
      <c r="D426" t="s">
        <v>71</v>
      </c>
      <c r="E426" s="9" t="s">
        <v>821</v>
      </c>
      <c r="F426" t="s">
        <v>79</v>
      </c>
      <c r="G426" t="s">
        <v>46</v>
      </c>
      <c r="H426" s="8" t="s">
        <v>788</v>
      </c>
      <c r="I426" s="65">
        <v>17</v>
      </c>
      <c r="J426" s="1">
        <v>0</v>
      </c>
      <c r="L426" s="1">
        <f t="shared" si="20"/>
        <v>79</v>
      </c>
      <c r="M426" t="s">
        <v>9</v>
      </c>
      <c r="N426" s="66" t="s">
        <v>9</v>
      </c>
      <c r="O426" t="s">
        <v>9</v>
      </c>
      <c r="P426" s="66" t="s">
        <v>9</v>
      </c>
    </row>
    <row r="427" spans="1:16" ht="12.75" customHeight="1" x14ac:dyDescent="0.2">
      <c r="A427" s="10">
        <f t="shared" si="19"/>
        <v>426</v>
      </c>
      <c r="B427" s="10">
        <v>137809</v>
      </c>
      <c r="C427" s="8" t="s">
        <v>709</v>
      </c>
      <c r="D427" t="s">
        <v>49</v>
      </c>
      <c r="E427" s="5" t="s">
        <v>820</v>
      </c>
      <c r="F427" t="s">
        <v>45</v>
      </c>
      <c r="G427" t="s">
        <v>184</v>
      </c>
      <c r="H427" s="8" t="s">
        <v>788</v>
      </c>
      <c r="I427" s="65">
        <v>17</v>
      </c>
      <c r="J427" s="1">
        <v>123903926</v>
      </c>
      <c r="L427" s="3">
        <f t="shared" si="20"/>
        <v>80</v>
      </c>
      <c r="M427" t="s">
        <v>9</v>
      </c>
      <c r="N427" s="66" t="s">
        <v>9</v>
      </c>
      <c r="O427" t="s">
        <v>9</v>
      </c>
      <c r="P427" s="66" t="s">
        <v>9</v>
      </c>
    </row>
    <row r="428" spans="1:16" ht="12.75" customHeight="1" x14ac:dyDescent="0.2">
      <c r="A428" s="10">
        <f t="shared" si="19"/>
        <v>427</v>
      </c>
      <c r="B428" s="10">
        <v>144604</v>
      </c>
      <c r="C428" s="8" t="s">
        <v>1137</v>
      </c>
      <c r="D428" t="s">
        <v>39</v>
      </c>
      <c r="E428" t="s">
        <v>820</v>
      </c>
      <c r="F428" t="s">
        <v>59</v>
      </c>
      <c r="G428" t="s">
        <v>113</v>
      </c>
      <c r="H428" s="8" t="s">
        <v>788</v>
      </c>
      <c r="I428" s="65">
        <v>17</v>
      </c>
      <c r="J428" s="1">
        <v>3378730</v>
      </c>
      <c r="L428" s="3">
        <f t="shared" si="20"/>
        <v>81</v>
      </c>
      <c r="M428" t="s">
        <v>9</v>
      </c>
      <c r="N428" t="s">
        <v>9</v>
      </c>
      <c r="O428" t="s">
        <v>9</v>
      </c>
      <c r="P428" t="s">
        <v>9</v>
      </c>
    </row>
    <row r="429" spans="1:16" ht="12.75" customHeight="1" x14ac:dyDescent="0.2">
      <c r="A429" s="10">
        <f t="shared" si="19"/>
        <v>428</v>
      </c>
      <c r="B429" s="10">
        <v>139268</v>
      </c>
      <c r="C429" s="8" t="s">
        <v>743</v>
      </c>
      <c r="D429" t="s">
        <v>39</v>
      </c>
      <c r="E429" s="5" t="s">
        <v>820</v>
      </c>
      <c r="F429" t="s">
        <v>1048</v>
      </c>
      <c r="G429" t="s">
        <v>261</v>
      </c>
      <c r="H429" s="8" t="s">
        <v>788</v>
      </c>
      <c r="I429" s="65">
        <v>17</v>
      </c>
      <c r="J429" s="1">
        <v>8552105</v>
      </c>
      <c r="L429" s="3">
        <f t="shared" si="20"/>
        <v>82</v>
      </c>
      <c r="M429" t="s">
        <v>9</v>
      </c>
      <c r="N429" s="66" t="s">
        <v>9</v>
      </c>
      <c r="O429" t="s">
        <v>9</v>
      </c>
      <c r="P429" s="66" t="s">
        <v>9</v>
      </c>
    </row>
    <row r="430" spans="1:16" ht="12.75" customHeight="1" x14ac:dyDescent="0.2">
      <c r="A430" s="10">
        <f t="shared" si="19"/>
        <v>429</v>
      </c>
      <c r="B430" s="10">
        <v>139266</v>
      </c>
      <c r="C430" s="8" t="s">
        <v>742</v>
      </c>
      <c r="D430" t="s">
        <v>39</v>
      </c>
      <c r="E430" s="5" t="s">
        <v>820</v>
      </c>
      <c r="F430" t="s">
        <v>1048</v>
      </c>
      <c r="G430" t="s">
        <v>261</v>
      </c>
      <c r="H430" s="8" t="s">
        <v>788</v>
      </c>
      <c r="I430" s="65">
        <v>17</v>
      </c>
      <c r="J430" s="1">
        <v>1662090</v>
      </c>
      <c r="L430" s="3">
        <f t="shared" si="20"/>
        <v>83</v>
      </c>
      <c r="M430" t="s">
        <v>9</v>
      </c>
      <c r="N430" s="66" t="s">
        <v>9</v>
      </c>
      <c r="O430" t="s">
        <v>9</v>
      </c>
      <c r="P430" s="66" t="s">
        <v>9</v>
      </c>
    </row>
    <row r="431" spans="1:16" ht="12.75" customHeight="1" x14ac:dyDescent="0.2">
      <c r="A431" s="10">
        <f t="shared" si="19"/>
        <v>430</v>
      </c>
      <c r="B431" s="10">
        <v>139225</v>
      </c>
      <c r="C431" s="8" t="s">
        <v>739</v>
      </c>
      <c r="D431" t="s">
        <v>39</v>
      </c>
      <c r="E431" s="5" t="s">
        <v>820</v>
      </c>
      <c r="F431" t="s">
        <v>59</v>
      </c>
      <c r="G431" t="s">
        <v>166</v>
      </c>
      <c r="H431" s="8" t="s">
        <v>788</v>
      </c>
      <c r="I431" s="65">
        <v>17</v>
      </c>
      <c r="J431" s="1">
        <v>6375000</v>
      </c>
      <c r="L431" s="3">
        <f t="shared" si="20"/>
        <v>84</v>
      </c>
      <c r="M431" t="s">
        <v>9</v>
      </c>
      <c r="N431" s="66" t="s">
        <v>9</v>
      </c>
      <c r="O431" t="s">
        <v>9</v>
      </c>
      <c r="P431" s="66" t="s">
        <v>9</v>
      </c>
    </row>
    <row r="432" spans="1:16" ht="12.75" customHeight="1" x14ac:dyDescent="0.2">
      <c r="A432" s="10">
        <f t="shared" si="19"/>
        <v>431</v>
      </c>
      <c r="B432" s="10">
        <v>145155</v>
      </c>
      <c r="C432" s="8" t="s">
        <v>1200</v>
      </c>
      <c r="D432" t="s">
        <v>39</v>
      </c>
      <c r="E432" s="5" t="s">
        <v>820</v>
      </c>
      <c r="F432" t="s">
        <v>74</v>
      </c>
      <c r="G432" t="s">
        <v>452</v>
      </c>
      <c r="H432" s="87" t="s">
        <v>788</v>
      </c>
      <c r="I432" s="65">
        <v>17</v>
      </c>
      <c r="J432" s="1">
        <v>15468079</v>
      </c>
      <c r="L432" s="3">
        <f t="shared" si="20"/>
        <v>85</v>
      </c>
      <c r="M432" t="s">
        <v>9</v>
      </c>
    </row>
    <row r="433" spans="1:16" ht="12.75" customHeight="1" x14ac:dyDescent="0.2">
      <c r="A433" s="10">
        <f t="shared" si="19"/>
        <v>432</v>
      </c>
      <c r="B433" s="10">
        <v>140791</v>
      </c>
      <c r="C433" s="8" t="s">
        <v>870</v>
      </c>
      <c r="D433" t="s">
        <v>49</v>
      </c>
      <c r="E433" s="5" t="s">
        <v>820</v>
      </c>
      <c r="F433" t="s">
        <v>45</v>
      </c>
      <c r="G433" t="s">
        <v>248</v>
      </c>
      <c r="H433" s="91" t="s">
        <v>788</v>
      </c>
      <c r="I433" s="65">
        <v>17</v>
      </c>
      <c r="J433" s="1">
        <v>39789884</v>
      </c>
      <c r="L433" s="3">
        <f t="shared" si="20"/>
        <v>86</v>
      </c>
      <c r="M433" t="s">
        <v>9</v>
      </c>
      <c r="N433" s="66" t="s">
        <v>9</v>
      </c>
      <c r="O433" t="s">
        <v>9</v>
      </c>
    </row>
    <row r="434" spans="1:16" ht="12.75" customHeight="1" x14ac:dyDescent="0.2">
      <c r="A434" s="10">
        <f t="shared" si="19"/>
        <v>433</v>
      </c>
      <c r="B434" s="10">
        <v>130628</v>
      </c>
      <c r="C434" s="8" t="s">
        <v>561</v>
      </c>
      <c r="D434" t="s">
        <v>39</v>
      </c>
      <c r="E434" s="5" t="s">
        <v>820</v>
      </c>
      <c r="F434" t="s">
        <v>52</v>
      </c>
      <c r="G434" t="s">
        <v>553</v>
      </c>
      <c r="H434" s="8" t="s">
        <v>788</v>
      </c>
      <c r="I434" s="65">
        <v>17</v>
      </c>
      <c r="J434" s="1">
        <v>4847455</v>
      </c>
      <c r="L434" s="3">
        <f t="shared" si="20"/>
        <v>87</v>
      </c>
      <c r="M434" t="s">
        <v>9</v>
      </c>
      <c r="N434" s="66" t="s">
        <v>9</v>
      </c>
      <c r="O434" t="s">
        <v>9</v>
      </c>
      <c r="P434" s="66" t="s">
        <v>9</v>
      </c>
    </row>
    <row r="435" spans="1:16" ht="12.75" customHeight="1" x14ac:dyDescent="0.2">
      <c r="A435" s="10">
        <f t="shared" si="19"/>
        <v>434</v>
      </c>
      <c r="B435" s="10">
        <v>139606</v>
      </c>
      <c r="C435" s="8" t="s">
        <v>719</v>
      </c>
      <c r="D435" t="s">
        <v>49</v>
      </c>
      <c r="E435" s="5" t="s">
        <v>820</v>
      </c>
      <c r="F435" t="s">
        <v>45</v>
      </c>
      <c r="G435" t="s">
        <v>760</v>
      </c>
      <c r="H435" s="8" t="s">
        <v>788</v>
      </c>
      <c r="I435" s="65">
        <v>17</v>
      </c>
      <c r="J435" s="1">
        <v>29619495</v>
      </c>
      <c r="L435" s="3">
        <f t="shared" si="20"/>
        <v>88</v>
      </c>
      <c r="M435" t="s">
        <v>9</v>
      </c>
      <c r="N435" s="66" t="s">
        <v>9</v>
      </c>
      <c r="O435" t="s">
        <v>9</v>
      </c>
      <c r="P435" s="66" t="s">
        <v>9</v>
      </c>
    </row>
    <row r="436" spans="1:16" ht="12.75" customHeight="1" x14ac:dyDescent="0.2">
      <c r="A436" s="10">
        <f t="shared" si="19"/>
        <v>435</v>
      </c>
      <c r="B436" s="10">
        <v>145169</v>
      </c>
      <c r="C436" s="8" t="s">
        <v>1201</v>
      </c>
      <c r="D436" t="s">
        <v>39</v>
      </c>
      <c r="E436" s="5" t="s">
        <v>820</v>
      </c>
      <c r="F436" t="s">
        <v>74</v>
      </c>
      <c r="G436" t="s">
        <v>440</v>
      </c>
      <c r="H436" s="87" t="s">
        <v>788</v>
      </c>
      <c r="I436" s="65">
        <v>17</v>
      </c>
      <c r="J436" s="1">
        <v>235289920</v>
      </c>
      <c r="L436" s="1">
        <f t="shared" si="20"/>
        <v>89</v>
      </c>
      <c r="M436" t="s">
        <v>9</v>
      </c>
    </row>
    <row r="437" spans="1:16" ht="12.75" customHeight="1" x14ac:dyDescent="0.2">
      <c r="A437" s="10">
        <f t="shared" si="19"/>
        <v>436</v>
      </c>
      <c r="B437" s="10">
        <v>140117</v>
      </c>
      <c r="C437" s="8" t="s">
        <v>776</v>
      </c>
      <c r="D437" t="s">
        <v>39</v>
      </c>
      <c r="E437" s="5" t="s">
        <v>820</v>
      </c>
      <c r="F437" t="s">
        <v>45</v>
      </c>
      <c r="G437" t="s">
        <v>520</v>
      </c>
      <c r="H437" s="8" t="s">
        <v>788</v>
      </c>
      <c r="I437" s="65">
        <v>17</v>
      </c>
      <c r="J437" s="1">
        <v>5535103</v>
      </c>
      <c r="L437" s="3">
        <f t="shared" si="20"/>
        <v>90</v>
      </c>
      <c r="M437" t="s">
        <v>9</v>
      </c>
      <c r="N437" s="66" t="s">
        <v>9</v>
      </c>
      <c r="O437" t="s">
        <v>9</v>
      </c>
      <c r="P437" s="66" t="s">
        <v>9</v>
      </c>
    </row>
    <row r="438" spans="1:16" ht="12.75" customHeight="1" x14ac:dyDescent="0.2">
      <c r="A438" s="10">
        <f t="shared" si="19"/>
        <v>437</v>
      </c>
      <c r="B438" s="10">
        <v>139255</v>
      </c>
      <c r="C438" s="8" t="s">
        <v>740</v>
      </c>
      <c r="D438" t="s">
        <v>39</v>
      </c>
      <c r="E438" s="5" t="s">
        <v>820</v>
      </c>
      <c r="F438" t="s">
        <v>79</v>
      </c>
      <c r="G438" t="s">
        <v>520</v>
      </c>
      <c r="H438" s="8" t="s">
        <v>788</v>
      </c>
      <c r="I438" s="65">
        <v>17</v>
      </c>
      <c r="J438" s="1">
        <v>13256885</v>
      </c>
      <c r="L438" s="3">
        <f t="shared" si="20"/>
        <v>91</v>
      </c>
      <c r="M438" t="s">
        <v>9</v>
      </c>
      <c r="N438" s="66" t="s">
        <v>9</v>
      </c>
      <c r="O438" t="s">
        <v>9</v>
      </c>
      <c r="P438" s="66" t="s">
        <v>9</v>
      </c>
    </row>
    <row r="439" spans="1:16" ht="12.75" customHeight="1" x14ac:dyDescent="0.2">
      <c r="A439" s="10">
        <f t="shared" si="19"/>
        <v>438</v>
      </c>
      <c r="B439" s="10">
        <v>144069</v>
      </c>
      <c r="C439" s="8" t="s">
        <v>1116</v>
      </c>
      <c r="D439" t="s">
        <v>10</v>
      </c>
      <c r="E439" t="s">
        <v>820</v>
      </c>
      <c r="F439" t="s">
        <v>52</v>
      </c>
      <c r="G439" t="s">
        <v>871</v>
      </c>
      <c r="H439" s="8" t="s">
        <v>788</v>
      </c>
      <c r="I439" s="65">
        <v>17</v>
      </c>
      <c r="J439" s="1">
        <v>3354828</v>
      </c>
      <c r="L439" s="3">
        <f t="shared" si="20"/>
        <v>92</v>
      </c>
      <c r="M439" t="s">
        <v>9</v>
      </c>
      <c r="N439" t="s">
        <v>9</v>
      </c>
      <c r="O439" t="s">
        <v>9</v>
      </c>
      <c r="P439" t="s">
        <v>9</v>
      </c>
    </row>
    <row r="440" spans="1:16" ht="12.75" customHeight="1" x14ac:dyDescent="0.2">
      <c r="A440" s="10">
        <f t="shared" si="19"/>
        <v>439</v>
      </c>
      <c r="B440" s="10">
        <v>139335</v>
      </c>
      <c r="C440" s="8" t="s">
        <v>751</v>
      </c>
      <c r="D440" t="s">
        <v>39</v>
      </c>
      <c r="E440" s="5" t="s">
        <v>820</v>
      </c>
      <c r="F440" t="s">
        <v>14</v>
      </c>
      <c r="G440" t="s">
        <v>493</v>
      </c>
      <c r="H440" s="8" t="s">
        <v>788</v>
      </c>
      <c r="I440" s="65">
        <v>17</v>
      </c>
      <c r="J440" s="1">
        <v>2720000</v>
      </c>
      <c r="L440" s="3">
        <f t="shared" si="20"/>
        <v>93</v>
      </c>
      <c r="M440" t="s">
        <v>9</v>
      </c>
      <c r="N440" s="66" t="s">
        <v>9</v>
      </c>
      <c r="O440" t="s">
        <v>9</v>
      </c>
      <c r="P440" s="66" t="s">
        <v>9</v>
      </c>
    </row>
    <row r="441" spans="1:16" ht="12.75" customHeight="1" x14ac:dyDescent="0.2">
      <c r="A441" s="10">
        <f t="shared" si="19"/>
        <v>440</v>
      </c>
      <c r="B441" s="10">
        <v>144043</v>
      </c>
      <c r="C441" s="8" t="s">
        <v>1115</v>
      </c>
      <c r="D441" t="s">
        <v>4</v>
      </c>
      <c r="E441" t="s">
        <v>820</v>
      </c>
      <c r="F441" t="s">
        <v>52</v>
      </c>
      <c r="G441" t="s">
        <v>451</v>
      </c>
      <c r="H441" s="87" t="s">
        <v>788</v>
      </c>
      <c r="I441" s="65">
        <v>17</v>
      </c>
      <c r="J441" s="1">
        <f>73500000*0.17</f>
        <v>12495000</v>
      </c>
      <c r="L441" s="3">
        <f t="shared" si="20"/>
        <v>94</v>
      </c>
      <c r="M441" t="s">
        <v>9</v>
      </c>
      <c r="N441" t="s">
        <v>9</v>
      </c>
      <c r="O441" t="s">
        <v>9</v>
      </c>
      <c r="P441" t="s">
        <v>9</v>
      </c>
    </row>
    <row r="442" spans="1:16" ht="12.75" customHeight="1" x14ac:dyDescent="0.2">
      <c r="A442" s="10">
        <f t="shared" si="19"/>
        <v>441</v>
      </c>
      <c r="B442" s="10">
        <v>143041</v>
      </c>
      <c r="C442" s="8" t="s">
        <v>997</v>
      </c>
      <c r="D442" t="s">
        <v>71</v>
      </c>
      <c r="E442" s="5" t="s">
        <v>821</v>
      </c>
      <c r="F442" t="s">
        <v>83</v>
      </c>
      <c r="G442" t="s">
        <v>80</v>
      </c>
      <c r="H442" s="87" t="s">
        <v>788</v>
      </c>
      <c r="I442" s="65">
        <v>17</v>
      </c>
      <c r="J442" s="1">
        <v>0</v>
      </c>
      <c r="L442" s="1">
        <f t="shared" si="20"/>
        <v>95</v>
      </c>
      <c r="M442" t="s">
        <v>9</v>
      </c>
      <c r="N442" s="66" t="s">
        <v>9</v>
      </c>
      <c r="O442" t="s">
        <v>9</v>
      </c>
      <c r="P442" s="66" t="s">
        <v>9</v>
      </c>
    </row>
    <row r="443" spans="1:16" ht="12.75" customHeight="1" x14ac:dyDescent="0.2">
      <c r="A443" s="10">
        <f t="shared" si="19"/>
        <v>442</v>
      </c>
      <c r="B443" s="10">
        <v>143013</v>
      </c>
      <c r="C443" s="8" t="s">
        <v>878</v>
      </c>
      <c r="D443" t="s">
        <v>39</v>
      </c>
      <c r="E443" s="5" t="s">
        <v>820</v>
      </c>
      <c r="F443" t="s">
        <v>1049</v>
      </c>
      <c r="G443" t="s">
        <v>149</v>
      </c>
      <c r="H443" s="87" t="s">
        <v>788</v>
      </c>
      <c r="I443" s="65">
        <v>17</v>
      </c>
      <c r="J443" s="1">
        <v>12193534.07</v>
      </c>
      <c r="L443" s="1">
        <f t="shared" si="20"/>
        <v>96</v>
      </c>
      <c r="M443" t="s">
        <v>9</v>
      </c>
      <c r="N443" s="66" t="s">
        <v>9</v>
      </c>
      <c r="O443" t="s">
        <v>9</v>
      </c>
      <c r="P443" s="66" t="s">
        <v>9</v>
      </c>
    </row>
    <row r="444" spans="1:16" ht="12.75" customHeight="1" x14ac:dyDescent="0.2">
      <c r="A444" s="10">
        <f t="shared" si="19"/>
        <v>443</v>
      </c>
      <c r="B444" s="10">
        <v>132305</v>
      </c>
      <c r="C444" s="8" t="s">
        <v>596</v>
      </c>
      <c r="D444" t="s">
        <v>71</v>
      </c>
      <c r="E444" s="9" t="s">
        <v>821</v>
      </c>
      <c r="F444" t="s">
        <v>74</v>
      </c>
      <c r="G444" t="s">
        <v>106</v>
      </c>
      <c r="H444" s="8" t="s">
        <v>788</v>
      </c>
      <c r="I444" s="65">
        <v>17</v>
      </c>
      <c r="J444" s="1">
        <v>0</v>
      </c>
      <c r="L444" s="1">
        <f t="shared" si="20"/>
        <v>97</v>
      </c>
      <c r="M444" t="s">
        <v>9</v>
      </c>
      <c r="N444" s="66" t="s">
        <v>9</v>
      </c>
      <c r="O444" t="s">
        <v>9</v>
      </c>
      <c r="P444" s="66" t="s">
        <v>9</v>
      </c>
    </row>
    <row r="445" spans="1:16" ht="12.75" customHeight="1" x14ac:dyDescent="0.2">
      <c r="A445" s="10">
        <f t="shared" si="19"/>
        <v>444</v>
      </c>
      <c r="B445" s="10">
        <v>139287</v>
      </c>
      <c r="C445" s="8" t="s">
        <v>747</v>
      </c>
      <c r="D445" t="s">
        <v>39</v>
      </c>
      <c r="E445" s="5" t="s">
        <v>820</v>
      </c>
      <c r="F445" t="s">
        <v>74</v>
      </c>
      <c r="G445" t="s">
        <v>254</v>
      </c>
      <c r="H445" s="8" t="s">
        <v>788</v>
      </c>
      <c r="I445" s="65">
        <v>17</v>
      </c>
      <c r="J445" s="1">
        <v>10144300</v>
      </c>
      <c r="L445" s="1">
        <f t="shared" si="20"/>
        <v>98</v>
      </c>
      <c r="M445" t="s">
        <v>9</v>
      </c>
      <c r="N445" s="66" t="s">
        <v>9</v>
      </c>
      <c r="O445" t="s">
        <v>9</v>
      </c>
      <c r="P445" s="66" t="s">
        <v>9</v>
      </c>
    </row>
    <row r="446" spans="1:16" ht="12.75" customHeight="1" x14ac:dyDescent="0.2">
      <c r="A446" s="10">
        <f t="shared" si="19"/>
        <v>445</v>
      </c>
      <c r="B446" s="10">
        <v>143545</v>
      </c>
      <c r="C446" s="8" t="s">
        <v>1079</v>
      </c>
      <c r="D446" t="s">
        <v>39</v>
      </c>
      <c r="E446" s="5" t="s">
        <v>820</v>
      </c>
      <c r="F446" t="s">
        <v>842</v>
      </c>
      <c r="G446" t="s">
        <v>274</v>
      </c>
      <c r="H446" s="8" t="s">
        <v>788</v>
      </c>
      <c r="I446" s="65">
        <v>17</v>
      </c>
      <c r="J446" s="1">
        <v>5115915</v>
      </c>
      <c r="L446" s="3">
        <f t="shared" si="20"/>
        <v>99</v>
      </c>
      <c r="M446" t="s">
        <v>9</v>
      </c>
      <c r="N446" t="s">
        <v>9</v>
      </c>
      <c r="O446" t="s">
        <v>9</v>
      </c>
      <c r="P446" t="s">
        <v>9</v>
      </c>
    </row>
    <row r="447" spans="1:16" ht="12.75" customHeight="1" x14ac:dyDescent="0.2">
      <c r="A447" s="10">
        <f t="shared" si="19"/>
        <v>446</v>
      </c>
      <c r="B447" s="10">
        <v>143575</v>
      </c>
      <c r="C447" s="8" t="s">
        <v>1083</v>
      </c>
      <c r="D447" t="s">
        <v>39</v>
      </c>
      <c r="E447" s="5" t="s">
        <v>820</v>
      </c>
      <c r="F447" t="s">
        <v>842</v>
      </c>
      <c r="G447" t="s">
        <v>274</v>
      </c>
      <c r="H447" s="8" t="s">
        <v>788</v>
      </c>
      <c r="I447" s="65">
        <v>17</v>
      </c>
      <c r="J447" s="1">
        <v>250207</v>
      </c>
      <c r="L447" s="3">
        <f t="shared" si="20"/>
        <v>100</v>
      </c>
      <c r="M447" t="s">
        <v>9</v>
      </c>
      <c r="N447" t="s">
        <v>9</v>
      </c>
      <c r="O447" t="s">
        <v>9</v>
      </c>
      <c r="P447" t="s">
        <v>9</v>
      </c>
    </row>
    <row r="448" spans="1:16" ht="12.75" customHeight="1" x14ac:dyDescent="0.2">
      <c r="A448" s="10">
        <f t="shared" si="19"/>
        <v>447</v>
      </c>
      <c r="B448" s="10">
        <v>143892</v>
      </c>
      <c r="C448" s="8" t="s">
        <v>1107</v>
      </c>
      <c r="D448" t="s">
        <v>39</v>
      </c>
      <c r="E448" t="s">
        <v>820</v>
      </c>
      <c r="F448" t="s">
        <v>842</v>
      </c>
      <c r="G448" t="s">
        <v>187</v>
      </c>
      <c r="H448" s="8" t="s">
        <v>788</v>
      </c>
      <c r="I448" s="65">
        <v>17</v>
      </c>
      <c r="J448" s="1">
        <v>7279766</v>
      </c>
      <c r="L448" s="3">
        <f t="shared" si="20"/>
        <v>101</v>
      </c>
      <c r="M448" t="s">
        <v>9</v>
      </c>
      <c r="N448" t="s">
        <v>9</v>
      </c>
      <c r="O448" t="s">
        <v>9</v>
      </c>
      <c r="P448" t="s">
        <v>9</v>
      </c>
    </row>
    <row r="449" spans="1:16" ht="12.75" customHeight="1" x14ac:dyDescent="0.2">
      <c r="A449" s="10">
        <f t="shared" si="19"/>
        <v>448</v>
      </c>
      <c r="B449" s="10">
        <v>146526</v>
      </c>
      <c r="C449" s="8" t="s">
        <v>1139</v>
      </c>
      <c r="D449" t="s">
        <v>49</v>
      </c>
      <c r="E449" s="5" t="s">
        <v>820</v>
      </c>
      <c r="F449" t="s">
        <v>14</v>
      </c>
      <c r="G449" t="s">
        <v>296</v>
      </c>
      <c r="H449" s="87" t="s">
        <v>788</v>
      </c>
      <c r="I449" s="65">
        <v>17</v>
      </c>
      <c r="J449" s="1">
        <v>54057297</v>
      </c>
      <c r="L449" s="3">
        <f t="shared" si="20"/>
        <v>102</v>
      </c>
      <c r="M449" t="s">
        <v>9</v>
      </c>
    </row>
    <row r="450" spans="1:16" ht="12.75" customHeight="1" x14ac:dyDescent="0.2">
      <c r="A450" s="10">
        <f t="shared" si="19"/>
        <v>449</v>
      </c>
      <c r="B450" s="10">
        <v>139768</v>
      </c>
      <c r="C450" s="8" t="s">
        <v>767</v>
      </c>
      <c r="D450" t="s">
        <v>39</v>
      </c>
      <c r="E450" s="5" t="s">
        <v>820</v>
      </c>
      <c r="F450" t="s">
        <v>59</v>
      </c>
      <c r="G450" t="s">
        <v>187</v>
      </c>
      <c r="H450" s="8" t="s">
        <v>788</v>
      </c>
      <c r="I450" s="65">
        <v>17</v>
      </c>
      <c r="J450" s="1">
        <v>2550000</v>
      </c>
      <c r="L450" s="3">
        <f t="shared" si="20"/>
        <v>103</v>
      </c>
      <c r="M450" t="s">
        <v>9</v>
      </c>
      <c r="N450" s="66" t="s">
        <v>9</v>
      </c>
      <c r="O450" t="s">
        <v>9</v>
      </c>
      <c r="P450" s="66" t="s">
        <v>9</v>
      </c>
    </row>
    <row r="451" spans="1:16" ht="12.75" customHeight="1" x14ac:dyDescent="0.2">
      <c r="A451" s="10">
        <f t="shared" si="19"/>
        <v>450</v>
      </c>
      <c r="B451" s="10">
        <v>142728</v>
      </c>
      <c r="C451" s="8" t="s">
        <v>974</v>
      </c>
      <c r="D451" t="s">
        <v>39</v>
      </c>
      <c r="E451" s="5" t="s">
        <v>820</v>
      </c>
      <c r="F451" t="s">
        <v>1048</v>
      </c>
      <c r="G451" t="s">
        <v>261</v>
      </c>
      <c r="H451" s="87" t="s">
        <v>788</v>
      </c>
      <c r="I451" s="65">
        <v>17</v>
      </c>
      <c r="J451" s="1">
        <v>4980443</v>
      </c>
      <c r="L451" s="3">
        <f t="shared" si="20"/>
        <v>104</v>
      </c>
      <c r="M451" t="s">
        <v>9</v>
      </c>
      <c r="N451" s="66" t="s">
        <v>9</v>
      </c>
      <c r="O451" t="s">
        <v>9</v>
      </c>
      <c r="P451" s="66" t="s">
        <v>9</v>
      </c>
    </row>
    <row r="452" spans="1:16" ht="12.75" customHeight="1" x14ac:dyDescent="0.2">
      <c r="A452" s="10">
        <f t="shared" ref="A452:A515" si="21">A451+1</f>
        <v>451</v>
      </c>
      <c r="B452" s="10">
        <v>140207</v>
      </c>
      <c r="C452" s="8" t="s">
        <v>778</v>
      </c>
      <c r="D452" t="s">
        <v>4</v>
      </c>
      <c r="E452" s="5" t="s">
        <v>823</v>
      </c>
      <c r="F452" t="s">
        <v>52</v>
      </c>
      <c r="G452" t="s">
        <v>779</v>
      </c>
      <c r="H452" s="8" t="s">
        <v>788</v>
      </c>
      <c r="I452" s="65">
        <v>17</v>
      </c>
      <c r="J452" s="1">
        <v>24806606</v>
      </c>
      <c r="L452" s="1">
        <f t="shared" si="20"/>
        <v>105</v>
      </c>
      <c r="M452" t="s">
        <v>9</v>
      </c>
      <c r="N452" s="66" t="s">
        <v>9</v>
      </c>
      <c r="O452" t="s">
        <v>9</v>
      </c>
      <c r="P452" s="66" t="s">
        <v>9</v>
      </c>
    </row>
    <row r="453" spans="1:16" ht="12.75" customHeight="1" x14ac:dyDescent="0.2">
      <c r="A453" s="10">
        <f t="shared" si="21"/>
        <v>452</v>
      </c>
      <c r="B453" s="10">
        <v>142896</v>
      </c>
      <c r="C453" s="8" t="s">
        <v>986</v>
      </c>
      <c r="D453" t="s">
        <v>4</v>
      </c>
      <c r="E453" s="5" t="s">
        <v>823</v>
      </c>
      <c r="F453" t="s">
        <v>52</v>
      </c>
      <c r="G453" t="s">
        <v>451</v>
      </c>
      <c r="H453" s="87" t="s">
        <v>788</v>
      </c>
      <c r="I453" s="65">
        <v>17</v>
      </c>
      <c r="J453" s="1">
        <v>5100000</v>
      </c>
      <c r="L453" s="1">
        <f t="shared" si="20"/>
        <v>106</v>
      </c>
      <c r="M453" t="s">
        <v>9</v>
      </c>
      <c r="N453" s="66" t="s">
        <v>9</v>
      </c>
      <c r="O453" t="s">
        <v>9</v>
      </c>
      <c r="P453" s="66" t="s">
        <v>9</v>
      </c>
    </row>
    <row r="454" spans="1:16" ht="12.75" customHeight="1" x14ac:dyDescent="0.2">
      <c r="A454" s="10">
        <f t="shared" si="21"/>
        <v>453</v>
      </c>
      <c r="B454" s="10">
        <v>142810</v>
      </c>
      <c r="C454" s="8" t="s">
        <v>981</v>
      </c>
      <c r="D454" t="s">
        <v>39</v>
      </c>
      <c r="E454" s="5" t="s">
        <v>820</v>
      </c>
      <c r="F454" t="s">
        <v>1048</v>
      </c>
      <c r="G454" t="s">
        <v>261</v>
      </c>
      <c r="H454" s="87" t="s">
        <v>788</v>
      </c>
      <c r="I454" s="65">
        <v>17</v>
      </c>
      <c r="J454" s="1">
        <v>6177086</v>
      </c>
      <c r="L454" s="3">
        <f t="shared" si="20"/>
        <v>107</v>
      </c>
      <c r="M454" t="s">
        <v>9</v>
      </c>
      <c r="N454" s="66" t="s">
        <v>9</v>
      </c>
      <c r="O454" t="s">
        <v>9</v>
      </c>
      <c r="P454" s="66" t="s">
        <v>9</v>
      </c>
    </row>
    <row r="455" spans="1:16" ht="12.75" customHeight="1" x14ac:dyDescent="0.2">
      <c r="A455" s="10">
        <f t="shared" si="21"/>
        <v>454</v>
      </c>
      <c r="B455" s="10">
        <v>142921</v>
      </c>
      <c r="C455" s="8" t="s">
        <v>990</v>
      </c>
      <c r="D455" t="s">
        <v>49</v>
      </c>
      <c r="E455" s="5" t="s">
        <v>820</v>
      </c>
      <c r="F455" t="s">
        <v>1048</v>
      </c>
      <c r="G455" t="s">
        <v>261</v>
      </c>
      <c r="H455" s="87" t="s">
        <v>788</v>
      </c>
      <c r="I455" s="65">
        <v>17</v>
      </c>
      <c r="J455" s="1">
        <v>4074048</v>
      </c>
      <c r="L455" s="3">
        <f t="shared" si="20"/>
        <v>108</v>
      </c>
      <c r="M455" t="s">
        <v>9</v>
      </c>
      <c r="N455" s="66" t="s">
        <v>9</v>
      </c>
      <c r="O455" t="s">
        <v>9</v>
      </c>
      <c r="P455" s="66" t="s">
        <v>9</v>
      </c>
    </row>
    <row r="456" spans="1:16" ht="12.75" customHeight="1" x14ac:dyDescent="0.2">
      <c r="A456" s="10">
        <f t="shared" si="21"/>
        <v>455</v>
      </c>
      <c r="B456" s="10">
        <v>143433</v>
      </c>
      <c r="C456" s="8" t="s">
        <v>1036</v>
      </c>
      <c r="D456" t="s">
        <v>39</v>
      </c>
      <c r="E456" s="5" t="s">
        <v>820</v>
      </c>
      <c r="F456" t="s">
        <v>1048</v>
      </c>
      <c r="G456" t="s">
        <v>261</v>
      </c>
      <c r="H456" s="87" t="s">
        <v>788</v>
      </c>
      <c r="I456" s="65">
        <v>17</v>
      </c>
      <c r="J456" s="1">
        <v>1298760</v>
      </c>
      <c r="L456" s="3">
        <f t="shared" si="20"/>
        <v>109</v>
      </c>
      <c r="M456" t="s">
        <v>9</v>
      </c>
      <c r="N456" s="66" t="s">
        <v>9</v>
      </c>
      <c r="O456" t="s">
        <v>9</v>
      </c>
      <c r="P456" s="66" t="s">
        <v>9</v>
      </c>
    </row>
    <row r="457" spans="1:16" ht="12.75" customHeight="1" x14ac:dyDescent="0.2">
      <c r="A457" s="10">
        <f t="shared" si="21"/>
        <v>456</v>
      </c>
      <c r="B457" s="10">
        <v>143425</v>
      </c>
      <c r="C457" s="8" t="s">
        <v>1034</v>
      </c>
      <c r="D457" t="s">
        <v>39</v>
      </c>
      <c r="E457" s="5" t="s">
        <v>820</v>
      </c>
      <c r="F457" t="s">
        <v>1048</v>
      </c>
      <c r="G457" t="s">
        <v>261</v>
      </c>
      <c r="H457" s="87" t="s">
        <v>788</v>
      </c>
      <c r="I457" s="65">
        <v>17</v>
      </c>
      <c r="J457" s="1">
        <v>4340722</v>
      </c>
      <c r="L457" s="3">
        <f t="shared" si="20"/>
        <v>110</v>
      </c>
      <c r="M457" t="s">
        <v>9</v>
      </c>
      <c r="N457" s="66" t="s">
        <v>9</v>
      </c>
      <c r="O457" t="s">
        <v>9</v>
      </c>
      <c r="P457" s="66" t="s">
        <v>9</v>
      </c>
    </row>
    <row r="458" spans="1:16" ht="12.75" customHeight="1" x14ac:dyDescent="0.2">
      <c r="A458" s="10">
        <f t="shared" si="21"/>
        <v>457</v>
      </c>
      <c r="B458" s="10">
        <v>143404</v>
      </c>
      <c r="C458" s="8" t="s">
        <v>1032</v>
      </c>
      <c r="D458" t="s">
        <v>39</v>
      </c>
      <c r="E458" s="5" t="s">
        <v>820</v>
      </c>
      <c r="F458" t="s">
        <v>1048</v>
      </c>
      <c r="G458" t="s">
        <v>261</v>
      </c>
      <c r="H458" s="87" t="s">
        <v>788</v>
      </c>
      <c r="I458" s="65">
        <v>17</v>
      </c>
      <c r="J458" s="1">
        <v>3549061</v>
      </c>
      <c r="L458" s="3">
        <f t="shared" si="20"/>
        <v>111</v>
      </c>
      <c r="M458" t="s">
        <v>9</v>
      </c>
      <c r="N458" s="66" t="s">
        <v>9</v>
      </c>
      <c r="O458" t="s">
        <v>9</v>
      </c>
      <c r="P458" s="66" t="s">
        <v>9</v>
      </c>
    </row>
    <row r="459" spans="1:16" ht="12.75" customHeight="1" x14ac:dyDescent="0.2">
      <c r="A459" s="10">
        <f t="shared" si="21"/>
        <v>458</v>
      </c>
      <c r="B459" s="10">
        <v>143403</v>
      </c>
      <c r="C459" s="8" t="s">
        <v>1031</v>
      </c>
      <c r="D459" t="s">
        <v>39</v>
      </c>
      <c r="E459" s="5" t="s">
        <v>820</v>
      </c>
      <c r="F459" t="s">
        <v>1048</v>
      </c>
      <c r="G459" t="s">
        <v>261</v>
      </c>
      <c r="H459" s="87" t="s">
        <v>788</v>
      </c>
      <c r="I459" s="65">
        <v>17</v>
      </c>
      <c r="J459" s="1">
        <v>3865109</v>
      </c>
      <c r="L459" s="3">
        <f t="shared" si="20"/>
        <v>112</v>
      </c>
      <c r="M459" t="s">
        <v>9</v>
      </c>
      <c r="N459" s="66" t="s">
        <v>9</v>
      </c>
      <c r="O459" t="s">
        <v>9</v>
      </c>
      <c r="P459" s="66" t="s">
        <v>9</v>
      </c>
    </row>
    <row r="460" spans="1:16" ht="12.75" customHeight="1" x14ac:dyDescent="0.2">
      <c r="A460" s="10">
        <f t="shared" si="21"/>
        <v>459</v>
      </c>
      <c r="B460" s="10">
        <v>143424</v>
      </c>
      <c r="C460" s="8" t="s">
        <v>1031</v>
      </c>
      <c r="D460" t="s">
        <v>39</v>
      </c>
      <c r="E460" s="5" t="s">
        <v>820</v>
      </c>
      <c r="F460" t="s">
        <v>1048</v>
      </c>
      <c r="G460" t="s">
        <v>769</v>
      </c>
      <c r="H460" s="87" t="s">
        <v>788</v>
      </c>
      <c r="I460" s="65">
        <v>17</v>
      </c>
      <c r="J460" s="1">
        <v>666398</v>
      </c>
      <c r="L460" s="3">
        <f t="shared" si="20"/>
        <v>113</v>
      </c>
      <c r="M460" t="s">
        <v>9</v>
      </c>
      <c r="N460" s="66" t="s">
        <v>9</v>
      </c>
      <c r="O460" t="s">
        <v>9</v>
      </c>
      <c r="P460" s="66" t="s">
        <v>9</v>
      </c>
    </row>
    <row r="461" spans="1:16" ht="12.75" customHeight="1" x14ac:dyDescent="0.2">
      <c r="A461" s="10">
        <f t="shared" si="21"/>
        <v>460</v>
      </c>
      <c r="B461" s="10">
        <v>142321</v>
      </c>
      <c r="C461" s="8" t="s">
        <v>899</v>
      </c>
      <c r="D461" t="s">
        <v>39</v>
      </c>
      <c r="E461" s="5" t="s">
        <v>820</v>
      </c>
      <c r="F461" t="s">
        <v>59</v>
      </c>
      <c r="G461" t="s">
        <v>318</v>
      </c>
      <c r="H461" s="87" t="s">
        <v>788</v>
      </c>
      <c r="I461" s="65">
        <v>17</v>
      </c>
      <c r="J461" s="1">
        <v>657227</v>
      </c>
      <c r="L461" s="3">
        <f t="shared" si="20"/>
        <v>114</v>
      </c>
      <c r="M461" t="s">
        <v>9</v>
      </c>
      <c r="N461" s="66" t="s">
        <v>9</v>
      </c>
      <c r="O461" t="s">
        <v>9</v>
      </c>
      <c r="P461" s="66" t="s">
        <v>9</v>
      </c>
    </row>
    <row r="462" spans="1:16" ht="12.75" customHeight="1" x14ac:dyDescent="0.2">
      <c r="A462" s="10">
        <f t="shared" si="21"/>
        <v>461</v>
      </c>
      <c r="B462" s="10">
        <v>142317</v>
      </c>
      <c r="C462" s="8" t="s">
        <v>902</v>
      </c>
      <c r="D462" t="s">
        <v>39</v>
      </c>
      <c r="E462" s="5" t="s">
        <v>820</v>
      </c>
      <c r="F462" t="s">
        <v>45</v>
      </c>
      <c r="G462" t="s">
        <v>280</v>
      </c>
      <c r="H462" s="87" t="s">
        <v>788</v>
      </c>
      <c r="I462" s="65">
        <v>17</v>
      </c>
      <c r="J462" s="1">
        <v>76500</v>
      </c>
      <c r="L462" s="3">
        <f t="shared" si="20"/>
        <v>115</v>
      </c>
      <c r="M462" t="s">
        <v>9</v>
      </c>
      <c r="N462" s="66" t="s">
        <v>9</v>
      </c>
      <c r="O462" t="s">
        <v>9</v>
      </c>
      <c r="P462" s="66" t="s">
        <v>9</v>
      </c>
    </row>
    <row r="463" spans="1:16" ht="12.75" customHeight="1" x14ac:dyDescent="0.2">
      <c r="A463" s="10">
        <f t="shared" si="21"/>
        <v>462</v>
      </c>
      <c r="B463" s="10">
        <v>143183</v>
      </c>
      <c r="C463" s="8" t="s">
        <v>1009</v>
      </c>
      <c r="D463" t="s">
        <v>71</v>
      </c>
      <c r="E463" s="5" t="s">
        <v>821</v>
      </c>
      <c r="F463" t="s">
        <v>45</v>
      </c>
      <c r="G463" t="s">
        <v>1053</v>
      </c>
      <c r="H463" s="87" t="s">
        <v>788</v>
      </c>
      <c r="I463" s="65">
        <v>17</v>
      </c>
      <c r="J463" s="1">
        <v>0</v>
      </c>
      <c r="L463" s="1">
        <f t="shared" si="20"/>
        <v>116</v>
      </c>
      <c r="M463" t="s">
        <v>9</v>
      </c>
      <c r="N463" s="66" t="s">
        <v>9</v>
      </c>
      <c r="O463" t="s">
        <v>9</v>
      </c>
      <c r="P463" s="66" t="s">
        <v>9</v>
      </c>
    </row>
    <row r="464" spans="1:16" ht="12.75" customHeight="1" x14ac:dyDescent="0.2">
      <c r="A464" s="10">
        <f t="shared" si="21"/>
        <v>463</v>
      </c>
      <c r="B464" s="10">
        <v>145455</v>
      </c>
      <c r="C464" s="8" t="s">
        <v>1227</v>
      </c>
      <c r="D464" t="s">
        <v>39</v>
      </c>
      <c r="E464" s="5" t="s">
        <v>820</v>
      </c>
      <c r="F464" t="s">
        <v>1056</v>
      </c>
      <c r="G464" t="s">
        <v>261</v>
      </c>
      <c r="H464" s="87" t="s">
        <v>788</v>
      </c>
      <c r="I464" s="65">
        <v>17</v>
      </c>
      <c r="J464" s="1">
        <v>16413373</v>
      </c>
      <c r="L464" s="3">
        <f t="shared" si="20"/>
        <v>117</v>
      </c>
      <c r="M464" t="s">
        <v>9</v>
      </c>
    </row>
    <row r="465" spans="1:16" ht="12.75" customHeight="1" x14ac:dyDescent="0.2">
      <c r="A465" s="10">
        <f t="shared" si="21"/>
        <v>464</v>
      </c>
      <c r="B465" s="10">
        <v>142738</v>
      </c>
      <c r="C465" s="8" t="s">
        <v>975</v>
      </c>
      <c r="D465" t="s">
        <v>39</v>
      </c>
      <c r="E465" s="5" t="s">
        <v>820</v>
      </c>
      <c r="F465" t="s">
        <v>1048</v>
      </c>
      <c r="G465" t="s">
        <v>113</v>
      </c>
      <c r="H465" s="87" t="s">
        <v>788</v>
      </c>
      <c r="I465" s="65">
        <v>17</v>
      </c>
      <c r="J465" s="1">
        <v>7215327</v>
      </c>
      <c r="L465" s="3">
        <f t="shared" si="20"/>
        <v>118</v>
      </c>
      <c r="M465" t="s">
        <v>9</v>
      </c>
      <c r="N465" s="66" t="s">
        <v>9</v>
      </c>
      <c r="O465" t="s">
        <v>9</v>
      </c>
      <c r="P465" s="66" t="s">
        <v>9</v>
      </c>
    </row>
    <row r="466" spans="1:16" ht="12.75" customHeight="1" x14ac:dyDescent="0.2">
      <c r="A466" s="10">
        <f t="shared" si="21"/>
        <v>465</v>
      </c>
      <c r="B466" s="10">
        <v>143223</v>
      </c>
      <c r="C466" s="8" t="s">
        <v>1013</v>
      </c>
      <c r="D466" t="s">
        <v>39</v>
      </c>
      <c r="E466" s="5" t="s">
        <v>820</v>
      </c>
      <c r="F466" t="s">
        <v>1048</v>
      </c>
      <c r="G466" t="s">
        <v>187</v>
      </c>
      <c r="H466" s="87" t="s">
        <v>788</v>
      </c>
      <c r="I466" s="65">
        <v>17</v>
      </c>
      <c r="J466" s="1">
        <v>4308054</v>
      </c>
      <c r="L466" s="3">
        <f t="shared" si="20"/>
        <v>119</v>
      </c>
      <c r="M466" t="s">
        <v>9</v>
      </c>
      <c r="N466" s="66" t="s">
        <v>9</v>
      </c>
      <c r="O466" t="s">
        <v>9</v>
      </c>
      <c r="P466" s="66" t="s">
        <v>9</v>
      </c>
    </row>
    <row r="467" spans="1:16" ht="12.75" customHeight="1" x14ac:dyDescent="0.2">
      <c r="A467" s="10">
        <f t="shared" si="21"/>
        <v>466</v>
      </c>
      <c r="B467" s="10">
        <v>141638</v>
      </c>
      <c r="C467" s="8" t="s">
        <v>944</v>
      </c>
      <c r="D467" t="s">
        <v>39</v>
      </c>
      <c r="E467" s="5" t="s">
        <v>820</v>
      </c>
      <c r="F467" t="s">
        <v>59</v>
      </c>
      <c r="G467" t="s">
        <v>166</v>
      </c>
      <c r="H467" s="91" t="s">
        <v>788</v>
      </c>
      <c r="I467" s="65">
        <v>17</v>
      </c>
      <c r="J467" s="1">
        <v>78662</v>
      </c>
      <c r="L467" s="3">
        <f t="shared" si="20"/>
        <v>120</v>
      </c>
      <c r="M467" t="s">
        <v>9</v>
      </c>
      <c r="N467" s="66" t="s">
        <v>9</v>
      </c>
      <c r="O467" t="s">
        <v>9</v>
      </c>
      <c r="P467" s="66" t="s">
        <v>9</v>
      </c>
    </row>
    <row r="468" spans="1:16" ht="12.75" customHeight="1" x14ac:dyDescent="0.2">
      <c r="A468" s="10">
        <f t="shared" si="21"/>
        <v>467</v>
      </c>
      <c r="B468" s="10">
        <v>145211</v>
      </c>
      <c r="C468" s="8" t="s">
        <v>1202</v>
      </c>
      <c r="D468" t="s">
        <v>290</v>
      </c>
      <c r="E468" s="5" t="s">
        <v>820</v>
      </c>
      <c r="F468" t="s">
        <v>14</v>
      </c>
      <c r="G468" t="s">
        <v>435</v>
      </c>
      <c r="H468" s="87" t="s">
        <v>788</v>
      </c>
      <c r="I468" s="65">
        <v>17</v>
      </c>
      <c r="J468" s="1">
        <v>69020000</v>
      </c>
      <c r="L468" s="3">
        <f t="shared" si="20"/>
        <v>121</v>
      </c>
      <c r="M468" t="s">
        <v>9</v>
      </c>
    </row>
    <row r="469" spans="1:16" ht="12.75" customHeight="1" x14ac:dyDescent="0.2">
      <c r="A469" s="10">
        <f t="shared" si="21"/>
        <v>468</v>
      </c>
      <c r="B469" s="10">
        <v>143387</v>
      </c>
      <c r="C469" s="8" t="s">
        <v>1029</v>
      </c>
      <c r="D469" t="s">
        <v>39</v>
      </c>
      <c r="E469" s="5" t="s">
        <v>820</v>
      </c>
      <c r="F469" t="s">
        <v>1048</v>
      </c>
      <c r="G469" t="s">
        <v>261</v>
      </c>
      <c r="H469" s="87" t="s">
        <v>788</v>
      </c>
      <c r="I469" s="65">
        <v>17</v>
      </c>
      <c r="J469" s="1">
        <v>6538506</v>
      </c>
      <c r="L469" s="3">
        <f t="shared" si="20"/>
        <v>122</v>
      </c>
      <c r="M469" t="s">
        <v>9</v>
      </c>
      <c r="N469" s="66" t="s">
        <v>9</v>
      </c>
      <c r="O469" t="s">
        <v>9</v>
      </c>
      <c r="P469" s="66" t="s">
        <v>9</v>
      </c>
    </row>
    <row r="470" spans="1:16" ht="12.75" customHeight="1" x14ac:dyDescent="0.2">
      <c r="A470" s="10">
        <f t="shared" si="21"/>
        <v>469</v>
      </c>
      <c r="B470" s="10">
        <v>143384</v>
      </c>
      <c r="C470" s="8" t="s">
        <v>875</v>
      </c>
      <c r="D470" t="s">
        <v>39</v>
      </c>
      <c r="E470" s="5" t="s">
        <v>820</v>
      </c>
      <c r="F470" t="s">
        <v>1048</v>
      </c>
      <c r="G470" t="s">
        <v>261</v>
      </c>
      <c r="H470" s="87" t="s">
        <v>788</v>
      </c>
      <c r="I470" s="65">
        <v>17</v>
      </c>
      <c r="J470" s="1">
        <v>5458486</v>
      </c>
      <c r="L470" s="3">
        <f t="shared" si="20"/>
        <v>123</v>
      </c>
      <c r="M470" t="s">
        <v>9</v>
      </c>
      <c r="N470" s="66" t="s">
        <v>9</v>
      </c>
      <c r="O470" t="s">
        <v>9</v>
      </c>
      <c r="P470" s="66" t="s">
        <v>9</v>
      </c>
    </row>
    <row r="471" spans="1:16" ht="12.75" customHeight="1" x14ac:dyDescent="0.2">
      <c r="A471" s="10">
        <f t="shared" si="21"/>
        <v>470</v>
      </c>
      <c r="B471" s="10">
        <v>143381</v>
      </c>
      <c r="C471" s="8" t="s">
        <v>1028</v>
      </c>
      <c r="D471" t="s">
        <v>39</v>
      </c>
      <c r="E471" s="5" t="s">
        <v>820</v>
      </c>
      <c r="F471" t="s">
        <v>1048</v>
      </c>
      <c r="G471" t="s">
        <v>261</v>
      </c>
      <c r="H471" s="87" t="s">
        <v>788</v>
      </c>
      <c r="I471" s="65">
        <v>17</v>
      </c>
      <c r="J471" s="1">
        <v>5813745</v>
      </c>
      <c r="L471" s="3">
        <f t="shared" si="20"/>
        <v>124</v>
      </c>
      <c r="M471" t="s">
        <v>9</v>
      </c>
      <c r="N471" s="66" t="s">
        <v>9</v>
      </c>
      <c r="O471" t="s">
        <v>9</v>
      </c>
      <c r="P471" s="66" t="s">
        <v>9</v>
      </c>
    </row>
    <row r="472" spans="1:16" ht="12.75" customHeight="1" x14ac:dyDescent="0.2">
      <c r="A472" s="10">
        <f t="shared" si="21"/>
        <v>471</v>
      </c>
      <c r="B472" s="10">
        <v>143363</v>
      </c>
      <c r="C472" s="8" t="s">
        <v>1021</v>
      </c>
      <c r="D472" t="s">
        <v>39</v>
      </c>
      <c r="E472" s="5" t="s">
        <v>820</v>
      </c>
      <c r="F472" t="s">
        <v>1048</v>
      </c>
      <c r="G472" t="s">
        <v>261</v>
      </c>
      <c r="H472" s="87" t="s">
        <v>788</v>
      </c>
      <c r="I472" s="65">
        <v>17</v>
      </c>
      <c r="J472" s="1">
        <v>7197100</v>
      </c>
      <c r="L472" s="3">
        <f t="shared" si="20"/>
        <v>125</v>
      </c>
      <c r="M472" t="s">
        <v>9</v>
      </c>
      <c r="N472" s="66" t="s">
        <v>9</v>
      </c>
      <c r="O472" t="s">
        <v>9</v>
      </c>
      <c r="P472" s="66" t="s">
        <v>9</v>
      </c>
    </row>
    <row r="473" spans="1:16" ht="12.75" customHeight="1" x14ac:dyDescent="0.2">
      <c r="A473" s="10">
        <f t="shared" si="21"/>
        <v>472</v>
      </c>
      <c r="B473" s="10">
        <v>143364</v>
      </c>
      <c r="C473" s="8" t="s">
        <v>1022</v>
      </c>
      <c r="D473" t="s">
        <v>39</v>
      </c>
      <c r="E473" s="5" t="s">
        <v>820</v>
      </c>
      <c r="F473" t="s">
        <v>1048</v>
      </c>
      <c r="G473" t="s">
        <v>261</v>
      </c>
      <c r="H473" s="87" t="s">
        <v>788</v>
      </c>
      <c r="I473" s="65">
        <v>17</v>
      </c>
      <c r="J473" s="1">
        <v>5976369</v>
      </c>
      <c r="L473" s="3">
        <f t="shared" si="20"/>
        <v>126</v>
      </c>
      <c r="M473" t="s">
        <v>9</v>
      </c>
      <c r="N473" s="66" t="s">
        <v>9</v>
      </c>
      <c r="O473" t="s">
        <v>9</v>
      </c>
      <c r="P473" s="66" t="s">
        <v>9</v>
      </c>
    </row>
    <row r="474" spans="1:16" ht="12.75" customHeight="1" x14ac:dyDescent="0.2">
      <c r="A474" s="10">
        <f t="shared" si="21"/>
        <v>473</v>
      </c>
      <c r="B474" s="10">
        <v>141640</v>
      </c>
      <c r="C474" s="8" t="s">
        <v>943</v>
      </c>
      <c r="D474" t="s">
        <v>39</v>
      </c>
      <c r="E474" s="5" t="s">
        <v>820</v>
      </c>
      <c r="F474" t="s">
        <v>14</v>
      </c>
      <c r="G474" t="s">
        <v>280</v>
      </c>
      <c r="H474" s="91" t="s">
        <v>788</v>
      </c>
      <c r="I474" s="65">
        <v>17</v>
      </c>
      <c r="J474" s="1">
        <v>4973125</v>
      </c>
      <c r="L474" s="3">
        <f t="shared" si="20"/>
        <v>127</v>
      </c>
      <c r="M474" t="s">
        <v>9</v>
      </c>
      <c r="N474" s="66" t="s">
        <v>9</v>
      </c>
      <c r="O474" t="s">
        <v>9</v>
      </c>
      <c r="P474" s="66" t="s">
        <v>9</v>
      </c>
    </row>
    <row r="475" spans="1:16" ht="12.75" customHeight="1" x14ac:dyDescent="0.2">
      <c r="A475" s="10">
        <f t="shared" si="21"/>
        <v>474</v>
      </c>
      <c r="B475" s="10">
        <v>141147</v>
      </c>
      <c r="C475" s="8" t="s">
        <v>845</v>
      </c>
      <c r="D475" t="s">
        <v>49</v>
      </c>
      <c r="E475" s="5" t="s">
        <v>820</v>
      </c>
      <c r="F475" t="s">
        <v>45</v>
      </c>
      <c r="G475" t="s">
        <v>97</v>
      </c>
      <c r="H475" s="91" t="s">
        <v>788</v>
      </c>
      <c r="I475" s="65">
        <v>17</v>
      </c>
      <c r="J475" s="1">
        <v>500000000</v>
      </c>
      <c r="L475" s="1">
        <f t="shared" si="20"/>
        <v>128</v>
      </c>
      <c r="M475" t="s">
        <v>9</v>
      </c>
      <c r="N475" s="66" t="s">
        <v>9</v>
      </c>
      <c r="O475" t="s">
        <v>9</v>
      </c>
    </row>
    <row r="476" spans="1:16" ht="12.75" customHeight="1" x14ac:dyDescent="0.2">
      <c r="A476" s="10">
        <f t="shared" si="21"/>
        <v>475</v>
      </c>
      <c r="B476" s="10">
        <v>143080</v>
      </c>
      <c r="C476" s="8" t="s">
        <v>845</v>
      </c>
      <c r="D476" t="s">
        <v>49</v>
      </c>
      <c r="E476" s="5" t="s">
        <v>820</v>
      </c>
      <c r="F476" t="s">
        <v>83</v>
      </c>
      <c r="G476" t="s">
        <v>760</v>
      </c>
      <c r="H476" s="87" t="s">
        <v>788</v>
      </c>
      <c r="I476" s="65">
        <v>17</v>
      </c>
      <c r="J476" s="1">
        <v>73104719.200000003</v>
      </c>
      <c r="L476" s="3">
        <f t="shared" ref="L476:L539" si="22">L475+1</f>
        <v>129</v>
      </c>
      <c r="M476" t="s">
        <v>9</v>
      </c>
      <c r="N476" s="66" t="s">
        <v>9</v>
      </c>
      <c r="O476" t="s">
        <v>9</v>
      </c>
      <c r="P476" s="66" t="s">
        <v>9</v>
      </c>
    </row>
    <row r="477" spans="1:16" ht="12.75" customHeight="1" x14ac:dyDescent="0.2">
      <c r="A477" s="10">
        <f t="shared" si="21"/>
        <v>476</v>
      </c>
      <c r="B477" s="10">
        <v>142380</v>
      </c>
      <c r="C477" s="8" t="s">
        <v>895</v>
      </c>
      <c r="D477" t="s">
        <v>39</v>
      </c>
      <c r="E477" s="5" t="s">
        <v>820</v>
      </c>
      <c r="F477" t="s">
        <v>1048</v>
      </c>
      <c r="G477" t="s">
        <v>318</v>
      </c>
      <c r="H477" s="87" t="s">
        <v>788</v>
      </c>
      <c r="I477" s="65">
        <v>17</v>
      </c>
      <c r="J477" s="1">
        <v>12827089</v>
      </c>
      <c r="L477" s="3">
        <f t="shared" si="22"/>
        <v>130</v>
      </c>
      <c r="M477" t="s">
        <v>9</v>
      </c>
      <c r="N477" s="66" t="s">
        <v>9</v>
      </c>
      <c r="O477" t="s">
        <v>9</v>
      </c>
      <c r="P477" s="66" t="s">
        <v>9</v>
      </c>
    </row>
    <row r="478" spans="1:16" ht="12.75" customHeight="1" x14ac:dyDescent="0.2">
      <c r="A478" s="10">
        <f t="shared" si="21"/>
        <v>477</v>
      </c>
      <c r="B478" s="10">
        <v>144933</v>
      </c>
      <c r="C478" s="8" t="s">
        <v>886</v>
      </c>
      <c r="D478" t="s">
        <v>39</v>
      </c>
      <c r="E478" t="s">
        <v>820</v>
      </c>
      <c r="F478" t="s">
        <v>1049</v>
      </c>
      <c r="G478" t="s">
        <v>280</v>
      </c>
      <c r="H478" s="8" t="s">
        <v>788</v>
      </c>
      <c r="I478" s="65">
        <v>17</v>
      </c>
      <c r="J478" s="1">
        <v>2012256</v>
      </c>
      <c r="L478" s="3">
        <f t="shared" si="22"/>
        <v>131</v>
      </c>
      <c r="M478" t="s">
        <v>9</v>
      </c>
      <c r="N478" t="s">
        <v>9</v>
      </c>
      <c r="O478" t="s">
        <v>9</v>
      </c>
      <c r="P478" t="s">
        <v>9</v>
      </c>
    </row>
    <row r="479" spans="1:16" ht="12.75" customHeight="1" x14ac:dyDescent="0.2">
      <c r="A479" s="10">
        <f t="shared" si="21"/>
        <v>478</v>
      </c>
      <c r="B479" s="10">
        <v>141346</v>
      </c>
      <c r="C479" s="8" t="s">
        <v>936</v>
      </c>
      <c r="D479" t="s">
        <v>71</v>
      </c>
      <c r="E479" s="5" t="s">
        <v>821</v>
      </c>
      <c r="F479" t="s">
        <v>74</v>
      </c>
      <c r="G479" t="s">
        <v>274</v>
      </c>
      <c r="H479" s="91" t="s">
        <v>788</v>
      </c>
      <c r="I479" s="65">
        <v>17</v>
      </c>
      <c r="J479" s="1">
        <v>0</v>
      </c>
      <c r="L479" s="1">
        <f t="shared" si="22"/>
        <v>132</v>
      </c>
      <c r="M479" t="s">
        <v>9</v>
      </c>
      <c r="N479" s="66" t="s">
        <v>9</v>
      </c>
      <c r="O479" t="s">
        <v>9</v>
      </c>
      <c r="P479" s="66" t="s">
        <v>9</v>
      </c>
    </row>
    <row r="480" spans="1:16" ht="12.75" customHeight="1" x14ac:dyDescent="0.2">
      <c r="A480" s="10">
        <f t="shared" si="21"/>
        <v>479</v>
      </c>
      <c r="B480" s="10">
        <v>141961</v>
      </c>
      <c r="C480" s="8" t="s">
        <v>927</v>
      </c>
      <c r="D480" t="s">
        <v>39</v>
      </c>
      <c r="E480" s="5" t="s">
        <v>820</v>
      </c>
      <c r="F480" t="s">
        <v>1048</v>
      </c>
      <c r="G480" t="s">
        <v>318</v>
      </c>
      <c r="H480" s="87" t="s">
        <v>788</v>
      </c>
      <c r="I480" s="65">
        <v>17</v>
      </c>
      <c r="J480" s="1">
        <v>7072000</v>
      </c>
      <c r="L480" s="3">
        <f t="shared" si="22"/>
        <v>133</v>
      </c>
      <c r="M480" t="s">
        <v>9</v>
      </c>
      <c r="N480" s="66" t="s">
        <v>9</v>
      </c>
      <c r="O480" t="s">
        <v>9</v>
      </c>
      <c r="P480" s="66" t="s">
        <v>9</v>
      </c>
    </row>
    <row r="481" spans="1:16" ht="12.75" customHeight="1" x14ac:dyDescent="0.2">
      <c r="A481" s="10">
        <f t="shared" si="21"/>
        <v>480</v>
      </c>
      <c r="B481" s="10">
        <v>141997</v>
      </c>
      <c r="C481" s="8" t="s">
        <v>925</v>
      </c>
      <c r="D481" t="s">
        <v>39</v>
      </c>
      <c r="E481" s="5" t="s">
        <v>820</v>
      </c>
      <c r="F481" t="s">
        <v>1048</v>
      </c>
      <c r="G481" t="s">
        <v>318</v>
      </c>
      <c r="H481" s="87" t="s">
        <v>788</v>
      </c>
      <c r="I481" s="65">
        <v>17</v>
      </c>
      <c r="J481" s="1">
        <v>4056917</v>
      </c>
      <c r="L481" s="3">
        <f t="shared" si="22"/>
        <v>134</v>
      </c>
      <c r="M481" t="s">
        <v>9</v>
      </c>
      <c r="N481" s="66" t="s">
        <v>9</v>
      </c>
      <c r="O481" t="s">
        <v>9</v>
      </c>
      <c r="P481" s="66" t="s">
        <v>9</v>
      </c>
    </row>
    <row r="482" spans="1:16" ht="12.75" customHeight="1" x14ac:dyDescent="0.2">
      <c r="A482" s="10">
        <f t="shared" si="21"/>
        <v>481</v>
      </c>
      <c r="B482" s="10">
        <v>142112</v>
      </c>
      <c r="C482" s="8" t="s">
        <v>919</v>
      </c>
      <c r="D482" t="s">
        <v>39</v>
      </c>
      <c r="E482" s="5" t="s">
        <v>820</v>
      </c>
      <c r="F482" t="s">
        <v>1048</v>
      </c>
      <c r="G482" t="s">
        <v>318</v>
      </c>
      <c r="H482" s="87" t="s">
        <v>788</v>
      </c>
      <c r="I482" s="65">
        <v>17</v>
      </c>
      <c r="J482" s="1">
        <v>2948997</v>
      </c>
      <c r="L482" s="3">
        <f t="shared" si="22"/>
        <v>135</v>
      </c>
      <c r="M482" t="s">
        <v>9</v>
      </c>
      <c r="N482" s="66" t="s">
        <v>9</v>
      </c>
      <c r="O482" t="s">
        <v>9</v>
      </c>
      <c r="P482" s="66" t="s">
        <v>9</v>
      </c>
    </row>
    <row r="483" spans="1:16" ht="12.75" customHeight="1" x14ac:dyDescent="0.2">
      <c r="A483" s="10">
        <f t="shared" si="21"/>
        <v>482</v>
      </c>
      <c r="B483" s="10">
        <v>142106</v>
      </c>
      <c r="C483" s="8" t="s">
        <v>891</v>
      </c>
      <c r="D483" t="s">
        <v>39</v>
      </c>
      <c r="E483" s="5" t="s">
        <v>820</v>
      </c>
      <c r="F483" t="s">
        <v>1048</v>
      </c>
      <c r="G483" t="s">
        <v>318</v>
      </c>
      <c r="H483" s="87" t="s">
        <v>788</v>
      </c>
      <c r="I483" s="65">
        <v>17</v>
      </c>
      <c r="J483" s="1">
        <v>3887323</v>
      </c>
      <c r="L483" s="3">
        <f t="shared" si="22"/>
        <v>136</v>
      </c>
      <c r="M483" t="s">
        <v>9</v>
      </c>
      <c r="N483" s="66" t="s">
        <v>9</v>
      </c>
      <c r="O483" t="s">
        <v>9</v>
      </c>
      <c r="P483" s="66" t="s">
        <v>9</v>
      </c>
    </row>
    <row r="484" spans="1:16" ht="12.75" customHeight="1" x14ac:dyDescent="0.2">
      <c r="A484" s="10">
        <f t="shared" si="21"/>
        <v>483</v>
      </c>
      <c r="B484" s="10">
        <v>143973</v>
      </c>
      <c r="C484" s="8" t="s">
        <v>891</v>
      </c>
      <c r="D484" t="s">
        <v>39</v>
      </c>
      <c r="E484" t="s">
        <v>820</v>
      </c>
      <c r="F484" t="s">
        <v>842</v>
      </c>
      <c r="G484" t="s">
        <v>187</v>
      </c>
      <c r="H484" s="8" t="s">
        <v>788</v>
      </c>
      <c r="I484" s="65">
        <v>17</v>
      </c>
      <c r="J484" s="1">
        <v>3838119</v>
      </c>
      <c r="L484" s="3">
        <f t="shared" si="22"/>
        <v>137</v>
      </c>
      <c r="M484" t="s">
        <v>9</v>
      </c>
      <c r="N484" t="s">
        <v>9</v>
      </c>
      <c r="O484" t="s">
        <v>9</v>
      </c>
      <c r="P484" t="s">
        <v>9</v>
      </c>
    </row>
    <row r="485" spans="1:16" ht="12.75" customHeight="1" x14ac:dyDescent="0.2">
      <c r="A485" s="10">
        <f t="shared" si="21"/>
        <v>484</v>
      </c>
      <c r="B485" s="10">
        <v>142838</v>
      </c>
      <c r="C485" s="8" t="s">
        <v>983</v>
      </c>
      <c r="D485" t="s">
        <v>39</v>
      </c>
      <c r="E485" s="5" t="s">
        <v>820</v>
      </c>
      <c r="F485" t="s">
        <v>1048</v>
      </c>
      <c r="G485" t="s">
        <v>280</v>
      </c>
      <c r="H485" s="87" t="s">
        <v>788</v>
      </c>
      <c r="I485" s="65">
        <v>17</v>
      </c>
      <c r="J485" s="1">
        <v>5540497</v>
      </c>
      <c r="L485" s="3">
        <f t="shared" si="22"/>
        <v>138</v>
      </c>
      <c r="M485" t="s">
        <v>9</v>
      </c>
      <c r="N485" s="66" t="s">
        <v>9</v>
      </c>
      <c r="O485" t="s">
        <v>9</v>
      </c>
      <c r="P485" s="66" t="s">
        <v>9</v>
      </c>
    </row>
    <row r="486" spans="1:16" ht="12.75" customHeight="1" x14ac:dyDescent="0.2">
      <c r="A486" s="10">
        <f t="shared" si="21"/>
        <v>485</v>
      </c>
      <c r="B486" s="10">
        <v>142001</v>
      </c>
      <c r="C486" s="8" t="s">
        <v>924</v>
      </c>
      <c r="D486" t="s">
        <v>39</v>
      </c>
      <c r="E486" s="5" t="s">
        <v>820</v>
      </c>
      <c r="F486" t="s">
        <v>1048</v>
      </c>
      <c r="G486" t="s">
        <v>318</v>
      </c>
      <c r="H486" s="87" t="s">
        <v>788</v>
      </c>
      <c r="I486" s="65">
        <v>17</v>
      </c>
      <c r="J486" s="1">
        <v>5508891</v>
      </c>
      <c r="L486" s="3">
        <f t="shared" si="22"/>
        <v>139</v>
      </c>
      <c r="M486" t="s">
        <v>9</v>
      </c>
      <c r="N486" s="66" t="s">
        <v>9</v>
      </c>
      <c r="O486" t="s">
        <v>9</v>
      </c>
      <c r="P486" s="66" t="s">
        <v>9</v>
      </c>
    </row>
    <row r="487" spans="1:16" ht="12.75" customHeight="1" x14ac:dyDescent="0.2">
      <c r="A487" s="10">
        <f t="shared" si="21"/>
        <v>486</v>
      </c>
      <c r="B487" s="10">
        <v>142863</v>
      </c>
      <c r="C487" s="8" t="s">
        <v>918</v>
      </c>
      <c r="D487" t="s">
        <v>39</v>
      </c>
      <c r="E487" s="5" t="s">
        <v>820</v>
      </c>
      <c r="F487" t="s">
        <v>1048</v>
      </c>
      <c r="G487" t="s">
        <v>280</v>
      </c>
      <c r="H487" s="87" t="s">
        <v>788</v>
      </c>
      <c r="I487" s="65">
        <v>17</v>
      </c>
      <c r="J487" s="1">
        <v>6419635</v>
      </c>
      <c r="L487" s="3">
        <f t="shared" si="22"/>
        <v>140</v>
      </c>
      <c r="M487" t="s">
        <v>9</v>
      </c>
      <c r="N487" s="66" t="s">
        <v>9</v>
      </c>
      <c r="O487" t="s">
        <v>9</v>
      </c>
      <c r="P487" s="66" t="s">
        <v>9</v>
      </c>
    </row>
    <row r="488" spans="1:16" ht="12.75" customHeight="1" x14ac:dyDescent="0.2">
      <c r="A488" s="10">
        <f t="shared" si="21"/>
        <v>487</v>
      </c>
      <c r="B488" s="10">
        <v>143477</v>
      </c>
      <c r="C488" s="8" t="s">
        <v>917</v>
      </c>
      <c r="D488" t="s">
        <v>39</v>
      </c>
      <c r="E488" s="5" t="s">
        <v>820</v>
      </c>
      <c r="F488" t="s">
        <v>842</v>
      </c>
      <c r="G488" t="s">
        <v>280</v>
      </c>
      <c r="H488" s="8" t="s">
        <v>788</v>
      </c>
      <c r="I488" s="65">
        <v>17</v>
      </c>
      <c r="J488" s="1">
        <v>1888128</v>
      </c>
      <c r="L488" s="3">
        <f t="shared" si="22"/>
        <v>141</v>
      </c>
      <c r="M488" t="s">
        <v>9</v>
      </c>
      <c r="N488" t="s">
        <v>9</v>
      </c>
      <c r="O488" t="s">
        <v>9</v>
      </c>
      <c r="P488" t="s">
        <v>9</v>
      </c>
    </row>
    <row r="489" spans="1:16" ht="12.75" customHeight="1" x14ac:dyDescent="0.2">
      <c r="A489" s="10">
        <f t="shared" si="21"/>
        <v>488</v>
      </c>
      <c r="B489" s="10">
        <v>142868</v>
      </c>
      <c r="C489" s="8" t="s">
        <v>914</v>
      </c>
      <c r="D489" t="s">
        <v>39</v>
      </c>
      <c r="E489" s="5" t="s">
        <v>820</v>
      </c>
      <c r="F489" t="s">
        <v>1048</v>
      </c>
      <c r="G489" t="s">
        <v>280</v>
      </c>
      <c r="H489" s="87" t="s">
        <v>788</v>
      </c>
      <c r="I489" s="65">
        <v>17</v>
      </c>
      <c r="J489" s="1">
        <v>1942868</v>
      </c>
      <c r="L489" s="3">
        <f t="shared" si="22"/>
        <v>142</v>
      </c>
      <c r="M489" t="s">
        <v>9</v>
      </c>
      <c r="N489" s="66" t="s">
        <v>9</v>
      </c>
      <c r="O489" t="s">
        <v>9</v>
      </c>
      <c r="P489" s="66" t="s">
        <v>9</v>
      </c>
    </row>
    <row r="490" spans="1:16" ht="12.75" customHeight="1" x14ac:dyDescent="0.2">
      <c r="A490" s="10">
        <f t="shared" si="21"/>
        <v>489</v>
      </c>
      <c r="B490" s="88">
        <v>142366</v>
      </c>
      <c r="C490" s="89" t="s">
        <v>898</v>
      </c>
      <c r="D490" t="s">
        <v>39</v>
      </c>
      <c r="E490" s="5" t="s">
        <v>820</v>
      </c>
      <c r="F490" t="s">
        <v>45</v>
      </c>
      <c r="G490" t="s">
        <v>261</v>
      </c>
      <c r="H490" s="87" t="s">
        <v>788</v>
      </c>
      <c r="I490" s="65">
        <v>17</v>
      </c>
      <c r="J490" s="1">
        <v>177845</v>
      </c>
      <c r="L490" s="3">
        <f t="shared" si="22"/>
        <v>143</v>
      </c>
      <c r="M490" t="s">
        <v>9</v>
      </c>
      <c r="N490" s="66" t="s">
        <v>9</v>
      </c>
      <c r="O490" t="s">
        <v>9</v>
      </c>
      <c r="P490" s="66" t="s">
        <v>9</v>
      </c>
    </row>
    <row r="491" spans="1:16" ht="12.75" customHeight="1" x14ac:dyDescent="0.2">
      <c r="A491" s="10">
        <f t="shared" si="21"/>
        <v>490</v>
      </c>
      <c r="B491" s="10">
        <v>142377</v>
      </c>
      <c r="C491" s="8" t="s">
        <v>961</v>
      </c>
      <c r="D491" t="s">
        <v>39</v>
      </c>
      <c r="E491" s="5" t="s">
        <v>820</v>
      </c>
      <c r="F491" t="s">
        <v>1049</v>
      </c>
      <c r="G491" t="s">
        <v>447</v>
      </c>
      <c r="H491" s="87" t="s">
        <v>788</v>
      </c>
      <c r="I491" s="65">
        <v>17</v>
      </c>
      <c r="J491" s="1">
        <v>3405852</v>
      </c>
      <c r="L491" s="3">
        <f t="shared" si="22"/>
        <v>144</v>
      </c>
      <c r="M491" t="s">
        <v>9</v>
      </c>
      <c r="N491" s="66" t="s">
        <v>9</v>
      </c>
      <c r="O491" t="s">
        <v>9</v>
      </c>
      <c r="P491" s="66" t="s">
        <v>9</v>
      </c>
    </row>
    <row r="492" spans="1:16" ht="12.75" customHeight="1" x14ac:dyDescent="0.2">
      <c r="A492" s="10">
        <f t="shared" si="21"/>
        <v>491</v>
      </c>
      <c r="B492" s="10">
        <v>142739</v>
      </c>
      <c r="C492" s="8" t="s">
        <v>961</v>
      </c>
      <c r="D492" t="s">
        <v>39</v>
      </c>
      <c r="E492" s="5" t="s">
        <v>820</v>
      </c>
      <c r="F492" t="s">
        <v>1048</v>
      </c>
      <c r="G492" t="s">
        <v>318</v>
      </c>
      <c r="H492" s="87" t="s">
        <v>788</v>
      </c>
      <c r="I492" s="65">
        <v>17</v>
      </c>
      <c r="J492" s="1">
        <v>4758175</v>
      </c>
      <c r="L492" s="3">
        <f t="shared" si="22"/>
        <v>145</v>
      </c>
      <c r="M492" t="s">
        <v>9</v>
      </c>
      <c r="N492" s="66" t="s">
        <v>9</v>
      </c>
      <c r="O492" t="s">
        <v>9</v>
      </c>
      <c r="P492" s="66" t="s">
        <v>9</v>
      </c>
    </row>
    <row r="493" spans="1:16" ht="12.75" customHeight="1" x14ac:dyDescent="0.2">
      <c r="A493" s="10">
        <f t="shared" si="21"/>
        <v>492</v>
      </c>
      <c r="B493" s="10">
        <v>146111</v>
      </c>
      <c r="C493" s="8" t="s">
        <v>977</v>
      </c>
      <c r="D493" t="s">
        <v>49</v>
      </c>
      <c r="E493" s="5" t="s">
        <v>820</v>
      </c>
      <c r="F493" t="s">
        <v>14</v>
      </c>
      <c r="G493" t="s">
        <v>760</v>
      </c>
      <c r="H493" s="87" t="s">
        <v>788</v>
      </c>
      <c r="I493" s="65">
        <v>17</v>
      </c>
      <c r="J493" s="1">
        <v>14077972</v>
      </c>
      <c r="L493" s="3">
        <f t="shared" si="22"/>
        <v>146</v>
      </c>
      <c r="M493" t="s">
        <v>9</v>
      </c>
    </row>
    <row r="494" spans="1:16" ht="12.75" customHeight="1" x14ac:dyDescent="0.2">
      <c r="A494" s="10">
        <f t="shared" si="21"/>
        <v>493</v>
      </c>
      <c r="B494" s="10">
        <v>142790</v>
      </c>
      <c r="C494" s="8" t="s">
        <v>979</v>
      </c>
      <c r="D494" t="s">
        <v>39</v>
      </c>
      <c r="E494" s="5" t="s">
        <v>820</v>
      </c>
      <c r="F494" t="s">
        <v>1048</v>
      </c>
      <c r="G494" t="s">
        <v>318</v>
      </c>
      <c r="H494" s="87" t="s">
        <v>788</v>
      </c>
      <c r="I494" s="65">
        <v>17</v>
      </c>
      <c r="J494" s="1">
        <v>5640355</v>
      </c>
      <c r="L494" s="3">
        <f t="shared" si="22"/>
        <v>147</v>
      </c>
      <c r="M494" t="s">
        <v>9</v>
      </c>
      <c r="N494" s="66" t="s">
        <v>9</v>
      </c>
      <c r="O494" t="s">
        <v>9</v>
      </c>
      <c r="P494" s="66" t="s">
        <v>9</v>
      </c>
    </row>
    <row r="495" spans="1:16" ht="12.75" customHeight="1" x14ac:dyDescent="0.2">
      <c r="A495" s="10">
        <f t="shared" si="21"/>
        <v>494</v>
      </c>
      <c r="B495" s="10">
        <v>142716</v>
      </c>
      <c r="C495" s="8" t="s">
        <v>972</v>
      </c>
      <c r="D495" t="s">
        <v>39</v>
      </c>
      <c r="E495" s="5" t="s">
        <v>820</v>
      </c>
      <c r="F495" t="s">
        <v>45</v>
      </c>
      <c r="G495" t="s">
        <v>624</v>
      </c>
      <c r="H495" s="87" t="s">
        <v>788</v>
      </c>
      <c r="I495" s="65">
        <v>17</v>
      </c>
      <c r="J495" s="1">
        <v>66300</v>
      </c>
      <c r="L495" s="3">
        <f t="shared" si="22"/>
        <v>148</v>
      </c>
      <c r="M495" t="s">
        <v>9</v>
      </c>
      <c r="N495" s="66" t="s">
        <v>9</v>
      </c>
      <c r="O495" t="s">
        <v>9</v>
      </c>
      <c r="P495" s="66" t="s">
        <v>9</v>
      </c>
    </row>
    <row r="496" spans="1:16" ht="12.75" customHeight="1" x14ac:dyDescent="0.2">
      <c r="A496" s="10">
        <f t="shared" si="21"/>
        <v>495</v>
      </c>
      <c r="B496" s="10">
        <v>142781</v>
      </c>
      <c r="C496" s="8" t="s">
        <v>978</v>
      </c>
      <c r="D496" t="s">
        <v>39</v>
      </c>
      <c r="E496" s="5" t="s">
        <v>820</v>
      </c>
      <c r="F496" t="s">
        <v>1048</v>
      </c>
      <c r="G496" t="s">
        <v>318</v>
      </c>
      <c r="H496" s="87" t="s">
        <v>788</v>
      </c>
      <c r="I496" s="65">
        <v>17</v>
      </c>
      <c r="J496" s="1">
        <v>9155137</v>
      </c>
      <c r="L496" s="3">
        <f t="shared" si="22"/>
        <v>149</v>
      </c>
      <c r="M496" t="s">
        <v>9</v>
      </c>
      <c r="N496" s="66" t="s">
        <v>9</v>
      </c>
      <c r="O496" t="s">
        <v>9</v>
      </c>
      <c r="P496" s="66" t="s">
        <v>9</v>
      </c>
    </row>
    <row r="497" spans="1:16" ht="12.75" customHeight="1" x14ac:dyDescent="0.2">
      <c r="A497" s="10">
        <f t="shared" si="21"/>
        <v>496</v>
      </c>
      <c r="B497" s="10">
        <v>142291</v>
      </c>
      <c r="C497" s="8" t="s">
        <v>904</v>
      </c>
      <c r="D497" t="s">
        <v>49</v>
      </c>
      <c r="E497" s="5" t="s">
        <v>820</v>
      </c>
      <c r="F497" t="s">
        <v>83</v>
      </c>
      <c r="G497" t="s">
        <v>287</v>
      </c>
      <c r="H497" s="87" t="s">
        <v>788</v>
      </c>
      <c r="I497" s="65">
        <v>17</v>
      </c>
      <c r="J497" s="1">
        <v>19040000</v>
      </c>
      <c r="L497" s="3">
        <f t="shared" si="22"/>
        <v>150</v>
      </c>
      <c r="M497" t="s">
        <v>9</v>
      </c>
      <c r="N497" s="66" t="s">
        <v>9</v>
      </c>
      <c r="O497" t="s">
        <v>9</v>
      </c>
      <c r="P497" s="66" t="s">
        <v>9</v>
      </c>
    </row>
    <row r="498" spans="1:16" ht="12.75" customHeight="1" x14ac:dyDescent="0.2">
      <c r="A498" s="10">
        <f t="shared" si="21"/>
        <v>497</v>
      </c>
      <c r="B498" s="10">
        <v>142804</v>
      </c>
      <c r="C498" s="8" t="s">
        <v>904</v>
      </c>
      <c r="D498" t="s">
        <v>39</v>
      </c>
      <c r="E498" s="5" t="s">
        <v>820</v>
      </c>
      <c r="F498" t="s">
        <v>1048</v>
      </c>
      <c r="G498" t="s">
        <v>318</v>
      </c>
      <c r="H498" s="87" t="s">
        <v>788</v>
      </c>
      <c r="I498" s="65">
        <v>17</v>
      </c>
      <c r="J498" s="1">
        <v>5929115</v>
      </c>
      <c r="L498" s="3">
        <f t="shared" si="22"/>
        <v>151</v>
      </c>
      <c r="M498" t="s">
        <v>9</v>
      </c>
      <c r="N498" s="66" t="s">
        <v>9</v>
      </c>
      <c r="O498" t="s">
        <v>9</v>
      </c>
      <c r="P498" s="66" t="s">
        <v>9</v>
      </c>
    </row>
    <row r="499" spans="1:16" ht="12.75" customHeight="1" x14ac:dyDescent="0.2">
      <c r="A499" s="10">
        <f t="shared" si="21"/>
        <v>498</v>
      </c>
      <c r="B499" s="10">
        <v>144072</v>
      </c>
      <c r="C499" s="8" t="s">
        <v>1017</v>
      </c>
      <c r="D499" t="s">
        <v>39</v>
      </c>
      <c r="E499" t="s">
        <v>820</v>
      </c>
      <c r="F499" t="s">
        <v>842</v>
      </c>
      <c r="G499" t="s">
        <v>187</v>
      </c>
      <c r="H499" s="8" t="s">
        <v>788</v>
      </c>
      <c r="I499" s="65">
        <v>17</v>
      </c>
      <c r="J499" s="1">
        <v>1243221</v>
      </c>
      <c r="L499" s="3">
        <f t="shared" si="22"/>
        <v>152</v>
      </c>
      <c r="M499" t="s">
        <v>9</v>
      </c>
      <c r="N499" t="s">
        <v>9</v>
      </c>
      <c r="O499" t="s">
        <v>9</v>
      </c>
      <c r="P499" t="s">
        <v>9</v>
      </c>
    </row>
    <row r="500" spans="1:16" ht="12.75" customHeight="1" x14ac:dyDescent="0.2">
      <c r="A500" s="10">
        <f t="shared" si="21"/>
        <v>499</v>
      </c>
      <c r="B500" s="10">
        <v>142203</v>
      </c>
      <c r="C500" s="8" t="s">
        <v>896</v>
      </c>
      <c r="D500" t="s">
        <v>39</v>
      </c>
      <c r="E500" s="5" t="s">
        <v>820</v>
      </c>
      <c r="F500" t="s">
        <v>14</v>
      </c>
      <c r="G500" t="s">
        <v>447</v>
      </c>
      <c r="H500" s="87" t="s">
        <v>788</v>
      </c>
      <c r="I500" s="65">
        <v>17</v>
      </c>
      <c r="J500" s="1">
        <v>17288402</v>
      </c>
      <c r="L500" s="3">
        <f t="shared" si="22"/>
        <v>153</v>
      </c>
      <c r="M500" t="s">
        <v>9</v>
      </c>
      <c r="N500" s="66" t="s">
        <v>9</v>
      </c>
      <c r="O500" t="s">
        <v>9</v>
      </c>
      <c r="P500" s="66" t="s">
        <v>9</v>
      </c>
    </row>
    <row r="501" spans="1:16" ht="12.75" customHeight="1" x14ac:dyDescent="0.2">
      <c r="A501" s="10">
        <f t="shared" si="21"/>
        <v>500</v>
      </c>
      <c r="B501" s="10">
        <v>142869</v>
      </c>
      <c r="C501" s="8" t="s">
        <v>897</v>
      </c>
      <c r="D501" t="s">
        <v>39</v>
      </c>
      <c r="E501" s="5" t="s">
        <v>820</v>
      </c>
      <c r="F501" t="s">
        <v>1048</v>
      </c>
      <c r="G501" t="s">
        <v>318</v>
      </c>
      <c r="H501" s="87" t="s">
        <v>788</v>
      </c>
      <c r="I501" s="65">
        <v>17</v>
      </c>
      <c r="J501" s="1">
        <v>2527688</v>
      </c>
      <c r="L501" s="3">
        <f t="shared" si="22"/>
        <v>154</v>
      </c>
      <c r="M501" t="s">
        <v>9</v>
      </c>
      <c r="N501" s="66" t="s">
        <v>9</v>
      </c>
      <c r="O501" t="s">
        <v>9</v>
      </c>
      <c r="P501" s="66" t="s">
        <v>9</v>
      </c>
    </row>
    <row r="502" spans="1:16" ht="12.75" customHeight="1" x14ac:dyDescent="0.2">
      <c r="A502" s="10">
        <f t="shared" si="21"/>
        <v>501</v>
      </c>
      <c r="B502" s="10">
        <v>142897</v>
      </c>
      <c r="C502" s="8" t="s">
        <v>987</v>
      </c>
      <c r="D502" t="s">
        <v>39</v>
      </c>
      <c r="E502" s="5" t="s">
        <v>820</v>
      </c>
      <c r="F502" t="s">
        <v>1048</v>
      </c>
      <c r="G502" t="s">
        <v>318</v>
      </c>
      <c r="H502" s="87" t="s">
        <v>788</v>
      </c>
      <c r="I502" s="65">
        <v>17</v>
      </c>
      <c r="J502" s="1">
        <v>12345377</v>
      </c>
      <c r="L502" s="3">
        <f t="shared" si="22"/>
        <v>155</v>
      </c>
      <c r="M502" t="s">
        <v>9</v>
      </c>
      <c r="N502" s="66" t="s">
        <v>9</v>
      </c>
      <c r="O502" t="s">
        <v>9</v>
      </c>
      <c r="P502" s="66" t="s">
        <v>9</v>
      </c>
    </row>
    <row r="503" spans="1:16" ht="12.75" customHeight="1" x14ac:dyDescent="0.2">
      <c r="A503" s="10">
        <f t="shared" si="21"/>
        <v>502</v>
      </c>
      <c r="B503" s="10">
        <v>144493</v>
      </c>
      <c r="C503" s="8" t="s">
        <v>1129</v>
      </c>
      <c r="D503" t="s">
        <v>1174</v>
      </c>
      <c r="E503" t="s">
        <v>820</v>
      </c>
      <c r="F503" t="s">
        <v>14</v>
      </c>
      <c r="G503" t="s">
        <v>248</v>
      </c>
      <c r="H503" s="8" t="s">
        <v>788</v>
      </c>
      <c r="I503" s="65">
        <v>17</v>
      </c>
      <c r="J503" s="1">
        <v>30919940</v>
      </c>
      <c r="L503" s="3">
        <f t="shared" si="22"/>
        <v>156</v>
      </c>
      <c r="M503" t="s">
        <v>9</v>
      </c>
      <c r="N503" t="s">
        <v>9</v>
      </c>
      <c r="O503" t="s">
        <v>9</v>
      </c>
      <c r="P503" t="s">
        <v>9</v>
      </c>
    </row>
    <row r="504" spans="1:16" ht="12.75" customHeight="1" x14ac:dyDescent="0.2">
      <c r="A504" s="10">
        <f t="shared" si="21"/>
        <v>503</v>
      </c>
      <c r="B504" s="10">
        <v>142899</v>
      </c>
      <c r="C504" s="8" t="s">
        <v>988</v>
      </c>
      <c r="D504" t="s">
        <v>39</v>
      </c>
      <c r="E504" s="5" t="s">
        <v>820</v>
      </c>
      <c r="F504" t="s">
        <v>1048</v>
      </c>
      <c r="G504" t="s">
        <v>318</v>
      </c>
      <c r="H504" s="87" t="s">
        <v>788</v>
      </c>
      <c r="I504" s="65">
        <v>17</v>
      </c>
      <c r="J504" s="1">
        <v>4370008</v>
      </c>
      <c r="L504" s="3">
        <f t="shared" si="22"/>
        <v>157</v>
      </c>
      <c r="M504" t="s">
        <v>9</v>
      </c>
      <c r="N504" s="66" t="s">
        <v>9</v>
      </c>
      <c r="O504" t="s">
        <v>9</v>
      </c>
      <c r="P504" s="66" t="s">
        <v>9</v>
      </c>
    </row>
    <row r="505" spans="1:16" ht="12.75" customHeight="1" x14ac:dyDescent="0.2">
      <c r="A505" s="10">
        <f t="shared" si="21"/>
        <v>504</v>
      </c>
      <c r="B505" s="10">
        <v>143476</v>
      </c>
      <c r="C505" s="8" t="s">
        <v>1077</v>
      </c>
      <c r="D505" t="s">
        <v>39</v>
      </c>
      <c r="E505" s="5" t="s">
        <v>820</v>
      </c>
      <c r="F505" t="s">
        <v>842</v>
      </c>
      <c r="G505" t="s">
        <v>280</v>
      </c>
      <c r="H505" s="8" t="s">
        <v>788</v>
      </c>
      <c r="I505" s="65">
        <v>17</v>
      </c>
      <c r="J505" s="1">
        <v>6950772</v>
      </c>
      <c r="L505" s="3">
        <f t="shared" si="22"/>
        <v>158</v>
      </c>
      <c r="M505" t="s">
        <v>9</v>
      </c>
      <c r="N505" t="s">
        <v>9</v>
      </c>
      <c r="O505" t="s">
        <v>9</v>
      </c>
      <c r="P505" t="s">
        <v>9</v>
      </c>
    </row>
    <row r="506" spans="1:16" ht="12.75" customHeight="1" x14ac:dyDescent="0.2">
      <c r="A506" s="10">
        <f t="shared" si="21"/>
        <v>505</v>
      </c>
      <c r="B506" s="10">
        <v>143549</v>
      </c>
      <c r="C506" s="8" t="s">
        <v>1080</v>
      </c>
      <c r="D506" t="s">
        <v>39</v>
      </c>
      <c r="E506" s="5" t="s">
        <v>820</v>
      </c>
      <c r="F506" t="s">
        <v>842</v>
      </c>
      <c r="G506" t="s">
        <v>274</v>
      </c>
      <c r="H506" s="8" t="s">
        <v>788</v>
      </c>
      <c r="I506" s="65">
        <v>17</v>
      </c>
      <c r="J506" s="1">
        <v>7053382</v>
      </c>
      <c r="L506" s="3">
        <f t="shared" si="22"/>
        <v>159</v>
      </c>
      <c r="M506" t="s">
        <v>9</v>
      </c>
      <c r="N506" t="s">
        <v>9</v>
      </c>
      <c r="O506" t="s">
        <v>9</v>
      </c>
      <c r="P506" t="s">
        <v>9</v>
      </c>
    </row>
    <row r="507" spans="1:16" ht="12.75" customHeight="1" x14ac:dyDescent="0.2">
      <c r="A507" s="10">
        <f t="shared" si="21"/>
        <v>506</v>
      </c>
      <c r="B507" s="10">
        <v>145520</v>
      </c>
      <c r="C507" s="8" t="s">
        <v>1235</v>
      </c>
      <c r="D507" t="s">
        <v>39</v>
      </c>
      <c r="E507" s="5" t="s">
        <v>820</v>
      </c>
      <c r="F507" t="s">
        <v>74</v>
      </c>
      <c r="G507" t="s">
        <v>440</v>
      </c>
      <c r="H507" s="87" t="s">
        <v>788</v>
      </c>
      <c r="I507" s="65">
        <v>17</v>
      </c>
      <c r="J507" s="1">
        <v>0</v>
      </c>
      <c r="L507" s="1">
        <f t="shared" si="22"/>
        <v>160</v>
      </c>
      <c r="M507" t="s">
        <v>9</v>
      </c>
    </row>
    <row r="508" spans="1:16" ht="12.75" customHeight="1" x14ac:dyDescent="0.2">
      <c r="A508" s="10">
        <f t="shared" si="21"/>
        <v>507</v>
      </c>
      <c r="B508" s="10">
        <v>143543</v>
      </c>
      <c r="C508" s="8" t="s">
        <v>1078</v>
      </c>
      <c r="D508" t="s">
        <v>39</v>
      </c>
      <c r="E508" s="5" t="s">
        <v>820</v>
      </c>
      <c r="F508" t="s">
        <v>842</v>
      </c>
      <c r="G508" t="s">
        <v>274</v>
      </c>
      <c r="H508" s="8" t="s">
        <v>788</v>
      </c>
      <c r="I508" s="65">
        <v>17</v>
      </c>
      <c r="J508" s="1">
        <v>3369646</v>
      </c>
      <c r="L508" s="3">
        <f t="shared" si="22"/>
        <v>161</v>
      </c>
      <c r="M508" t="s">
        <v>9</v>
      </c>
      <c r="N508" t="s">
        <v>9</v>
      </c>
      <c r="O508" t="s">
        <v>9</v>
      </c>
      <c r="P508" t="s">
        <v>9</v>
      </c>
    </row>
    <row r="509" spans="1:16" ht="12.75" customHeight="1" x14ac:dyDescent="0.2">
      <c r="A509" s="10">
        <f t="shared" si="21"/>
        <v>508</v>
      </c>
      <c r="B509" s="10">
        <v>143023</v>
      </c>
      <c r="C509" s="8" t="s">
        <v>996</v>
      </c>
      <c r="D509" t="s">
        <v>39</v>
      </c>
      <c r="E509" s="5" t="s">
        <v>820</v>
      </c>
      <c r="F509" t="s">
        <v>1048</v>
      </c>
      <c r="G509" t="s">
        <v>318</v>
      </c>
      <c r="H509" s="87" t="s">
        <v>788</v>
      </c>
      <c r="I509" s="65">
        <v>17</v>
      </c>
      <c r="J509" s="1">
        <v>9043210</v>
      </c>
      <c r="L509" s="3">
        <f t="shared" si="22"/>
        <v>162</v>
      </c>
      <c r="M509" t="s">
        <v>9</v>
      </c>
      <c r="N509" s="66" t="s">
        <v>9</v>
      </c>
      <c r="O509" t="s">
        <v>9</v>
      </c>
      <c r="P509" s="66" t="s">
        <v>9</v>
      </c>
    </row>
    <row r="510" spans="1:16" ht="12.75" customHeight="1" x14ac:dyDescent="0.2">
      <c r="A510" s="10">
        <f t="shared" si="21"/>
        <v>509</v>
      </c>
      <c r="B510" s="10">
        <v>142941</v>
      </c>
      <c r="C510" s="8" t="s">
        <v>992</v>
      </c>
      <c r="D510" t="s">
        <v>39</v>
      </c>
      <c r="E510" s="5" t="s">
        <v>820</v>
      </c>
      <c r="F510" t="s">
        <v>1048</v>
      </c>
      <c r="G510" t="s">
        <v>318</v>
      </c>
      <c r="H510" s="87" t="s">
        <v>788</v>
      </c>
      <c r="I510" s="65">
        <v>17</v>
      </c>
      <c r="J510" s="1">
        <v>3502434</v>
      </c>
      <c r="L510" s="3">
        <f t="shared" si="22"/>
        <v>163</v>
      </c>
      <c r="M510" t="s">
        <v>9</v>
      </c>
      <c r="N510" s="66" t="s">
        <v>9</v>
      </c>
      <c r="O510" t="s">
        <v>9</v>
      </c>
      <c r="P510" s="66" t="s">
        <v>9</v>
      </c>
    </row>
    <row r="511" spans="1:16" ht="12.75" customHeight="1" x14ac:dyDescent="0.2">
      <c r="A511" s="10">
        <f t="shared" si="21"/>
        <v>510</v>
      </c>
      <c r="B511" s="10">
        <v>142901</v>
      </c>
      <c r="C511" s="8" t="s">
        <v>890</v>
      </c>
      <c r="D511" t="s">
        <v>39</v>
      </c>
      <c r="E511" s="5" t="s">
        <v>820</v>
      </c>
      <c r="F511" t="s">
        <v>1048</v>
      </c>
      <c r="G511" t="s">
        <v>318</v>
      </c>
      <c r="H511" s="87" t="s">
        <v>788</v>
      </c>
      <c r="I511" s="65">
        <v>17</v>
      </c>
      <c r="J511" s="1">
        <v>2500000</v>
      </c>
      <c r="L511" s="3">
        <f t="shared" si="22"/>
        <v>164</v>
      </c>
      <c r="M511" t="s">
        <v>9</v>
      </c>
      <c r="N511" s="66" t="s">
        <v>9</v>
      </c>
      <c r="O511" t="s">
        <v>9</v>
      </c>
      <c r="P511" s="66" t="s">
        <v>9</v>
      </c>
    </row>
    <row r="512" spans="1:16" ht="12.75" customHeight="1" x14ac:dyDescent="0.2">
      <c r="A512" s="10">
        <f t="shared" si="21"/>
        <v>511</v>
      </c>
      <c r="B512" s="10">
        <v>143576</v>
      </c>
      <c r="C512" s="8" t="s">
        <v>1084</v>
      </c>
      <c r="D512" t="s">
        <v>39</v>
      </c>
      <c r="E512" s="5" t="s">
        <v>820</v>
      </c>
      <c r="F512" t="s">
        <v>842</v>
      </c>
      <c r="G512" t="s">
        <v>318</v>
      </c>
      <c r="H512" s="8" t="s">
        <v>788</v>
      </c>
      <c r="I512" s="65">
        <v>17</v>
      </c>
      <c r="J512" s="1">
        <v>1594145</v>
      </c>
      <c r="L512" s="3">
        <f t="shared" si="22"/>
        <v>165</v>
      </c>
      <c r="M512" t="s">
        <v>9</v>
      </c>
      <c r="N512" t="s">
        <v>9</v>
      </c>
      <c r="O512" t="s">
        <v>9</v>
      </c>
      <c r="P512" t="s">
        <v>9</v>
      </c>
    </row>
    <row r="513" spans="1:16" ht="12.75" customHeight="1" x14ac:dyDescent="0.2">
      <c r="A513" s="10">
        <f t="shared" si="21"/>
        <v>512</v>
      </c>
      <c r="B513" s="10">
        <v>142920</v>
      </c>
      <c r="C513" s="8" t="s">
        <v>989</v>
      </c>
      <c r="D513" t="s">
        <v>39</v>
      </c>
      <c r="E513" s="5" t="s">
        <v>820</v>
      </c>
      <c r="F513" t="s">
        <v>1048</v>
      </c>
      <c r="G513" t="s">
        <v>318</v>
      </c>
      <c r="H513" s="87" t="s">
        <v>788</v>
      </c>
      <c r="I513" s="65">
        <v>17</v>
      </c>
      <c r="J513" s="1">
        <v>3250600</v>
      </c>
      <c r="L513" s="3">
        <f t="shared" si="22"/>
        <v>166</v>
      </c>
      <c r="M513" t="s">
        <v>9</v>
      </c>
      <c r="N513" s="66" t="s">
        <v>9</v>
      </c>
      <c r="O513" t="s">
        <v>9</v>
      </c>
      <c r="P513" s="66" t="s">
        <v>9</v>
      </c>
    </row>
    <row r="514" spans="1:16" ht="12.75" customHeight="1" x14ac:dyDescent="0.2">
      <c r="A514" s="10">
        <f t="shared" si="21"/>
        <v>513</v>
      </c>
      <c r="B514" s="10">
        <v>143310</v>
      </c>
      <c r="C514" s="8" t="s">
        <v>1018</v>
      </c>
      <c r="D514" t="s">
        <v>39</v>
      </c>
      <c r="E514" s="5" t="s">
        <v>820</v>
      </c>
      <c r="F514" t="s">
        <v>1048</v>
      </c>
      <c r="G514" t="s">
        <v>271</v>
      </c>
      <c r="H514" s="87" t="s">
        <v>788</v>
      </c>
      <c r="I514" s="65">
        <v>17</v>
      </c>
      <c r="J514" s="1">
        <v>4641860</v>
      </c>
      <c r="L514" s="3">
        <f t="shared" si="22"/>
        <v>167</v>
      </c>
      <c r="M514" t="s">
        <v>9</v>
      </c>
      <c r="N514" s="66" t="s">
        <v>9</v>
      </c>
      <c r="O514" t="s">
        <v>9</v>
      </c>
      <c r="P514" s="66" t="s">
        <v>9</v>
      </c>
    </row>
    <row r="515" spans="1:16" ht="12.75" customHeight="1" x14ac:dyDescent="0.2">
      <c r="A515" s="10">
        <f t="shared" si="21"/>
        <v>514</v>
      </c>
      <c r="B515" s="10">
        <v>144819</v>
      </c>
      <c r="C515" s="8" t="s">
        <v>1157</v>
      </c>
      <c r="D515" t="s">
        <v>39</v>
      </c>
      <c r="E515" t="s">
        <v>820</v>
      </c>
      <c r="F515" t="s">
        <v>45</v>
      </c>
      <c r="G515" t="s">
        <v>440</v>
      </c>
      <c r="H515" s="8" t="s">
        <v>788</v>
      </c>
      <c r="I515" s="65">
        <v>17</v>
      </c>
      <c r="J515" s="1">
        <v>39598890</v>
      </c>
      <c r="L515" s="1">
        <f t="shared" si="22"/>
        <v>168</v>
      </c>
      <c r="M515" t="s">
        <v>9</v>
      </c>
      <c r="N515" t="s">
        <v>9</v>
      </c>
      <c r="O515" t="s">
        <v>9</v>
      </c>
      <c r="P515" t="s">
        <v>9</v>
      </c>
    </row>
    <row r="516" spans="1:16" ht="12.75" customHeight="1" x14ac:dyDescent="0.2">
      <c r="A516" s="10">
        <f t="shared" ref="A516:A579" si="23">A515+1</f>
        <v>515</v>
      </c>
      <c r="B516" s="10">
        <v>143115</v>
      </c>
      <c r="C516" s="8" t="s">
        <v>1004</v>
      </c>
      <c r="D516" t="s">
        <v>39</v>
      </c>
      <c r="E516" s="5" t="s">
        <v>820</v>
      </c>
      <c r="F516" t="s">
        <v>1048</v>
      </c>
      <c r="G516" t="s">
        <v>318</v>
      </c>
      <c r="H516" s="87" t="s">
        <v>788</v>
      </c>
      <c r="I516" s="65">
        <v>17</v>
      </c>
      <c r="J516" s="1">
        <v>3820862</v>
      </c>
      <c r="L516" s="3">
        <f t="shared" si="22"/>
        <v>169</v>
      </c>
      <c r="M516" t="s">
        <v>9</v>
      </c>
      <c r="N516" s="66" t="s">
        <v>9</v>
      </c>
      <c r="O516" t="s">
        <v>9</v>
      </c>
      <c r="P516" s="66" t="s">
        <v>9</v>
      </c>
    </row>
    <row r="517" spans="1:16" ht="12.75" customHeight="1" x14ac:dyDescent="0.2">
      <c r="A517" s="10">
        <f t="shared" si="23"/>
        <v>516</v>
      </c>
      <c r="B517" s="10">
        <v>143141</v>
      </c>
      <c r="C517" s="8" t="s">
        <v>1005</v>
      </c>
      <c r="D517" t="s">
        <v>39</v>
      </c>
      <c r="E517" s="5" t="s">
        <v>820</v>
      </c>
      <c r="F517" t="s">
        <v>1048</v>
      </c>
      <c r="G517" t="s">
        <v>280</v>
      </c>
      <c r="H517" s="87" t="s">
        <v>788</v>
      </c>
      <c r="I517" s="65">
        <v>17</v>
      </c>
      <c r="J517" s="1">
        <v>7792553</v>
      </c>
      <c r="L517" s="3">
        <f t="shared" si="22"/>
        <v>170</v>
      </c>
      <c r="M517" t="s">
        <v>9</v>
      </c>
      <c r="N517" s="66" t="s">
        <v>9</v>
      </c>
      <c r="O517" t="s">
        <v>9</v>
      </c>
      <c r="P517" s="66" t="s">
        <v>9</v>
      </c>
    </row>
    <row r="518" spans="1:16" ht="12.75" customHeight="1" x14ac:dyDescent="0.2">
      <c r="A518" s="10">
        <f t="shared" si="23"/>
        <v>517</v>
      </c>
      <c r="B518" s="10">
        <v>142805</v>
      </c>
      <c r="C518" s="8" t="s">
        <v>980</v>
      </c>
      <c r="D518" t="s">
        <v>39</v>
      </c>
      <c r="E518" s="5" t="s">
        <v>820</v>
      </c>
      <c r="F518" t="s">
        <v>1048</v>
      </c>
      <c r="G518" t="s">
        <v>401</v>
      </c>
      <c r="H518" s="87" t="s">
        <v>788</v>
      </c>
      <c r="I518" s="65">
        <v>17</v>
      </c>
      <c r="J518" s="1">
        <v>4045293</v>
      </c>
      <c r="L518" s="3">
        <f t="shared" si="22"/>
        <v>171</v>
      </c>
      <c r="M518" t="s">
        <v>9</v>
      </c>
      <c r="N518" s="66" t="s">
        <v>9</v>
      </c>
      <c r="O518" t="s">
        <v>9</v>
      </c>
      <c r="P518" s="66" t="s">
        <v>9</v>
      </c>
    </row>
    <row r="519" spans="1:16" ht="12.75" customHeight="1" x14ac:dyDescent="0.2">
      <c r="A519" s="10">
        <f t="shared" si="23"/>
        <v>518</v>
      </c>
      <c r="B519" s="10">
        <v>142956</v>
      </c>
      <c r="C519" s="8" t="s">
        <v>994</v>
      </c>
      <c r="D519" t="s">
        <v>39</v>
      </c>
      <c r="E519" s="5" t="s">
        <v>820</v>
      </c>
      <c r="F519" t="s">
        <v>1048</v>
      </c>
      <c r="G519" t="s">
        <v>318</v>
      </c>
      <c r="H519" s="87" t="s">
        <v>788</v>
      </c>
      <c r="I519" s="65">
        <v>17</v>
      </c>
      <c r="J519" s="1">
        <v>448662</v>
      </c>
      <c r="L519" s="3">
        <f t="shared" si="22"/>
        <v>172</v>
      </c>
      <c r="M519" t="s">
        <v>9</v>
      </c>
      <c r="N519" s="66" t="s">
        <v>9</v>
      </c>
      <c r="O519" t="s">
        <v>9</v>
      </c>
      <c r="P519" s="66" t="s">
        <v>9</v>
      </c>
    </row>
    <row r="520" spans="1:16" ht="12.75" customHeight="1" x14ac:dyDescent="0.2">
      <c r="A520" s="10">
        <f t="shared" si="23"/>
        <v>519</v>
      </c>
      <c r="B520" s="10">
        <v>142960</v>
      </c>
      <c r="C520" s="8" t="s">
        <v>906</v>
      </c>
      <c r="D520" t="s">
        <v>39</v>
      </c>
      <c r="E520" s="5" t="s">
        <v>820</v>
      </c>
      <c r="F520" t="s">
        <v>1048</v>
      </c>
      <c r="G520" t="s">
        <v>318</v>
      </c>
      <c r="H520" s="87" t="s">
        <v>788</v>
      </c>
      <c r="I520" s="65">
        <v>17</v>
      </c>
      <c r="J520" s="1">
        <v>6712097</v>
      </c>
      <c r="L520" s="3">
        <f t="shared" si="22"/>
        <v>173</v>
      </c>
      <c r="M520" t="s">
        <v>9</v>
      </c>
      <c r="N520" s="66" t="s">
        <v>9</v>
      </c>
      <c r="O520" t="s">
        <v>9</v>
      </c>
      <c r="P520" s="66" t="s">
        <v>9</v>
      </c>
    </row>
    <row r="521" spans="1:16" ht="12.75" customHeight="1" x14ac:dyDescent="0.2">
      <c r="A521" s="10">
        <f t="shared" si="23"/>
        <v>520</v>
      </c>
      <c r="B521" s="10">
        <v>144469</v>
      </c>
      <c r="C521" s="8" t="s">
        <v>1127</v>
      </c>
      <c r="D521" t="s">
        <v>39</v>
      </c>
      <c r="E521" t="s">
        <v>820</v>
      </c>
      <c r="F521" t="s">
        <v>1049</v>
      </c>
      <c r="G521" t="s">
        <v>280</v>
      </c>
      <c r="H521" s="8" t="s">
        <v>788</v>
      </c>
      <c r="I521" s="65">
        <v>17</v>
      </c>
      <c r="J521" s="1">
        <v>7768509</v>
      </c>
      <c r="L521" s="3">
        <f t="shared" si="22"/>
        <v>174</v>
      </c>
      <c r="M521" t="s">
        <v>9</v>
      </c>
      <c r="N521" t="s">
        <v>9</v>
      </c>
      <c r="O521" t="s">
        <v>9</v>
      </c>
      <c r="P521" t="s">
        <v>9</v>
      </c>
    </row>
    <row r="522" spans="1:16" ht="12.75" customHeight="1" x14ac:dyDescent="0.2">
      <c r="A522" s="10">
        <f t="shared" si="23"/>
        <v>521</v>
      </c>
      <c r="B522" s="10">
        <v>142397</v>
      </c>
      <c r="C522" s="8" t="s">
        <v>962</v>
      </c>
      <c r="D522" t="s">
        <v>39</v>
      </c>
      <c r="E522" s="5" t="s">
        <v>820</v>
      </c>
      <c r="F522" t="s">
        <v>1049</v>
      </c>
      <c r="G522" t="s">
        <v>682</v>
      </c>
      <c r="H522" s="87" t="s">
        <v>788</v>
      </c>
      <c r="I522" s="65">
        <v>17</v>
      </c>
      <c r="J522" s="1">
        <v>5500000</v>
      </c>
      <c r="L522" s="3">
        <f t="shared" si="22"/>
        <v>175</v>
      </c>
      <c r="M522" t="s">
        <v>9</v>
      </c>
      <c r="N522" s="66" t="s">
        <v>9</v>
      </c>
      <c r="O522" t="s">
        <v>9</v>
      </c>
      <c r="P522" s="66" t="s">
        <v>9</v>
      </c>
    </row>
    <row r="523" spans="1:16" ht="12.75" customHeight="1" x14ac:dyDescent="0.2">
      <c r="A523" s="10">
        <f t="shared" si="23"/>
        <v>522</v>
      </c>
      <c r="B523" s="10">
        <v>143681</v>
      </c>
      <c r="C523" s="8" t="s">
        <v>1088</v>
      </c>
      <c r="D523" t="s">
        <v>39</v>
      </c>
      <c r="E523" s="5" t="s">
        <v>820</v>
      </c>
      <c r="F523" t="s">
        <v>842</v>
      </c>
      <c r="G523" t="s">
        <v>187</v>
      </c>
      <c r="H523" s="8" t="s">
        <v>788</v>
      </c>
      <c r="I523" s="65">
        <v>17</v>
      </c>
      <c r="J523" s="1">
        <v>7041607</v>
      </c>
      <c r="L523" s="3">
        <f t="shared" si="22"/>
        <v>176</v>
      </c>
      <c r="M523" t="s">
        <v>9</v>
      </c>
      <c r="N523" t="s">
        <v>9</v>
      </c>
      <c r="O523" t="s">
        <v>9</v>
      </c>
      <c r="P523" t="s">
        <v>9</v>
      </c>
    </row>
    <row r="524" spans="1:16" ht="12.75" customHeight="1" x14ac:dyDescent="0.2">
      <c r="A524" s="10">
        <f t="shared" si="23"/>
        <v>523</v>
      </c>
      <c r="B524" s="10">
        <v>145929</v>
      </c>
      <c r="C524" s="8" t="s">
        <v>1258</v>
      </c>
      <c r="D524" t="s">
        <v>39</v>
      </c>
      <c r="E524" s="5" t="s">
        <v>820</v>
      </c>
      <c r="F524" t="s">
        <v>1049</v>
      </c>
      <c r="G524" t="s">
        <v>682</v>
      </c>
      <c r="H524" s="87" t="s">
        <v>788</v>
      </c>
      <c r="I524" s="65">
        <v>17</v>
      </c>
      <c r="J524" s="1">
        <v>2998743</v>
      </c>
      <c r="L524" s="3">
        <f t="shared" si="22"/>
        <v>177</v>
      </c>
      <c r="M524" t="s">
        <v>9</v>
      </c>
    </row>
    <row r="525" spans="1:16" ht="12.75" customHeight="1" x14ac:dyDescent="0.2">
      <c r="A525" s="10">
        <f t="shared" si="23"/>
        <v>524</v>
      </c>
      <c r="B525" s="10">
        <v>141050</v>
      </c>
      <c r="C525" s="8" t="s">
        <v>851</v>
      </c>
      <c r="D525" t="s">
        <v>71</v>
      </c>
      <c r="E525" s="5" t="s">
        <v>821</v>
      </c>
      <c r="F525" t="s">
        <v>45</v>
      </c>
      <c r="G525" t="s">
        <v>80</v>
      </c>
      <c r="H525" s="91" t="s">
        <v>788</v>
      </c>
      <c r="I525" s="65">
        <v>17</v>
      </c>
      <c r="J525" s="1">
        <v>0</v>
      </c>
      <c r="L525" s="1">
        <f t="shared" si="22"/>
        <v>178</v>
      </c>
      <c r="M525" t="s">
        <v>9</v>
      </c>
      <c r="N525" s="66" t="s">
        <v>9</v>
      </c>
      <c r="O525" t="s">
        <v>9</v>
      </c>
    </row>
    <row r="526" spans="1:16" ht="12.75" customHeight="1" x14ac:dyDescent="0.2">
      <c r="A526" s="10">
        <f t="shared" si="23"/>
        <v>525</v>
      </c>
      <c r="B526" s="10">
        <v>143755</v>
      </c>
      <c r="C526" s="8" t="s">
        <v>1195</v>
      </c>
      <c r="D526" t="s">
        <v>39</v>
      </c>
      <c r="E526" s="5" t="s">
        <v>820</v>
      </c>
      <c r="F526" t="s">
        <v>74</v>
      </c>
      <c r="G526" t="s">
        <v>564</v>
      </c>
      <c r="H526" s="87" t="s">
        <v>788</v>
      </c>
      <c r="I526" s="65">
        <v>17</v>
      </c>
      <c r="J526" s="1">
        <v>83588252</v>
      </c>
      <c r="L526" s="1">
        <f t="shared" si="22"/>
        <v>179</v>
      </c>
      <c r="N526"/>
      <c r="P526"/>
    </row>
    <row r="527" spans="1:16" ht="12.75" customHeight="1" x14ac:dyDescent="0.2">
      <c r="A527" s="10">
        <f t="shared" si="23"/>
        <v>526</v>
      </c>
      <c r="B527" s="10">
        <v>145735</v>
      </c>
      <c r="C527" s="8" t="s">
        <v>1245</v>
      </c>
      <c r="D527" t="s">
        <v>39</v>
      </c>
      <c r="E527" s="5" t="s">
        <v>820</v>
      </c>
      <c r="F527" t="s">
        <v>74</v>
      </c>
      <c r="G527" t="s">
        <v>440</v>
      </c>
      <c r="H527" s="87" t="s">
        <v>788</v>
      </c>
      <c r="I527" s="65">
        <v>17</v>
      </c>
      <c r="J527" s="1">
        <v>65863662</v>
      </c>
      <c r="L527" s="1">
        <f t="shared" si="22"/>
        <v>180</v>
      </c>
      <c r="M527" t="s">
        <v>9</v>
      </c>
    </row>
    <row r="528" spans="1:16" ht="12.75" customHeight="1" x14ac:dyDescent="0.2">
      <c r="A528" s="10">
        <f t="shared" si="23"/>
        <v>527</v>
      </c>
      <c r="B528" s="10">
        <v>143825</v>
      </c>
      <c r="C528" s="8" t="s">
        <v>1098</v>
      </c>
      <c r="D528" t="s">
        <v>39</v>
      </c>
      <c r="E528" s="5" t="s">
        <v>820</v>
      </c>
      <c r="F528" t="s">
        <v>45</v>
      </c>
      <c r="G528" t="s">
        <v>564</v>
      </c>
      <c r="H528" s="8" t="s">
        <v>788</v>
      </c>
      <c r="I528" s="65">
        <v>17</v>
      </c>
      <c r="J528" s="1">
        <v>0</v>
      </c>
      <c r="L528" s="1">
        <f t="shared" si="22"/>
        <v>181</v>
      </c>
      <c r="M528" t="s">
        <v>9</v>
      </c>
      <c r="N528" t="s">
        <v>9</v>
      </c>
      <c r="O528" t="s">
        <v>9</v>
      </c>
      <c r="P528" t="s">
        <v>9</v>
      </c>
    </row>
    <row r="529" spans="1:16" ht="12.75" customHeight="1" x14ac:dyDescent="0.2">
      <c r="A529" s="10">
        <f t="shared" si="23"/>
        <v>528</v>
      </c>
      <c r="B529" s="10">
        <v>143278</v>
      </c>
      <c r="C529" s="8" t="s">
        <v>1015</v>
      </c>
      <c r="D529" t="s">
        <v>39</v>
      </c>
      <c r="E529" s="5" t="s">
        <v>820</v>
      </c>
      <c r="F529" t="s">
        <v>1056</v>
      </c>
      <c r="G529" t="s">
        <v>254</v>
      </c>
      <c r="H529" s="87" t="s">
        <v>788</v>
      </c>
      <c r="I529" s="65">
        <v>17</v>
      </c>
      <c r="J529" s="1">
        <v>20400000</v>
      </c>
      <c r="L529" s="1">
        <f t="shared" si="22"/>
        <v>182</v>
      </c>
      <c r="M529" t="s">
        <v>9</v>
      </c>
      <c r="N529" s="66" t="s">
        <v>9</v>
      </c>
      <c r="O529" t="s">
        <v>9</v>
      </c>
      <c r="P529" s="66" t="s">
        <v>9</v>
      </c>
    </row>
    <row r="530" spans="1:16" ht="12.75" customHeight="1" x14ac:dyDescent="0.2">
      <c r="A530" s="10">
        <f t="shared" si="23"/>
        <v>529</v>
      </c>
      <c r="B530" s="10">
        <v>143460</v>
      </c>
      <c r="C530" s="8" t="s">
        <v>1076</v>
      </c>
      <c r="D530" t="s">
        <v>39</v>
      </c>
      <c r="E530" s="5" t="s">
        <v>820</v>
      </c>
      <c r="F530" t="s">
        <v>842</v>
      </c>
      <c r="G530" t="s">
        <v>303</v>
      </c>
      <c r="H530" s="87" t="s">
        <v>788</v>
      </c>
      <c r="I530" s="65">
        <v>17</v>
      </c>
      <c r="J530" s="1">
        <v>2954365</v>
      </c>
      <c r="L530" s="3">
        <f t="shared" si="22"/>
        <v>183</v>
      </c>
    </row>
    <row r="531" spans="1:16" ht="12.75" customHeight="1" x14ac:dyDescent="0.2">
      <c r="A531" s="10">
        <f t="shared" si="23"/>
        <v>530</v>
      </c>
      <c r="B531" s="10">
        <v>146435</v>
      </c>
      <c r="C531" s="8" t="s">
        <v>1282</v>
      </c>
      <c r="D531" t="s">
        <v>39</v>
      </c>
      <c r="E531" s="5" t="s">
        <v>820</v>
      </c>
      <c r="F531" t="s">
        <v>74</v>
      </c>
      <c r="G531" t="s">
        <v>440</v>
      </c>
      <c r="H531" s="87" t="s">
        <v>788</v>
      </c>
      <c r="I531" s="65">
        <v>17</v>
      </c>
      <c r="J531" s="1">
        <v>218268252</v>
      </c>
      <c r="L531" s="1">
        <f t="shared" si="22"/>
        <v>184</v>
      </c>
      <c r="M531" t="s">
        <v>9</v>
      </c>
    </row>
    <row r="532" spans="1:16" ht="12.75" customHeight="1" x14ac:dyDescent="0.2">
      <c r="A532" s="10">
        <f t="shared" si="23"/>
        <v>531</v>
      </c>
      <c r="B532" s="10">
        <v>145148</v>
      </c>
      <c r="C532" s="8" t="s">
        <v>998</v>
      </c>
      <c r="D532" t="s">
        <v>39</v>
      </c>
      <c r="E532" s="5" t="s">
        <v>820</v>
      </c>
      <c r="F532" t="s">
        <v>1048</v>
      </c>
      <c r="G532" t="s">
        <v>113</v>
      </c>
      <c r="H532" s="87" t="s">
        <v>788</v>
      </c>
      <c r="I532" s="65">
        <v>17</v>
      </c>
      <c r="J532" s="1">
        <v>13410885</v>
      </c>
      <c r="L532" s="3">
        <f t="shared" si="22"/>
        <v>185</v>
      </c>
      <c r="M532" t="s">
        <v>9</v>
      </c>
    </row>
    <row r="533" spans="1:16" ht="12.75" customHeight="1" x14ac:dyDescent="0.2">
      <c r="A533" s="10">
        <f t="shared" si="23"/>
        <v>532</v>
      </c>
      <c r="B533" s="10">
        <v>145616</v>
      </c>
      <c r="C533" s="8" t="s">
        <v>998</v>
      </c>
      <c r="D533" t="s">
        <v>39</v>
      </c>
      <c r="E533" s="5" t="s">
        <v>820</v>
      </c>
      <c r="F533" t="s">
        <v>1048</v>
      </c>
      <c r="G533" t="s">
        <v>261</v>
      </c>
      <c r="H533" s="87" t="s">
        <v>788</v>
      </c>
      <c r="I533" s="65">
        <v>17</v>
      </c>
      <c r="J533" s="1">
        <v>822546</v>
      </c>
      <c r="L533" s="3">
        <f t="shared" si="22"/>
        <v>186</v>
      </c>
      <c r="M533" t="s">
        <v>9</v>
      </c>
    </row>
    <row r="534" spans="1:16" ht="12.75" customHeight="1" x14ac:dyDescent="0.2">
      <c r="A534" s="10">
        <f t="shared" si="23"/>
        <v>533</v>
      </c>
      <c r="B534" s="10">
        <v>143182</v>
      </c>
      <c r="C534" s="8" t="s">
        <v>1008</v>
      </c>
      <c r="D534" t="s">
        <v>39</v>
      </c>
      <c r="E534" s="5" t="s">
        <v>820</v>
      </c>
      <c r="F534" t="s">
        <v>45</v>
      </c>
      <c r="G534" t="s">
        <v>564</v>
      </c>
      <c r="H534" s="87" t="s">
        <v>788</v>
      </c>
      <c r="I534" s="65">
        <v>17</v>
      </c>
      <c r="J534" s="1">
        <v>136655865</v>
      </c>
      <c r="L534" s="1">
        <f t="shared" si="22"/>
        <v>187</v>
      </c>
      <c r="M534" t="s">
        <v>9</v>
      </c>
      <c r="N534" s="66" t="s">
        <v>9</v>
      </c>
      <c r="O534" t="s">
        <v>9</v>
      </c>
      <c r="P534" s="66" t="s">
        <v>9</v>
      </c>
    </row>
    <row r="535" spans="1:16" ht="12.75" customHeight="1" x14ac:dyDescent="0.2">
      <c r="A535" s="10">
        <f t="shared" si="23"/>
        <v>534</v>
      </c>
      <c r="B535" s="10">
        <v>143686</v>
      </c>
      <c r="C535" s="8" t="s">
        <v>1089</v>
      </c>
      <c r="D535" t="s">
        <v>39</v>
      </c>
      <c r="E535" s="5" t="s">
        <v>820</v>
      </c>
      <c r="F535" t="s">
        <v>842</v>
      </c>
      <c r="G535" t="s">
        <v>187</v>
      </c>
      <c r="H535" s="8" t="s">
        <v>788</v>
      </c>
      <c r="I535" s="65">
        <v>17</v>
      </c>
      <c r="J535" s="1">
        <v>826420</v>
      </c>
      <c r="L535" s="3">
        <f t="shared" si="22"/>
        <v>188</v>
      </c>
      <c r="M535" t="s">
        <v>9</v>
      </c>
      <c r="N535" t="s">
        <v>9</v>
      </c>
      <c r="O535" t="s">
        <v>9</v>
      </c>
      <c r="P535" t="s">
        <v>9</v>
      </c>
    </row>
    <row r="536" spans="1:16" ht="12.75" customHeight="1" x14ac:dyDescent="0.2">
      <c r="A536" s="10">
        <f t="shared" si="23"/>
        <v>535</v>
      </c>
      <c r="B536" s="10">
        <v>145830</v>
      </c>
      <c r="C536" s="8" t="s">
        <v>1250</v>
      </c>
      <c r="D536" t="s">
        <v>39</v>
      </c>
      <c r="E536" s="5" t="s">
        <v>820</v>
      </c>
      <c r="F536" t="s">
        <v>1056</v>
      </c>
      <c r="G536" t="s">
        <v>274</v>
      </c>
      <c r="H536" s="87" t="s">
        <v>788</v>
      </c>
      <c r="I536" s="65">
        <v>17</v>
      </c>
      <c r="J536" s="1">
        <v>8500000</v>
      </c>
      <c r="L536" s="3">
        <f t="shared" si="22"/>
        <v>189</v>
      </c>
      <c r="M536" t="s">
        <v>9</v>
      </c>
    </row>
    <row r="537" spans="1:16" ht="12.75" customHeight="1" x14ac:dyDescent="0.2">
      <c r="A537" s="10">
        <f t="shared" si="23"/>
        <v>536</v>
      </c>
      <c r="B537" s="10">
        <v>143401</v>
      </c>
      <c r="C537" s="8" t="s">
        <v>1072</v>
      </c>
      <c r="D537" t="s">
        <v>39</v>
      </c>
      <c r="E537" s="5" t="s">
        <v>820</v>
      </c>
      <c r="F537" t="s">
        <v>842</v>
      </c>
      <c r="G537" t="s">
        <v>187</v>
      </c>
      <c r="H537" s="87" t="s">
        <v>788</v>
      </c>
      <c r="I537" s="65">
        <v>17</v>
      </c>
      <c r="J537" s="1">
        <v>5086839</v>
      </c>
      <c r="L537" s="3">
        <f t="shared" si="22"/>
        <v>190</v>
      </c>
    </row>
    <row r="538" spans="1:16" ht="12.75" customHeight="1" x14ac:dyDescent="0.2">
      <c r="A538" s="10">
        <f t="shared" si="23"/>
        <v>537</v>
      </c>
      <c r="B538" s="10">
        <v>144475</v>
      </c>
      <c r="C538" s="8" t="s">
        <v>1072</v>
      </c>
      <c r="D538" t="s">
        <v>39</v>
      </c>
      <c r="E538" t="s">
        <v>820</v>
      </c>
      <c r="F538" t="s">
        <v>1049</v>
      </c>
      <c r="G538" t="s">
        <v>1173</v>
      </c>
      <c r="H538" s="8" t="s">
        <v>788</v>
      </c>
      <c r="I538" s="65">
        <v>17</v>
      </c>
      <c r="J538" s="1">
        <v>4242354</v>
      </c>
      <c r="L538" s="3">
        <f t="shared" si="22"/>
        <v>191</v>
      </c>
      <c r="M538" t="s">
        <v>9</v>
      </c>
      <c r="N538" t="s">
        <v>9</v>
      </c>
      <c r="O538" t="s">
        <v>9</v>
      </c>
      <c r="P538" t="s">
        <v>9</v>
      </c>
    </row>
    <row r="539" spans="1:16" ht="12.75" customHeight="1" x14ac:dyDescent="0.2">
      <c r="A539" s="10">
        <f t="shared" si="23"/>
        <v>538</v>
      </c>
      <c r="B539" s="10">
        <v>143444</v>
      </c>
      <c r="C539" s="8" t="s">
        <v>1040</v>
      </c>
      <c r="D539" t="s">
        <v>39</v>
      </c>
      <c r="E539" s="5" t="s">
        <v>820</v>
      </c>
      <c r="F539" t="s">
        <v>1049</v>
      </c>
      <c r="G539" t="s">
        <v>187</v>
      </c>
      <c r="H539" s="87" t="s">
        <v>788</v>
      </c>
      <c r="I539" s="65">
        <v>17</v>
      </c>
      <c r="J539" s="1">
        <v>792200</v>
      </c>
      <c r="L539" s="3">
        <f t="shared" si="22"/>
        <v>192</v>
      </c>
      <c r="M539" t="s">
        <v>9</v>
      </c>
      <c r="N539" s="66" t="s">
        <v>9</v>
      </c>
      <c r="O539" t="s">
        <v>9</v>
      </c>
      <c r="P539" s="66" t="s">
        <v>9</v>
      </c>
    </row>
    <row r="540" spans="1:16" ht="12.75" customHeight="1" x14ac:dyDescent="0.2">
      <c r="A540" s="10">
        <f t="shared" si="23"/>
        <v>539</v>
      </c>
      <c r="B540" s="10">
        <v>144555</v>
      </c>
      <c r="C540" s="8" t="s">
        <v>1082</v>
      </c>
      <c r="D540" t="s">
        <v>39</v>
      </c>
      <c r="E540" t="s">
        <v>820</v>
      </c>
      <c r="F540" t="s">
        <v>1049</v>
      </c>
      <c r="G540" t="s">
        <v>280</v>
      </c>
      <c r="H540" s="8" t="s">
        <v>788</v>
      </c>
      <c r="I540" s="65">
        <v>17</v>
      </c>
      <c r="J540" s="1">
        <v>3791971</v>
      </c>
      <c r="L540" s="3">
        <f t="shared" ref="L540:L566" si="24">L539+1</f>
        <v>193</v>
      </c>
      <c r="M540" t="s">
        <v>9</v>
      </c>
      <c r="N540" t="s">
        <v>9</v>
      </c>
      <c r="O540" t="s">
        <v>9</v>
      </c>
      <c r="P540" t="s">
        <v>9</v>
      </c>
    </row>
    <row r="541" spans="1:16" ht="12.75" customHeight="1" x14ac:dyDescent="0.2">
      <c r="A541" s="10">
        <f t="shared" si="23"/>
        <v>540</v>
      </c>
      <c r="B541" s="10">
        <v>145871</v>
      </c>
      <c r="C541" s="8" t="s">
        <v>1097</v>
      </c>
      <c r="D541" t="s">
        <v>39</v>
      </c>
      <c r="E541" s="5" t="s">
        <v>820</v>
      </c>
      <c r="F541" t="s">
        <v>59</v>
      </c>
      <c r="G541" t="s">
        <v>280</v>
      </c>
      <c r="H541" s="87" t="s">
        <v>788</v>
      </c>
      <c r="I541" s="65">
        <v>17</v>
      </c>
      <c r="J541" s="1">
        <v>14216853</v>
      </c>
      <c r="L541" s="3">
        <f t="shared" si="24"/>
        <v>194</v>
      </c>
      <c r="M541" t="s">
        <v>9</v>
      </c>
    </row>
    <row r="542" spans="1:16" ht="12.75" customHeight="1" x14ac:dyDescent="0.2">
      <c r="A542" s="10">
        <f t="shared" si="23"/>
        <v>541</v>
      </c>
      <c r="B542" s="10">
        <v>144756</v>
      </c>
      <c r="C542" s="8" t="s">
        <v>1150</v>
      </c>
      <c r="D542" t="s">
        <v>39</v>
      </c>
      <c r="E542" t="s">
        <v>820</v>
      </c>
      <c r="F542" t="s">
        <v>1049</v>
      </c>
      <c r="G542" t="s">
        <v>435</v>
      </c>
      <c r="H542" s="8" t="s">
        <v>788</v>
      </c>
      <c r="I542" s="65">
        <v>17</v>
      </c>
      <c r="J542" s="1">
        <v>6197488</v>
      </c>
      <c r="L542" s="3">
        <f t="shared" si="24"/>
        <v>195</v>
      </c>
      <c r="M542" t="s">
        <v>9</v>
      </c>
      <c r="N542" t="s">
        <v>9</v>
      </c>
      <c r="O542" t="s">
        <v>9</v>
      </c>
      <c r="P542" t="s">
        <v>9</v>
      </c>
    </row>
    <row r="543" spans="1:16" ht="12.75" customHeight="1" x14ac:dyDescent="0.2">
      <c r="A543" s="10">
        <f t="shared" si="23"/>
        <v>542</v>
      </c>
      <c r="B543" s="10">
        <v>145045</v>
      </c>
      <c r="C543" s="8" t="s">
        <v>1198</v>
      </c>
      <c r="D543" t="s">
        <v>71</v>
      </c>
      <c r="E543" s="5" t="s">
        <v>821</v>
      </c>
      <c r="F543" t="s">
        <v>45</v>
      </c>
      <c r="G543" t="s">
        <v>274</v>
      </c>
      <c r="H543" s="87" t="s">
        <v>788</v>
      </c>
      <c r="I543" s="65">
        <v>17</v>
      </c>
      <c r="J543" s="1">
        <v>0</v>
      </c>
      <c r="L543" s="1">
        <f t="shared" si="24"/>
        <v>196</v>
      </c>
      <c r="M543" t="s">
        <v>9</v>
      </c>
    </row>
    <row r="544" spans="1:16" ht="12.75" customHeight="1" x14ac:dyDescent="0.2">
      <c r="A544" s="10">
        <f t="shared" si="23"/>
        <v>543</v>
      </c>
      <c r="B544" s="10">
        <v>145044</v>
      </c>
      <c r="C544" s="8" t="s">
        <v>1197</v>
      </c>
      <c r="D544" t="s">
        <v>71</v>
      </c>
      <c r="E544" s="5" t="s">
        <v>821</v>
      </c>
      <c r="F544" t="s">
        <v>45</v>
      </c>
      <c r="G544" t="s">
        <v>274</v>
      </c>
      <c r="H544" s="8" t="s">
        <v>788</v>
      </c>
      <c r="I544" s="65">
        <v>17</v>
      </c>
      <c r="J544" s="1">
        <v>0</v>
      </c>
      <c r="L544" s="1">
        <f t="shared" si="24"/>
        <v>197</v>
      </c>
      <c r="M544" t="s">
        <v>9</v>
      </c>
    </row>
    <row r="545" spans="1:16" ht="12.75" customHeight="1" x14ac:dyDescent="0.2">
      <c r="A545" s="10">
        <f t="shared" si="23"/>
        <v>544</v>
      </c>
      <c r="B545" s="10">
        <v>146533</v>
      </c>
      <c r="C545" s="8" t="s">
        <v>1254</v>
      </c>
      <c r="D545" t="s">
        <v>39</v>
      </c>
      <c r="E545" s="5" t="s">
        <v>820</v>
      </c>
      <c r="F545" t="s">
        <v>74</v>
      </c>
      <c r="G545" t="s">
        <v>440</v>
      </c>
      <c r="H545" s="87" t="s">
        <v>788</v>
      </c>
      <c r="I545" s="65">
        <v>17</v>
      </c>
      <c r="J545" s="1">
        <v>205780085</v>
      </c>
      <c r="L545" s="1">
        <f t="shared" si="24"/>
        <v>198</v>
      </c>
      <c r="M545" t="s">
        <v>9</v>
      </c>
    </row>
    <row r="546" spans="1:16" ht="12.75" customHeight="1" x14ac:dyDescent="0.2">
      <c r="A546" s="10">
        <f t="shared" si="23"/>
        <v>545</v>
      </c>
      <c r="B546" s="10">
        <v>144657</v>
      </c>
      <c r="C546" s="8" t="s">
        <v>1142</v>
      </c>
      <c r="D546" t="s">
        <v>39</v>
      </c>
      <c r="E546" t="s">
        <v>820</v>
      </c>
      <c r="F546" t="s">
        <v>1056</v>
      </c>
      <c r="G546" t="s">
        <v>322</v>
      </c>
      <c r="H546" s="8" t="s">
        <v>788</v>
      </c>
      <c r="I546" s="65">
        <v>17</v>
      </c>
      <c r="J546" s="1">
        <v>6771939</v>
      </c>
      <c r="L546" s="3">
        <f t="shared" si="24"/>
        <v>199</v>
      </c>
      <c r="M546" t="s">
        <v>9</v>
      </c>
      <c r="N546" t="s">
        <v>9</v>
      </c>
      <c r="O546" t="s">
        <v>9</v>
      </c>
      <c r="P546" t="s">
        <v>9</v>
      </c>
    </row>
    <row r="547" spans="1:16" ht="12.75" customHeight="1" x14ac:dyDescent="0.2">
      <c r="A547" s="10">
        <f t="shared" si="23"/>
        <v>546</v>
      </c>
      <c r="B547" s="10">
        <v>145352</v>
      </c>
      <c r="C547" s="8" t="s">
        <v>1214</v>
      </c>
      <c r="D547" t="s">
        <v>39</v>
      </c>
      <c r="E547" s="5" t="s">
        <v>820</v>
      </c>
      <c r="F547" t="s">
        <v>1056</v>
      </c>
      <c r="G547" t="s">
        <v>318</v>
      </c>
      <c r="H547" s="87" t="s">
        <v>788</v>
      </c>
      <c r="I547" s="65">
        <v>17</v>
      </c>
      <c r="J547" s="1">
        <v>6350000</v>
      </c>
      <c r="L547" s="3">
        <f t="shared" si="24"/>
        <v>200</v>
      </c>
      <c r="M547" t="s">
        <v>9</v>
      </c>
    </row>
    <row r="548" spans="1:16" ht="12.75" customHeight="1" x14ac:dyDescent="0.2">
      <c r="A548" s="10">
        <f t="shared" si="23"/>
        <v>547</v>
      </c>
      <c r="B548" s="10">
        <v>143678</v>
      </c>
      <c r="C548" s="8" t="s">
        <v>1085</v>
      </c>
      <c r="D548" t="s">
        <v>39</v>
      </c>
      <c r="E548" s="5" t="s">
        <v>820</v>
      </c>
      <c r="F548" t="s">
        <v>59</v>
      </c>
      <c r="G548" t="s">
        <v>229</v>
      </c>
      <c r="H548" s="8" t="s">
        <v>788</v>
      </c>
      <c r="I548" s="65">
        <v>17</v>
      </c>
      <c r="J548" s="1">
        <v>74613</v>
      </c>
      <c r="L548" s="3">
        <f t="shared" si="24"/>
        <v>201</v>
      </c>
      <c r="M548" t="s">
        <v>9</v>
      </c>
      <c r="N548" t="s">
        <v>9</v>
      </c>
      <c r="O548" t="s">
        <v>9</v>
      </c>
      <c r="P548" t="s">
        <v>9</v>
      </c>
    </row>
    <row r="549" spans="1:16" ht="12.75" customHeight="1" x14ac:dyDescent="0.2">
      <c r="A549" s="10">
        <f t="shared" si="23"/>
        <v>548</v>
      </c>
      <c r="B549" s="10">
        <v>145625</v>
      </c>
      <c r="C549" s="8" t="s">
        <v>1240</v>
      </c>
      <c r="D549" t="s">
        <v>39</v>
      </c>
      <c r="E549" s="5" t="s">
        <v>820</v>
      </c>
      <c r="F549" t="s">
        <v>1056</v>
      </c>
      <c r="G549" t="s">
        <v>1164</v>
      </c>
      <c r="H549" s="87" t="s">
        <v>788</v>
      </c>
      <c r="I549" s="65">
        <v>17</v>
      </c>
      <c r="J549" s="1">
        <v>1294182</v>
      </c>
      <c r="L549" s="3">
        <f t="shared" si="24"/>
        <v>202</v>
      </c>
      <c r="M549" t="s">
        <v>9</v>
      </c>
    </row>
    <row r="550" spans="1:16" ht="12.75" customHeight="1" x14ac:dyDescent="0.2">
      <c r="A550" s="10">
        <f t="shared" si="23"/>
        <v>549</v>
      </c>
      <c r="B550" s="10">
        <v>144598</v>
      </c>
      <c r="C550" s="8" t="s">
        <v>1196</v>
      </c>
      <c r="D550" t="s">
        <v>39</v>
      </c>
      <c r="E550" s="90" t="s">
        <v>820</v>
      </c>
      <c r="F550" t="s">
        <v>1049</v>
      </c>
      <c r="G550" t="s">
        <v>682</v>
      </c>
      <c r="H550" s="87" t="s">
        <v>788</v>
      </c>
      <c r="I550" s="65">
        <v>17</v>
      </c>
      <c r="J550" s="1">
        <v>5319711</v>
      </c>
      <c r="L550" s="3">
        <f t="shared" si="24"/>
        <v>203</v>
      </c>
      <c r="N550"/>
      <c r="P550"/>
    </row>
    <row r="551" spans="1:16" ht="12.75" customHeight="1" x14ac:dyDescent="0.2">
      <c r="A551" s="10">
        <f t="shared" si="23"/>
        <v>550</v>
      </c>
      <c r="B551" s="10">
        <v>145622</v>
      </c>
      <c r="C551" s="8" t="s">
        <v>1239</v>
      </c>
      <c r="D551" t="s">
        <v>39</v>
      </c>
      <c r="E551" s="5" t="s">
        <v>820</v>
      </c>
      <c r="F551" t="s">
        <v>1049</v>
      </c>
      <c r="G551" t="s">
        <v>1312</v>
      </c>
      <c r="H551" s="87" t="s">
        <v>788</v>
      </c>
      <c r="I551" s="65">
        <v>17</v>
      </c>
      <c r="J551" s="1">
        <v>12314170</v>
      </c>
      <c r="L551" s="3">
        <f t="shared" si="24"/>
        <v>204</v>
      </c>
      <c r="M551" t="s">
        <v>9</v>
      </c>
    </row>
    <row r="552" spans="1:16" ht="12.75" customHeight="1" x14ac:dyDescent="0.2">
      <c r="A552" s="10">
        <f t="shared" si="23"/>
        <v>551</v>
      </c>
      <c r="B552" s="10">
        <v>145841</v>
      </c>
      <c r="C552" s="8" t="s">
        <v>1251</v>
      </c>
      <c r="D552" t="s">
        <v>39</v>
      </c>
      <c r="E552" s="5" t="s">
        <v>820</v>
      </c>
      <c r="F552" t="s">
        <v>1056</v>
      </c>
      <c r="G552" t="s">
        <v>280</v>
      </c>
      <c r="H552" s="87" t="s">
        <v>788</v>
      </c>
      <c r="I552" s="65">
        <v>17</v>
      </c>
      <c r="J552" s="1">
        <v>4230937</v>
      </c>
      <c r="L552" s="3">
        <f t="shared" si="24"/>
        <v>205</v>
      </c>
      <c r="M552" t="s">
        <v>9</v>
      </c>
    </row>
    <row r="553" spans="1:16" ht="12.75" customHeight="1" x14ac:dyDescent="0.2">
      <c r="A553" s="10">
        <f t="shared" si="23"/>
        <v>552</v>
      </c>
      <c r="B553" s="10">
        <v>145284</v>
      </c>
      <c r="C553" s="8" t="s">
        <v>1208</v>
      </c>
      <c r="D553" t="s">
        <v>39</v>
      </c>
      <c r="E553" s="5" t="s">
        <v>820</v>
      </c>
      <c r="F553" t="s">
        <v>1056</v>
      </c>
      <c r="G553" t="s">
        <v>280</v>
      </c>
      <c r="H553" s="87" t="s">
        <v>788</v>
      </c>
      <c r="I553" s="65">
        <v>17</v>
      </c>
      <c r="J553" s="1">
        <v>2135015</v>
      </c>
      <c r="L553" s="3">
        <f t="shared" si="24"/>
        <v>206</v>
      </c>
      <c r="M553" t="s">
        <v>9</v>
      </c>
    </row>
    <row r="554" spans="1:16" ht="12.75" customHeight="1" x14ac:dyDescent="0.2">
      <c r="A554" s="10">
        <f t="shared" si="23"/>
        <v>553</v>
      </c>
      <c r="B554" s="10">
        <v>146152</v>
      </c>
      <c r="C554" s="8" t="s">
        <v>1218</v>
      </c>
      <c r="D554" t="s">
        <v>39</v>
      </c>
      <c r="E554" s="5" t="s">
        <v>820</v>
      </c>
      <c r="F554" t="s">
        <v>1056</v>
      </c>
      <c r="G554" t="s">
        <v>318</v>
      </c>
      <c r="H554" s="87" t="s">
        <v>788</v>
      </c>
      <c r="I554" s="65">
        <v>17</v>
      </c>
      <c r="J554" s="1">
        <v>4740272</v>
      </c>
      <c r="L554" s="3">
        <f t="shared" si="24"/>
        <v>207</v>
      </c>
      <c r="M554" t="s">
        <v>9</v>
      </c>
    </row>
    <row r="555" spans="1:16" ht="12.75" customHeight="1" x14ac:dyDescent="0.2">
      <c r="A555" s="10">
        <f t="shared" si="23"/>
        <v>554</v>
      </c>
      <c r="B555" s="10">
        <v>144560</v>
      </c>
      <c r="C555" s="8" t="s">
        <v>1133</v>
      </c>
      <c r="D555" t="s">
        <v>71</v>
      </c>
      <c r="E555" t="s">
        <v>821</v>
      </c>
      <c r="F555" t="s">
        <v>45</v>
      </c>
      <c r="G555" t="s">
        <v>1166</v>
      </c>
      <c r="H555" s="8" t="s">
        <v>788</v>
      </c>
      <c r="I555" s="65">
        <v>17</v>
      </c>
      <c r="J555" s="1">
        <v>0</v>
      </c>
      <c r="L555" s="1">
        <f t="shared" si="24"/>
        <v>208</v>
      </c>
      <c r="M555" t="s">
        <v>9</v>
      </c>
      <c r="N555" t="s">
        <v>9</v>
      </c>
      <c r="O555" t="s">
        <v>9</v>
      </c>
      <c r="P555" t="s">
        <v>9</v>
      </c>
    </row>
    <row r="556" spans="1:16" ht="12.75" customHeight="1" x14ac:dyDescent="0.2">
      <c r="A556" s="10">
        <f t="shared" si="23"/>
        <v>555</v>
      </c>
      <c r="B556" s="10">
        <v>145877</v>
      </c>
      <c r="C556" s="8" t="s">
        <v>1256</v>
      </c>
      <c r="D556" t="s">
        <v>39</v>
      </c>
      <c r="E556" s="5" t="s">
        <v>820</v>
      </c>
      <c r="F556" t="s">
        <v>1056</v>
      </c>
      <c r="G556" t="s">
        <v>280</v>
      </c>
      <c r="H556" s="87" t="s">
        <v>788</v>
      </c>
      <c r="I556" s="65">
        <v>17</v>
      </c>
      <c r="J556" s="1">
        <v>2099568</v>
      </c>
      <c r="L556" s="3">
        <f t="shared" si="24"/>
        <v>209</v>
      </c>
      <c r="M556" t="s">
        <v>9</v>
      </c>
    </row>
    <row r="557" spans="1:16" ht="12.75" customHeight="1" x14ac:dyDescent="0.2">
      <c r="A557" s="10">
        <f t="shared" si="23"/>
        <v>556</v>
      </c>
      <c r="B557" s="10">
        <v>146270</v>
      </c>
      <c r="C557" s="8" t="s">
        <v>1277</v>
      </c>
      <c r="D557" t="s">
        <v>39</v>
      </c>
      <c r="E557" s="5" t="s">
        <v>820</v>
      </c>
      <c r="F557" t="s">
        <v>1056</v>
      </c>
      <c r="G557" t="s">
        <v>280</v>
      </c>
      <c r="H557" s="87" t="s">
        <v>788</v>
      </c>
      <c r="I557" s="65">
        <v>17</v>
      </c>
      <c r="J557" s="1">
        <v>1216799</v>
      </c>
      <c r="L557" s="3">
        <f t="shared" si="24"/>
        <v>210</v>
      </c>
      <c r="M557" t="s">
        <v>9</v>
      </c>
    </row>
    <row r="558" spans="1:16" ht="12.75" customHeight="1" x14ac:dyDescent="0.2">
      <c r="A558" s="10">
        <f t="shared" si="23"/>
        <v>557</v>
      </c>
      <c r="B558" s="10">
        <v>146053</v>
      </c>
      <c r="C558" s="8" t="s">
        <v>1262</v>
      </c>
      <c r="D558" t="s">
        <v>39</v>
      </c>
      <c r="E558" s="5" t="s">
        <v>820</v>
      </c>
      <c r="F558" t="s">
        <v>1056</v>
      </c>
      <c r="G558" t="s">
        <v>318</v>
      </c>
      <c r="H558" s="87" t="s">
        <v>788</v>
      </c>
      <c r="I558" s="65">
        <v>17</v>
      </c>
      <c r="J558" s="1">
        <v>1216799</v>
      </c>
      <c r="L558" s="3">
        <f t="shared" si="24"/>
        <v>211</v>
      </c>
      <c r="M558" t="s">
        <v>9</v>
      </c>
    </row>
    <row r="559" spans="1:16" ht="12.75" customHeight="1" x14ac:dyDescent="0.2">
      <c r="A559" s="10">
        <f t="shared" si="23"/>
        <v>558</v>
      </c>
      <c r="B559" s="10">
        <v>146055</v>
      </c>
      <c r="C559" s="8" t="s">
        <v>1263</v>
      </c>
      <c r="D559" t="s">
        <v>39</v>
      </c>
      <c r="E559" s="5" t="s">
        <v>820</v>
      </c>
      <c r="F559" t="s">
        <v>1056</v>
      </c>
      <c r="G559" t="s">
        <v>318</v>
      </c>
      <c r="H559" s="87" t="s">
        <v>788</v>
      </c>
      <c r="I559" s="65">
        <v>17</v>
      </c>
      <c r="J559" s="1">
        <v>1216799</v>
      </c>
      <c r="L559" s="3">
        <f t="shared" si="24"/>
        <v>212</v>
      </c>
      <c r="M559" t="s">
        <v>9</v>
      </c>
    </row>
    <row r="560" spans="1:16" ht="12.75" customHeight="1" x14ac:dyDescent="0.2">
      <c r="A560" s="10">
        <f t="shared" si="23"/>
        <v>559</v>
      </c>
      <c r="B560" s="10">
        <v>146630</v>
      </c>
      <c r="C560" s="8" t="s">
        <v>1294</v>
      </c>
      <c r="D560" t="s">
        <v>55</v>
      </c>
      <c r="E560" s="5" t="s">
        <v>820</v>
      </c>
      <c r="F560" t="s">
        <v>45</v>
      </c>
      <c r="G560" t="s">
        <v>475</v>
      </c>
      <c r="H560" s="87" t="s">
        <v>788</v>
      </c>
      <c r="I560" s="65">
        <v>17</v>
      </c>
      <c r="J560" s="1">
        <v>8500000</v>
      </c>
      <c r="L560" s="3">
        <f t="shared" si="24"/>
        <v>213</v>
      </c>
      <c r="M560" t="s">
        <v>9</v>
      </c>
    </row>
    <row r="561" spans="1:16" ht="12.75" customHeight="1" x14ac:dyDescent="0.2">
      <c r="A561" s="10">
        <f t="shared" si="23"/>
        <v>560</v>
      </c>
      <c r="B561" s="10">
        <v>146428</v>
      </c>
      <c r="C561" s="8" t="s">
        <v>1281</v>
      </c>
      <c r="D561" t="s">
        <v>71</v>
      </c>
      <c r="E561" s="5" t="s">
        <v>821</v>
      </c>
      <c r="F561" t="s">
        <v>74</v>
      </c>
      <c r="G561" t="s">
        <v>355</v>
      </c>
      <c r="H561" s="87" t="s">
        <v>788</v>
      </c>
      <c r="I561" s="65">
        <v>17</v>
      </c>
      <c r="J561" s="1">
        <v>0</v>
      </c>
      <c r="L561" s="1">
        <f t="shared" si="24"/>
        <v>214</v>
      </c>
      <c r="M561" t="s">
        <v>9</v>
      </c>
    </row>
    <row r="562" spans="1:16" ht="12.75" customHeight="1" x14ac:dyDescent="0.2">
      <c r="A562" s="10">
        <f t="shared" si="23"/>
        <v>561</v>
      </c>
      <c r="B562" s="10">
        <v>146335</v>
      </c>
      <c r="C562" s="8" t="s">
        <v>1279</v>
      </c>
      <c r="D562" t="s">
        <v>39</v>
      </c>
      <c r="E562" s="5" t="s">
        <v>820</v>
      </c>
      <c r="F562" t="s">
        <v>1056</v>
      </c>
      <c r="G562" t="s">
        <v>280</v>
      </c>
      <c r="H562" s="87" t="s">
        <v>788</v>
      </c>
      <c r="I562" s="65">
        <v>17</v>
      </c>
      <c r="J562" s="1">
        <v>3893650</v>
      </c>
      <c r="L562" s="3">
        <f t="shared" si="24"/>
        <v>215</v>
      </c>
      <c r="M562" t="s">
        <v>9</v>
      </c>
    </row>
    <row r="563" spans="1:16" ht="12.75" customHeight="1" x14ac:dyDescent="0.2">
      <c r="A563" s="10">
        <f t="shared" si="23"/>
        <v>562</v>
      </c>
      <c r="B563" s="10">
        <v>146154</v>
      </c>
      <c r="C563" s="8" t="s">
        <v>1268</v>
      </c>
      <c r="D563" t="s">
        <v>39</v>
      </c>
      <c r="E563" s="5" t="s">
        <v>820</v>
      </c>
      <c r="F563" t="s">
        <v>1056</v>
      </c>
      <c r="G563" t="s">
        <v>318</v>
      </c>
      <c r="H563" s="87" t="s">
        <v>788</v>
      </c>
      <c r="I563" s="65">
        <v>17</v>
      </c>
      <c r="J563" s="1">
        <v>894431</v>
      </c>
      <c r="L563" s="3">
        <f t="shared" si="24"/>
        <v>216</v>
      </c>
      <c r="M563" t="s">
        <v>9</v>
      </c>
    </row>
    <row r="564" spans="1:16" ht="12.75" customHeight="1" x14ac:dyDescent="0.2">
      <c r="A564" s="10">
        <f t="shared" si="23"/>
        <v>563</v>
      </c>
      <c r="B564" s="10">
        <v>146212</v>
      </c>
      <c r="C564" s="8" t="s">
        <v>1270</v>
      </c>
      <c r="D564" t="s">
        <v>39</v>
      </c>
      <c r="E564" s="5" t="s">
        <v>820</v>
      </c>
      <c r="F564" t="s">
        <v>59</v>
      </c>
      <c r="G564" t="s">
        <v>318</v>
      </c>
      <c r="H564" s="87" t="s">
        <v>788</v>
      </c>
      <c r="I564" s="65">
        <v>17</v>
      </c>
      <c r="J564" s="1">
        <v>16500324</v>
      </c>
      <c r="L564" s="3">
        <f t="shared" si="24"/>
        <v>217</v>
      </c>
      <c r="M564" t="s">
        <v>9</v>
      </c>
    </row>
    <row r="565" spans="1:16" ht="12.75" customHeight="1" x14ac:dyDescent="0.2">
      <c r="A565" s="10">
        <f t="shared" si="23"/>
        <v>564</v>
      </c>
      <c r="B565" s="10">
        <v>146562</v>
      </c>
      <c r="C565" s="8" t="s">
        <v>1289</v>
      </c>
      <c r="D565" t="s">
        <v>39</v>
      </c>
      <c r="E565" s="5" t="s">
        <v>820</v>
      </c>
      <c r="F565" t="s">
        <v>1049</v>
      </c>
      <c r="G565" t="s">
        <v>1307</v>
      </c>
      <c r="H565" s="87" t="s">
        <v>788</v>
      </c>
      <c r="I565" s="65">
        <v>17</v>
      </c>
      <c r="J565" s="1">
        <v>2617193</v>
      </c>
      <c r="L565" s="3">
        <f t="shared" si="24"/>
        <v>218</v>
      </c>
      <c r="M565" t="s">
        <v>9</v>
      </c>
    </row>
    <row r="566" spans="1:16" ht="12.75" customHeight="1" x14ac:dyDescent="0.2">
      <c r="A566" s="10">
        <f t="shared" si="23"/>
        <v>565</v>
      </c>
      <c r="B566" s="10">
        <v>145928</v>
      </c>
      <c r="C566" s="8" t="s">
        <v>1257</v>
      </c>
      <c r="D566" t="s">
        <v>71</v>
      </c>
      <c r="E566" s="5" t="s">
        <v>821</v>
      </c>
      <c r="F566" t="s">
        <v>45</v>
      </c>
      <c r="G566" t="s">
        <v>80</v>
      </c>
      <c r="H566" s="87" t="s">
        <v>788</v>
      </c>
      <c r="I566" s="65">
        <v>17</v>
      </c>
      <c r="J566" s="1">
        <v>0</v>
      </c>
      <c r="L566" s="1">
        <f t="shared" si="24"/>
        <v>219</v>
      </c>
      <c r="M566" t="s">
        <v>9</v>
      </c>
    </row>
    <row r="567" spans="1:16" ht="12.75" customHeight="1" x14ac:dyDescent="0.2">
      <c r="A567" s="10">
        <f t="shared" si="23"/>
        <v>566</v>
      </c>
      <c r="B567" s="10">
        <v>36068</v>
      </c>
      <c r="C567" s="8" t="s">
        <v>131</v>
      </c>
      <c r="D567" t="s">
        <v>10</v>
      </c>
      <c r="E567" s="5" t="s">
        <v>823</v>
      </c>
      <c r="F567" t="s">
        <v>5</v>
      </c>
      <c r="G567" s="5" t="s">
        <v>11</v>
      </c>
      <c r="H567" s="8" t="s">
        <v>788</v>
      </c>
      <c r="I567" s="2">
        <v>17.5</v>
      </c>
      <c r="J567" s="3">
        <v>177442369.65000001</v>
      </c>
      <c r="K567" s="3">
        <f>SUM(J547:J567)</f>
        <v>252056832.65000001</v>
      </c>
      <c r="L567" s="1">
        <v>2</v>
      </c>
      <c r="M567" t="s">
        <v>9</v>
      </c>
      <c r="N567" s="66" t="s">
        <v>9</v>
      </c>
      <c r="O567" t="s">
        <v>9</v>
      </c>
      <c r="P567" s="66" t="s">
        <v>9</v>
      </c>
    </row>
    <row r="568" spans="1:16" ht="12.75" customHeight="1" x14ac:dyDescent="0.2">
      <c r="A568" s="10">
        <f t="shared" si="23"/>
        <v>567</v>
      </c>
      <c r="B568" s="10">
        <v>96832</v>
      </c>
      <c r="C568" s="8" t="s">
        <v>262</v>
      </c>
      <c r="D568" t="s">
        <v>49</v>
      </c>
      <c r="E568" s="5" t="s">
        <v>820</v>
      </c>
      <c r="F568" t="s">
        <v>83</v>
      </c>
      <c r="G568" t="s">
        <v>152</v>
      </c>
      <c r="H568" s="8" t="s">
        <v>788</v>
      </c>
      <c r="I568" s="2">
        <v>17.5</v>
      </c>
      <c r="J568" s="3">
        <v>82775000</v>
      </c>
      <c r="K568" s="3"/>
      <c r="L568" s="3">
        <f t="shared" ref="L568:L574" si="25">L567+1</f>
        <v>3</v>
      </c>
      <c r="M568" t="s">
        <v>9</v>
      </c>
      <c r="N568" s="66" t="s">
        <v>9</v>
      </c>
      <c r="O568" t="s">
        <v>9</v>
      </c>
      <c r="P568" s="66" t="s">
        <v>9</v>
      </c>
    </row>
    <row r="569" spans="1:16" ht="12.75" customHeight="1" x14ac:dyDescent="0.2">
      <c r="A569" s="10">
        <f t="shared" si="23"/>
        <v>568</v>
      </c>
      <c r="B569" s="10">
        <v>89389</v>
      </c>
      <c r="C569" s="8" t="s">
        <v>236</v>
      </c>
      <c r="D569" t="s">
        <v>39</v>
      </c>
      <c r="E569" s="5" t="s">
        <v>820</v>
      </c>
      <c r="F569" t="s">
        <v>45</v>
      </c>
      <c r="G569" t="s">
        <v>48</v>
      </c>
      <c r="H569" s="8" t="s">
        <v>788</v>
      </c>
      <c r="I569" s="2">
        <v>17.5</v>
      </c>
      <c r="J569" s="3">
        <v>79536345</v>
      </c>
      <c r="K569" s="3"/>
      <c r="L569" s="3">
        <f t="shared" si="25"/>
        <v>4</v>
      </c>
      <c r="M569" t="s">
        <v>9</v>
      </c>
      <c r="N569" s="66" t="s">
        <v>9</v>
      </c>
      <c r="O569" t="s">
        <v>9</v>
      </c>
      <c r="P569" s="66" t="s">
        <v>9</v>
      </c>
    </row>
    <row r="570" spans="1:16" ht="12.75" customHeight="1" x14ac:dyDescent="0.2">
      <c r="A570" s="10">
        <f t="shared" si="23"/>
        <v>569</v>
      </c>
      <c r="B570" s="10">
        <v>119803</v>
      </c>
      <c r="C570" s="8" t="s">
        <v>383</v>
      </c>
      <c r="D570" t="s">
        <v>39</v>
      </c>
      <c r="E570" s="5" t="s">
        <v>820</v>
      </c>
      <c r="F570" t="s">
        <v>14</v>
      </c>
      <c r="G570" t="s">
        <v>121</v>
      </c>
      <c r="H570" s="8" t="s">
        <v>788</v>
      </c>
      <c r="I570" s="2">
        <v>17.5</v>
      </c>
      <c r="J570" s="3">
        <v>126145844.99999999</v>
      </c>
      <c r="K570" s="3"/>
      <c r="L570" s="1">
        <f t="shared" si="25"/>
        <v>5</v>
      </c>
      <c r="M570" t="s">
        <v>9</v>
      </c>
      <c r="N570" s="66" t="s">
        <v>9</v>
      </c>
      <c r="O570" t="s">
        <v>9</v>
      </c>
      <c r="P570" s="66" t="s">
        <v>9</v>
      </c>
    </row>
    <row r="571" spans="1:16" ht="12.75" customHeight="1" x14ac:dyDescent="0.2">
      <c r="A571" s="10">
        <f t="shared" si="23"/>
        <v>570</v>
      </c>
      <c r="B571" s="10">
        <v>121106</v>
      </c>
      <c r="C571" s="87" t="s">
        <v>1193</v>
      </c>
      <c r="D571" s="5" t="s">
        <v>49</v>
      </c>
      <c r="E571" s="5" t="s">
        <v>820</v>
      </c>
      <c r="F571" t="s">
        <v>1303</v>
      </c>
      <c r="G571" t="s">
        <v>133</v>
      </c>
      <c r="H571" s="8" t="s">
        <v>788</v>
      </c>
      <c r="I571" s="65">
        <v>17.5</v>
      </c>
      <c r="J571" s="1">
        <v>36941406.25</v>
      </c>
      <c r="L571" s="1">
        <f t="shared" si="25"/>
        <v>6</v>
      </c>
      <c r="M571" t="s">
        <v>12</v>
      </c>
      <c r="N571" t="s">
        <v>1304</v>
      </c>
      <c r="O571" t="s">
        <v>9</v>
      </c>
      <c r="P571" t="s">
        <v>9</v>
      </c>
    </row>
    <row r="572" spans="1:16" ht="12.75" customHeight="1" x14ac:dyDescent="0.2">
      <c r="A572" s="10">
        <f t="shared" si="23"/>
        <v>571</v>
      </c>
      <c r="B572" s="10">
        <v>140229</v>
      </c>
      <c r="C572" s="8" t="s">
        <v>547</v>
      </c>
      <c r="D572" t="s">
        <v>49</v>
      </c>
      <c r="E572" s="5" t="s">
        <v>820</v>
      </c>
      <c r="F572" t="s">
        <v>83</v>
      </c>
      <c r="G572" t="s">
        <v>162</v>
      </c>
      <c r="H572" s="8" t="s">
        <v>788</v>
      </c>
      <c r="I572" s="65">
        <v>17.5</v>
      </c>
      <c r="J572" s="1">
        <v>68939653.649999991</v>
      </c>
      <c r="L572" s="3">
        <f t="shared" si="25"/>
        <v>7</v>
      </c>
      <c r="M572" t="s">
        <v>9</v>
      </c>
      <c r="N572" s="66" t="s">
        <v>9</v>
      </c>
      <c r="O572" t="s">
        <v>9</v>
      </c>
      <c r="P572" s="66" t="s">
        <v>9</v>
      </c>
    </row>
    <row r="573" spans="1:16" ht="12.75" customHeight="1" x14ac:dyDescent="0.2">
      <c r="A573" s="10">
        <f t="shared" si="23"/>
        <v>572</v>
      </c>
      <c r="B573" s="10">
        <v>141088</v>
      </c>
      <c r="C573" s="8" t="s">
        <v>673</v>
      </c>
      <c r="D573" t="s">
        <v>39</v>
      </c>
      <c r="E573" s="5" t="s">
        <v>820</v>
      </c>
      <c r="F573" t="s">
        <v>1056</v>
      </c>
      <c r="G573" t="s">
        <v>113</v>
      </c>
      <c r="H573" s="91" t="s">
        <v>788</v>
      </c>
      <c r="I573" s="65">
        <v>17.5</v>
      </c>
      <c r="J573" s="1">
        <v>419738.55</v>
      </c>
      <c r="L573" s="3">
        <f t="shared" si="25"/>
        <v>8</v>
      </c>
      <c r="M573" t="s">
        <v>9</v>
      </c>
      <c r="N573" s="66" t="s">
        <v>9</v>
      </c>
      <c r="O573" t="s">
        <v>9</v>
      </c>
    </row>
    <row r="574" spans="1:16" ht="12.75" customHeight="1" x14ac:dyDescent="0.2">
      <c r="A574" s="10">
        <f t="shared" si="23"/>
        <v>573</v>
      </c>
      <c r="B574" s="10">
        <v>140287</v>
      </c>
      <c r="C574" s="8" t="s">
        <v>780</v>
      </c>
      <c r="D574" t="s">
        <v>49</v>
      </c>
      <c r="E574" s="5" t="s">
        <v>820</v>
      </c>
      <c r="F574" t="s">
        <v>14</v>
      </c>
      <c r="G574" t="s">
        <v>328</v>
      </c>
      <c r="H574" s="8" t="s">
        <v>788</v>
      </c>
      <c r="I574" s="65">
        <v>17.5</v>
      </c>
      <c r="J574" s="1">
        <v>84218120</v>
      </c>
      <c r="L574" s="3">
        <f t="shared" si="25"/>
        <v>9</v>
      </c>
      <c r="M574" t="s">
        <v>9</v>
      </c>
      <c r="N574" s="66" t="s">
        <v>9</v>
      </c>
      <c r="O574" t="s">
        <v>9</v>
      </c>
      <c r="P574" s="66" t="s">
        <v>9</v>
      </c>
    </row>
    <row r="575" spans="1:16" ht="12.75" customHeight="1" x14ac:dyDescent="0.2">
      <c r="A575" s="10">
        <f t="shared" si="23"/>
        <v>574</v>
      </c>
      <c r="B575" s="10">
        <v>5394</v>
      </c>
      <c r="C575" s="8" t="s">
        <v>54</v>
      </c>
      <c r="D575" t="s">
        <v>55</v>
      </c>
      <c r="E575" s="9" t="s">
        <v>820</v>
      </c>
      <c r="F575" t="s">
        <v>56</v>
      </c>
      <c r="G575" t="s">
        <v>57</v>
      </c>
      <c r="H575" s="8" t="s">
        <v>788</v>
      </c>
      <c r="I575" s="65">
        <v>22</v>
      </c>
      <c r="J575" s="1">
        <v>66000000</v>
      </c>
      <c r="L575" s="1">
        <v>1</v>
      </c>
      <c r="M575" t="s">
        <v>7</v>
      </c>
      <c r="N575" s="66">
        <v>38806</v>
      </c>
      <c r="O575" t="s">
        <v>9</v>
      </c>
      <c r="P575" s="66" t="s">
        <v>9</v>
      </c>
    </row>
    <row r="576" spans="1:16" ht="12.75" customHeight="1" x14ac:dyDescent="0.2">
      <c r="A576" s="10">
        <f t="shared" si="23"/>
        <v>575</v>
      </c>
      <c r="B576" s="10">
        <v>85670</v>
      </c>
      <c r="C576" s="8" t="s">
        <v>230</v>
      </c>
      <c r="D576" t="s">
        <v>44</v>
      </c>
      <c r="E576" s="9" t="s">
        <v>820</v>
      </c>
      <c r="F576" t="s">
        <v>59</v>
      </c>
      <c r="G576" t="s">
        <v>231</v>
      </c>
      <c r="H576" s="8" t="s">
        <v>788</v>
      </c>
      <c r="I576" s="65">
        <v>22</v>
      </c>
      <c r="J576" s="1">
        <v>42680000</v>
      </c>
      <c r="L576" s="3">
        <f>L575+1</f>
        <v>2</v>
      </c>
      <c r="M576" t="s">
        <v>9</v>
      </c>
      <c r="N576" s="66" t="s">
        <v>9</v>
      </c>
      <c r="O576" t="s">
        <v>9</v>
      </c>
      <c r="P576" s="66" t="s">
        <v>9</v>
      </c>
    </row>
    <row r="577" spans="1:16" ht="12.75" customHeight="1" x14ac:dyDescent="0.2">
      <c r="A577" s="10">
        <f t="shared" si="23"/>
        <v>576</v>
      </c>
      <c r="B577" s="10">
        <v>19833</v>
      </c>
      <c r="C577" s="8" t="s">
        <v>108</v>
      </c>
      <c r="D577" t="s">
        <v>49</v>
      </c>
      <c r="E577" s="5" t="s">
        <v>820</v>
      </c>
      <c r="F577" t="s">
        <v>79</v>
      </c>
      <c r="G577" t="s">
        <v>51</v>
      </c>
      <c r="H577" s="8" t="s">
        <v>788</v>
      </c>
      <c r="I577" s="65">
        <v>22</v>
      </c>
      <c r="J577" s="1">
        <v>57189000</v>
      </c>
      <c r="L577" s="3">
        <f>L576+1</f>
        <v>3</v>
      </c>
      <c r="M577" t="s">
        <v>7</v>
      </c>
      <c r="N577" s="66">
        <v>41354</v>
      </c>
      <c r="O577" t="s">
        <v>9</v>
      </c>
      <c r="P577" s="66" t="s">
        <v>9</v>
      </c>
    </row>
    <row r="578" spans="1:16" ht="12.75" customHeight="1" x14ac:dyDescent="0.2">
      <c r="A578" s="10">
        <f t="shared" si="23"/>
        <v>577</v>
      </c>
      <c r="B578" s="10">
        <v>20712</v>
      </c>
      <c r="C578" s="8" t="s">
        <v>109</v>
      </c>
      <c r="D578" t="s">
        <v>71</v>
      </c>
      <c r="E578" s="9" t="s">
        <v>821</v>
      </c>
      <c r="F578" t="s">
        <v>83</v>
      </c>
      <c r="G578" t="s">
        <v>110</v>
      </c>
      <c r="H578" s="8" t="s">
        <v>788</v>
      </c>
      <c r="I578" s="65">
        <v>22</v>
      </c>
      <c r="J578" s="1">
        <v>0</v>
      </c>
      <c r="L578" s="1">
        <v>2</v>
      </c>
      <c r="M578" t="s">
        <v>7</v>
      </c>
      <c r="N578" s="66">
        <v>42509</v>
      </c>
      <c r="O578" t="s">
        <v>9</v>
      </c>
      <c r="P578" s="66" t="s">
        <v>9</v>
      </c>
    </row>
    <row r="579" spans="1:16" ht="12.75" customHeight="1" x14ac:dyDescent="0.2">
      <c r="A579" s="10">
        <f t="shared" si="23"/>
        <v>578</v>
      </c>
      <c r="B579" s="10">
        <v>15000</v>
      </c>
      <c r="C579" s="8" t="s">
        <v>89</v>
      </c>
      <c r="D579" t="s">
        <v>49</v>
      </c>
      <c r="E579" s="5" t="s">
        <v>820</v>
      </c>
      <c r="F579" t="s">
        <v>79</v>
      </c>
      <c r="G579" t="s">
        <v>51</v>
      </c>
      <c r="H579" s="8" t="s">
        <v>788</v>
      </c>
      <c r="I579" s="65">
        <v>22</v>
      </c>
      <c r="J579" s="1">
        <v>119440261</v>
      </c>
      <c r="L579" s="3">
        <f>L578+1</f>
        <v>3</v>
      </c>
      <c r="M579" t="s">
        <v>7</v>
      </c>
      <c r="N579" s="66">
        <v>42061</v>
      </c>
      <c r="O579" t="s">
        <v>9</v>
      </c>
      <c r="P579" s="66" t="s">
        <v>9</v>
      </c>
    </row>
    <row r="580" spans="1:16" ht="12.75" customHeight="1" x14ac:dyDescent="0.2">
      <c r="A580" s="10">
        <f t="shared" ref="A580:A643" si="26">A579+1</f>
        <v>579</v>
      </c>
      <c r="B580" s="10">
        <v>17373</v>
      </c>
      <c r="C580" s="8" t="s">
        <v>98</v>
      </c>
      <c r="D580" t="s">
        <v>71</v>
      </c>
      <c r="E580" s="9" t="s">
        <v>821</v>
      </c>
      <c r="F580" t="s">
        <v>74</v>
      </c>
      <c r="G580" t="s">
        <v>57</v>
      </c>
      <c r="H580" s="8" t="s">
        <v>788</v>
      </c>
      <c r="I580" s="65">
        <v>22</v>
      </c>
      <c r="J580" s="1">
        <v>0</v>
      </c>
      <c r="L580" s="1">
        <v>1</v>
      </c>
      <c r="M580" t="s">
        <v>7</v>
      </c>
      <c r="N580" s="66">
        <v>41346</v>
      </c>
      <c r="O580" t="s">
        <v>9</v>
      </c>
      <c r="P580" s="66" t="s">
        <v>9</v>
      </c>
    </row>
    <row r="581" spans="1:16" ht="12.75" customHeight="1" x14ac:dyDescent="0.2">
      <c r="A581" s="10">
        <f t="shared" si="26"/>
        <v>580</v>
      </c>
      <c r="B581" s="10">
        <v>45646</v>
      </c>
      <c r="C581" s="8" t="s">
        <v>143</v>
      </c>
      <c r="D581" t="s">
        <v>39</v>
      </c>
      <c r="E581" s="5" t="s">
        <v>820</v>
      </c>
      <c r="F581" t="s">
        <v>74</v>
      </c>
      <c r="G581" t="s">
        <v>144</v>
      </c>
      <c r="H581" s="8" t="s">
        <v>788</v>
      </c>
      <c r="I581" s="65">
        <v>22</v>
      </c>
      <c r="J581" s="1">
        <v>4400000</v>
      </c>
      <c r="L581" s="3">
        <f>L580+1</f>
        <v>2</v>
      </c>
      <c r="M581" t="s">
        <v>7</v>
      </c>
      <c r="N581" s="66">
        <v>44012</v>
      </c>
      <c r="O581" t="s">
        <v>9</v>
      </c>
      <c r="P581" s="66" t="s">
        <v>9</v>
      </c>
    </row>
    <row r="582" spans="1:16" ht="12.75" customHeight="1" x14ac:dyDescent="0.2">
      <c r="A582" s="10">
        <f t="shared" si="26"/>
        <v>581</v>
      </c>
      <c r="B582" s="10">
        <v>53306</v>
      </c>
      <c r="C582" s="8" t="s">
        <v>161</v>
      </c>
      <c r="D582" t="s">
        <v>49</v>
      </c>
      <c r="E582" s="5" t="s">
        <v>820</v>
      </c>
      <c r="F582" t="s">
        <v>45</v>
      </c>
      <c r="G582" t="s">
        <v>162</v>
      </c>
      <c r="H582" s="8" t="s">
        <v>788</v>
      </c>
      <c r="I582" s="65">
        <v>22</v>
      </c>
      <c r="J582" s="1">
        <v>18249440</v>
      </c>
      <c r="L582" s="3">
        <f>L581+1</f>
        <v>3</v>
      </c>
      <c r="M582" t="s">
        <v>7</v>
      </c>
      <c r="N582" s="66">
        <v>43724</v>
      </c>
      <c r="O582" t="s">
        <v>9</v>
      </c>
      <c r="P582" s="66" t="s">
        <v>9</v>
      </c>
    </row>
    <row r="583" spans="1:16" ht="12.75" customHeight="1" x14ac:dyDescent="0.2">
      <c r="A583" s="10">
        <f t="shared" si="26"/>
        <v>582</v>
      </c>
      <c r="B583" s="10">
        <v>46108</v>
      </c>
      <c r="C583" s="8" t="s">
        <v>147</v>
      </c>
      <c r="D583" t="s">
        <v>39</v>
      </c>
      <c r="E583" s="5" t="s">
        <v>820</v>
      </c>
      <c r="F583" t="s">
        <v>74</v>
      </c>
      <c r="G583" t="s">
        <v>148</v>
      </c>
      <c r="H583" s="8" t="s">
        <v>788</v>
      </c>
      <c r="I583" s="65">
        <v>22</v>
      </c>
      <c r="J583" s="1">
        <v>5618957</v>
      </c>
      <c r="L583" s="3">
        <f>L582+1</f>
        <v>4</v>
      </c>
      <c r="M583" t="s">
        <v>7</v>
      </c>
      <c r="N583" s="66">
        <v>41911</v>
      </c>
      <c r="O583" t="s">
        <v>9</v>
      </c>
      <c r="P583" s="66" t="s">
        <v>9</v>
      </c>
    </row>
    <row r="584" spans="1:16" ht="12.75" customHeight="1" x14ac:dyDescent="0.2">
      <c r="A584" s="10">
        <f t="shared" si="26"/>
        <v>583</v>
      </c>
      <c r="B584" s="10">
        <v>80096</v>
      </c>
      <c r="C584" s="8" t="s">
        <v>202</v>
      </c>
      <c r="D584" t="s">
        <v>10</v>
      </c>
      <c r="E584" s="5" t="s">
        <v>823</v>
      </c>
      <c r="F584" t="s">
        <v>14</v>
      </c>
      <c r="G584" t="s">
        <v>203</v>
      </c>
      <c r="H584" s="8" t="s">
        <v>788</v>
      </c>
      <c r="I584" s="65">
        <v>22</v>
      </c>
      <c r="J584" s="1">
        <v>7905040</v>
      </c>
      <c r="L584" s="1">
        <f>L583+1</f>
        <v>5</v>
      </c>
      <c r="M584" t="s">
        <v>7</v>
      </c>
      <c r="N584" s="66">
        <v>42489</v>
      </c>
      <c r="O584" t="s">
        <v>9</v>
      </c>
      <c r="P584" s="66" t="s">
        <v>9</v>
      </c>
    </row>
    <row r="585" spans="1:16" ht="12.75" customHeight="1" x14ac:dyDescent="0.2">
      <c r="A585" s="10">
        <f t="shared" si="26"/>
        <v>584</v>
      </c>
      <c r="B585" s="10">
        <v>84809</v>
      </c>
      <c r="C585" s="8" t="s">
        <v>227</v>
      </c>
      <c r="D585" t="s">
        <v>71</v>
      </c>
      <c r="E585" s="9" t="s">
        <v>821</v>
      </c>
      <c r="F585" t="s">
        <v>74</v>
      </c>
      <c r="G585" t="s">
        <v>148</v>
      </c>
      <c r="H585" s="8" t="s">
        <v>788</v>
      </c>
      <c r="I585" s="65">
        <v>22</v>
      </c>
      <c r="J585" s="1">
        <v>0</v>
      </c>
      <c r="L585" s="1">
        <v>1</v>
      </c>
      <c r="M585" t="s">
        <v>9</v>
      </c>
      <c r="N585" s="66" t="s">
        <v>9</v>
      </c>
      <c r="O585" t="s">
        <v>9</v>
      </c>
      <c r="P585" s="66" t="s">
        <v>9</v>
      </c>
    </row>
    <row r="586" spans="1:16" ht="12.75" customHeight="1" x14ac:dyDescent="0.2">
      <c r="A586" s="10">
        <f t="shared" si="26"/>
        <v>585</v>
      </c>
      <c r="B586" s="10">
        <v>136795</v>
      </c>
      <c r="C586" s="8" t="s">
        <v>672</v>
      </c>
      <c r="D586" t="s">
        <v>39</v>
      </c>
      <c r="E586" s="5" t="s">
        <v>820</v>
      </c>
      <c r="F586" t="s">
        <v>1044</v>
      </c>
      <c r="G586" t="s">
        <v>389</v>
      </c>
      <c r="H586" s="8" t="s">
        <v>788</v>
      </c>
      <c r="I586" s="65">
        <v>22</v>
      </c>
      <c r="J586" s="1">
        <v>1723700</v>
      </c>
      <c r="L586" s="3">
        <f t="shared" ref="L586:L611" si="27">L585+1</f>
        <v>2</v>
      </c>
      <c r="M586" t="s">
        <v>9</v>
      </c>
      <c r="N586" s="66" t="s">
        <v>9</v>
      </c>
      <c r="O586" t="s">
        <v>9</v>
      </c>
      <c r="P586" s="66" t="s">
        <v>9</v>
      </c>
    </row>
    <row r="587" spans="1:16" ht="12.75" customHeight="1" x14ac:dyDescent="0.2">
      <c r="A587" s="10">
        <f t="shared" si="26"/>
        <v>586</v>
      </c>
      <c r="B587" s="10">
        <v>91209</v>
      </c>
      <c r="C587" s="8" t="s">
        <v>241</v>
      </c>
      <c r="D587" t="s">
        <v>39</v>
      </c>
      <c r="E587" s="5" t="s">
        <v>820</v>
      </c>
      <c r="F587" t="s">
        <v>74</v>
      </c>
      <c r="G587" t="s">
        <v>48</v>
      </c>
      <c r="H587" s="8" t="s">
        <v>788</v>
      </c>
      <c r="I587" s="65">
        <v>22</v>
      </c>
      <c r="J587" s="1">
        <v>80740000</v>
      </c>
      <c r="L587" s="3">
        <f t="shared" si="27"/>
        <v>3</v>
      </c>
      <c r="M587" t="s">
        <v>9</v>
      </c>
      <c r="N587" s="66" t="s">
        <v>9</v>
      </c>
      <c r="O587" t="s">
        <v>9</v>
      </c>
      <c r="P587" s="66" t="s">
        <v>9</v>
      </c>
    </row>
    <row r="588" spans="1:16" ht="12.75" customHeight="1" x14ac:dyDescent="0.2">
      <c r="A588" s="10">
        <f t="shared" si="26"/>
        <v>587</v>
      </c>
      <c r="B588" s="10">
        <v>86418</v>
      </c>
      <c r="C588" s="8" t="s">
        <v>232</v>
      </c>
      <c r="D588" t="s">
        <v>71</v>
      </c>
      <c r="E588" s="9" t="s">
        <v>821</v>
      </c>
      <c r="F588" t="s">
        <v>74</v>
      </c>
      <c r="G588" t="s">
        <v>148</v>
      </c>
      <c r="H588" s="8" t="s">
        <v>788</v>
      </c>
      <c r="I588" s="65">
        <v>22</v>
      </c>
      <c r="J588" s="1">
        <v>0</v>
      </c>
      <c r="L588" s="1">
        <f t="shared" si="27"/>
        <v>4</v>
      </c>
      <c r="M588" t="s">
        <v>9</v>
      </c>
      <c r="N588" s="66" t="s">
        <v>9</v>
      </c>
      <c r="O588" t="s">
        <v>9</v>
      </c>
      <c r="P588" s="66" t="s">
        <v>9</v>
      </c>
    </row>
    <row r="589" spans="1:16" ht="12.75" customHeight="1" x14ac:dyDescent="0.2">
      <c r="A589" s="10">
        <f t="shared" si="26"/>
        <v>588</v>
      </c>
      <c r="B589" s="10">
        <v>102928</v>
      </c>
      <c r="C589" s="8" t="s">
        <v>284</v>
      </c>
      <c r="D589" t="s">
        <v>49</v>
      </c>
      <c r="E589" s="5" t="s">
        <v>820</v>
      </c>
      <c r="F589" t="s">
        <v>45</v>
      </c>
      <c r="G589" t="s">
        <v>285</v>
      </c>
      <c r="H589" s="8" t="s">
        <v>788</v>
      </c>
      <c r="I589" s="2">
        <v>22</v>
      </c>
      <c r="J589" s="3">
        <v>212366000</v>
      </c>
      <c r="K589" s="3"/>
      <c r="L589" s="3">
        <f t="shared" si="27"/>
        <v>5</v>
      </c>
      <c r="M589" t="s">
        <v>9</v>
      </c>
      <c r="N589" s="66" t="s">
        <v>9</v>
      </c>
      <c r="O589" t="s">
        <v>9</v>
      </c>
      <c r="P589" s="66" t="s">
        <v>9</v>
      </c>
    </row>
    <row r="590" spans="1:16" ht="12.75" customHeight="1" x14ac:dyDescent="0.2">
      <c r="A590" s="10">
        <f t="shared" si="26"/>
        <v>589</v>
      </c>
      <c r="B590" s="10">
        <v>100668</v>
      </c>
      <c r="C590" s="8" t="s">
        <v>272</v>
      </c>
      <c r="D590" t="s">
        <v>39</v>
      </c>
      <c r="E590" s="5" t="s">
        <v>820</v>
      </c>
      <c r="F590" t="s">
        <v>74</v>
      </c>
      <c r="G590" t="s">
        <v>214</v>
      </c>
      <c r="H590" s="92" t="s">
        <v>788</v>
      </c>
      <c r="I590" s="2">
        <v>22</v>
      </c>
      <c r="J590" s="3">
        <v>22000000</v>
      </c>
      <c r="K590" s="3"/>
      <c r="L590" s="3">
        <f t="shared" si="27"/>
        <v>6</v>
      </c>
      <c r="M590" t="s">
        <v>7</v>
      </c>
      <c r="N590" s="66">
        <v>43630</v>
      </c>
      <c r="O590" t="s">
        <v>9</v>
      </c>
      <c r="P590" s="66" t="s">
        <v>9</v>
      </c>
    </row>
    <row r="591" spans="1:16" ht="12.75" customHeight="1" x14ac:dyDescent="0.2">
      <c r="A591" s="10">
        <f t="shared" si="26"/>
        <v>590</v>
      </c>
      <c r="B591" s="10">
        <v>81077</v>
      </c>
      <c r="C591" s="8" t="s">
        <v>207</v>
      </c>
      <c r="D591" t="s">
        <v>71</v>
      </c>
      <c r="E591" s="9" t="s">
        <v>821</v>
      </c>
      <c r="F591" t="s">
        <v>208</v>
      </c>
      <c r="G591" t="s">
        <v>106</v>
      </c>
      <c r="H591" s="8" t="s">
        <v>788</v>
      </c>
      <c r="I591" s="65">
        <v>22</v>
      </c>
      <c r="J591" s="1">
        <v>0</v>
      </c>
      <c r="L591" s="1">
        <f t="shared" si="27"/>
        <v>7</v>
      </c>
      <c r="M591" t="s">
        <v>7</v>
      </c>
      <c r="N591" s="66">
        <v>42956</v>
      </c>
      <c r="O591" t="s">
        <v>9</v>
      </c>
      <c r="P591" s="66" t="s">
        <v>9</v>
      </c>
    </row>
    <row r="592" spans="1:16" ht="12.75" customHeight="1" x14ac:dyDescent="0.2">
      <c r="A592" s="10">
        <f t="shared" si="26"/>
        <v>591</v>
      </c>
      <c r="B592" s="10">
        <v>87509</v>
      </c>
      <c r="C592" s="8" t="s">
        <v>233</v>
      </c>
      <c r="D592" t="s">
        <v>39</v>
      </c>
      <c r="E592" s="5" t="s">
        <v>820</v>
      </c>
      <c r="F592" t="s">
        <v>14</v>
      </c>
      <c r="G592" t="s">
        <v>149</v>
      </c>
      <c r="H592" s="8" t="s">
        <v>788</v>
      </c>
      <c r="I592" s="2">
        <v>22</v>
      </c>
      <c r="J592" s="3">
        <v>8440335</v>
      </c>
      <c r="K592" s="3"/>
      <c r="L592" s="1">
        <f t="shared" si="27"/>
        <v>8</v>
      </c>
      <c r="M592" t="s">
        <v>9</v>
      </c>
      <c r="N592" s="66" t="s">
        <v>9</v>
      </c>
      <c r="O592" t="s">
        <v>9</v>
      </c>
      <c r="P592" s="66" t="s">
        <v>9</v>
      </c>
    </row>
    <row r="593" spans="1:16" ht="12.75" customHeight="1" x14ac:dyDescent="0.2">
      <c r="A593" s="10">
        <f t="shared" si="26"/>
        <v>592</v>
      </c>
      <c r="B593" s="10">
        <v>120558</v>
      </c>
      <c r="C593" s="8" t="s">
        <v>410</v>
      </c>
      <c r="D593" t="s">
        <v>290</v>
      </c>
      <c r="E593" s="5" t="s">
        <v>820</v>
      </c>
      <c r="F593" t="s">
        <v>52</v>
      </c>
      <c r="G593" t="s">
        <v>411</v>
      </c>
      <c r="H593" s="8" t="s">
        <v>788</v>
      </c>
      <c r="I593" s="2">
        <v>22</v>
      </c>
      <c r="J593" s="3">
        <v>73928900</v>
      </c>
      <c r="K593" s="3"/>
      <c r="L593" s="3">
        <f t="shared" si="27"/>
        <v>9</v>
      </c>
      <c r="M593" t="s">
        <v>9</v>
      </c>
      <c r="N593" s="66" t="s">
        <v>9</v>
      </c>
      <c r="O593" t="s">
        <v>9</v>
      </c>
      <c r="P593" s="66" t="s">
        <v>9</v>
      </c>
    </row>
    <row r="594" spans="1:16" ht="12.75" customHeight="1" x14ac:dyDescent="0.2">
      <c r="A594" s="10">
        <f t="shared" si="26"/>
        <v>593</v>
      </c>
      <c r="B594" s="10">
        <v>102971</v>
      </c>
      <c r="C594" s="8" t="s">
        <v>288</v>
      </c>
      <c r="D594" t="s">
        <v>39</v>
      </c>
      <c r="E594" s="5" t="s">
        <v>820</v>
      </c>
      <c r="F594" t="s">
        <v>79</v>
      </c>
      <c r="G594" t="s">
        <v>91</v>
      </c>
      <c r="H594" s="8" t="s">
        <v>788</v>
      </c>
      <c r="I594" s="65">
        <v>22</v>
      </c>
      <c r="J594" s="1">
        <v>450000000</v>
      </c>
      <c r="L594" s="1">
        <f t="shared" si="27"/>
        <v>10</v>
      </c>
      <c r="M594" t="s">
        <v>7</v>
      </c>
      <c r="N594" s="66">
        <v>43599</v>
      </c>
      <c r="O594" t="s">
        <v>9</v>
      </c>
      <c r="P594" s="66" t="s">
        <v>9</v>
      </c>
    </row>
    <row r="595" spans="1:16" ht="12.75" customHeight="1" x14ac:dyDescent="0.2">
      <c r="A595" s="10">
        <f t="shared" si="26"/>
        <v>594</v>
      </c>
      <c r="B595" s="10">
        <v>111396</v>
      </c>
      <c r="C595" s="8" t="s">
        <v>320</v>
      </c>
      <c r="D595" t="s">
        <v>71</v>
      </c>
      <c r="E595" s="9" t="s">
        <v>821</v>
      </c>
      <c r="F595" t="s">
        <v>208</v>
      </c>
      <c r="G595" t="s">
        <v>106</v>
      </c>
      <c r="H595" s="92" t="s">
        <v>788</v>
      </c>
      <c r="I595" s="2">
        <v>22</v>
      </c>
      <c r="J595" s="1">
        <v>0</v>
      </c>
      <c r="L595" s="1">
        <f t="shared" si="27"/>
        <v>11</v>
      </c>
      <c r="M595" t="s">
        <v>9</v>
      </c>
      <c r="N595" s="66" t="s">
        <v>9</v>
      </c>
      <c r="O595" t="s">
        <v>9</v>
      </c>
      <c r="P595" s="66" t="s">
        <v>9</v>
      </c>
    </row>
    <row r="596" spans="1:16" ht="12.75" customHeight="1" x14ac:dyDescent="0.2">
      <c r="A596" s="10">
        <f t="shared" si="26"/>
        <v>595</v>
      </c>
      <c r="B596" s="10">
        <v>115617</v>
      </c>
      <c r="C596" s="8" t="s">
        <v>334</v>
      </c>
      <c r="D596" t="s">
        <v>39</v>
      </c>
      <c r="E596" s="5" t="s">
        <v>820</v>
      </c>
      <c r="F596" t="s">
        <v>14</v>
      </c>
      <c r="G596" t="s">
        <v>190</v>
      </c>
      <c r="H596" s="8" t="s">
        <v>788</v>
      </c>
      <c r="I596" s="65">
        <v>22</v>
      </c>
      <c r="J596" s="1">
        <v>5094844</v>
      </c>
      <c r="L596" s="1">
        <f t="shared" si="27"/>
        <v>12</v>
      </c>
      <c r="M596" t="s">
        <v>7</v>
      </c>
      <c r="N596" s="66">
        <v>43047</v>
      </c>
      <c r="O596" t="s">
        <v>9</v>
      </c>
      <c r="P596" s="66" t="s">
        <v>9</v>
      </c>
    </row>
    <row r="597" spans="1:16" ht="12.75" customHeight="1" x14ac:dyDescent="0.2">
      <c r="A597" s="10">
        <f t="shared" si="26"/>
        <v>596</v>
      </c>
      <c r="B597" s="10">
        <v>117961</v>
      </c>
      <c r="C597" s="8" t="s">
        <v>351</v>
      </c>
      <c r="D597" t="s">
        <v>39</v>
      </c>
      <c r="E597" s="5" t="s">
        <v>820</v>
      </c>
      <c r="F597" s="5" t="s">
        <v>1044</v>
      </c>
      <c r="G597" t="s">
        <v>148</v>
      </c>
      <c r="H597" s="8" t="s">
        <v>788</v>
      </c>
      <c r="I597" s="65">
        <v>22</v>
      </c>
      <c r="J597" s="1">
        <v>286089</v>
      </c>
      <c r="L597" s="3">
        <f t="shared" si="27"/>
        <v>13</v>
      </c>
      <c r="M597" t="s">
        <v>7</v>
      </c>
      <c r="N597" s="66">
        <v>43047</v>
      </c>
      <c r="O597" t="s">
        <v>9</v>
      </c>
      <c r="P597" s="66" t="s">
        <v>9</v>
      </c>
    </row>
    <row r="598" spans="1:16" ht="12.75" customHeight="1" x14ac:dyDescent="0.2">
      <c r="A598" s="10">
        <f t="shared" si="26"/>
        <v>597</v>
      </c>
      <c r="B598" s="10">
        <v>120913</v>
      </c>
      <c r="C598" s="8" t="s">
        <v>422</v>
      </c>
      <c r="D598" t="s">
        <v>49</v>
      </c>
      <c r="E598" s="5" t="s">
        <v>820</v>
      </c>
      <c r="F598" t="s">
        <v>45</v>
      </c>
      <c r="G598" t="s">
        <v>355</v>
      </c>
      <c r="H598" s="8" t="s">
        <v>788</v>
      </c>
      <c r="I598" s="65">
        <v>22</v>
      </c>
      <c r="J598" s="1">
        <v>77000000</v>
      </c>
      <c r="L598" s="3">
        <f t="shared" si="27"/>
        <v>14</v>
      </c>
      <c r="M598" t="s">
        <v>7</v>
      </c>
      <c r="N598" s="66">
        <v>43991</v>
      </c>
      <c r="O598" t="s">
        <v>9</v>
      </c>
      <c r="P598" s="66" t="s">
        <v>9</v>
      </c>
    </row>
    <row r="599" spans="1:16" ht="12.75" customHeight="1" x14ac:dyDescent="0.2">
      <c r="A599" s="10">
        <f t="shared" si="26"/>
        <v>598</v>
      </c>
      <c r="B599" s="10">
        <v>120559</v>
      </c>
      <c r="C599" s="8" t="s">
        <v>412</v>
      </c>
      <c r="D599" t="s">
        <v>39</v>
      </c>
      <c r="E599" s="5" t="s">
        <v>820</v>
      </c>
      <c r="F599" s="5" t="s">
        <v>1044</v>
      </c>
      <c r="G599" t="s">
        <v>96</v>
      </c>
      <c r="H599" s="92" t="s">
        <v>788</v>
      </c>
      <c r="I599" s="2">
        <v>22</v>
      </c>
      <c r="J599" s="3">
        <v>762300</v>
      </c>
      <c r="K599" s="3"/>
      <c r="L599" s="1">
        <f t="shared" si="27"/>
        <v>15</v>
      </c>
      <c r="M599" t="s">
        <v>7</v>
      </c>
      <c r="N599" s="66">
        <v>43535</v>
      </c>
      <c r="O599" t="s">
        <v>9</v>
      </c>
      <c r="P599" s="66" t="s">
        <v>9</v>
      </c>
    </row>
    <row r="600" spans="1:16" ht="12.75" customHeight="1" x14ac:dyDescent="0.2">
      <c r="A600" s="10">
        <f t="shared" si="26"/>
        <v>599</v>
      </c>
      <c r="B600" s="10">
        <v>126013</v>
      </c>
      <c r="C600" s="8" t="s">
        <v>495</v>
      </c>
      <c r="D600" t="s">
        <v>39</v>
      </c>
      <c r="E600" s="5" t="s">
        <v>820</v>
      </c>
      <c r="F600" t="s">
        <v>74</v>
      </c>
      <c r="G600" t="s">
        <v>274</v>
      </c>
      <c r="H600" s="8" t="s">
        <v>788</v>
      </c>
      <c r="I600" s="65">
        <v>22</v>
      </c>
      <c r="J600" s="1">
        <v>7701100</v>
      </c>
      <c r="L600" s="3">
        <f t="shared" si="27"/>
        <v>16</v>
      </c>
      <c r="M600" t="s">
        <v>9</v>
      </c>
      <c r="N600" s="66" t="s">
        <v>9</v>
      </c>
      <c r="O600" t="s">
        <v>9</v>
      </c>
      <c r="P600" s="66" t="s">
        <v>9</v>
      </c>
    </row>
    <row r="601" spans="1:16" ht="12.75" customHeight="1" x14ac:dyDescent="0.2">
      <c r="A601" s="10">
        <f t="shared" si="26"/>
        <v>600</v>
      </c>
      <c r="B601" s="10">
        <v>121004</v>
      </c>
      <c r="C601" s="8" t="s">
        <v>423</v>
      </c>
      <c r="D601" t="s">
        <v>4</v>
      </c>
      <c r="E601" s="5" t="s">
        <v>823</v>
      </c>
      <c r="F601" t="s">
        <v>52</v>
      </c>
      <c r="G601" t="s">
        <v>424</v>
      </c>
      <c r="H601" s="8" t="s">
        <v>788</v>
      </c>
      <c r="I601" s="65">
        <v>22</v>
      </c>
      <c r="J601" s="1">
        <v>9297836</v>
      </c>
      <c r="L601" s="1">
        <f t="shared" si="27"/>
        <v>17</v>
      </c>
      <c r="M601" t="s">
        <v>9</v>
      </c>
      <c r="N601" s="66" t="s">
        <v>9</v>
      </c>
      <c r="O601" t="s">
        <v>9</v>
      </c>
      <c r="P601" s="66" t="s">
        <v>9</v>
      </c>
    </row>
    <row r="602" spans="1:16" ht="12.75" customHeight="1" x14ac:dyDescent="0.2">
      <c r="A602" s="10">
        <f t="shared" si="26"/>
        <v>601</v>
      </c>
      <c r="B602" s="10">
        <v>130940</v>
      </c>
      <c r="C602" s="8" t="s">
        <v>572</v>
      </c>
      <c r="D602" t="s">
        <v>290</v>
      </c>
      <c r="E602" s="5" t="s">
        <v>820</v>
      </c>
      <c r="F602" t="s">
        <v>74</v>
      </c>
      <c r="G602" t="s">
        <v>564</v>
      </c>
      <c r="H602" s="8" t="s">
        <v>788</v>
      </c>
      <c r="I602" s="65">
        <v>22</v>
      </c>
      <c r="J602" s="1">
        <v>1178320</v>
      </c>
      <c r="L602" s="1">
        <f t="shared" si="27"/>
        <v>18</v>
      </c>
      <c r="M602" t="s">
        <v>9</v>
      </c>
      <c r="N602" s="66" t="s">
        <v>9</v>
      </c>
      <c r="O602" t="s">
        <v>9</v>
      </c>
      <c r="P602" s="66" t="s">
        <v>9</v>
      </c>
    </row>
    <row r="603" spans="1:16" ht="12.75" customHeight="1" x14ac:dyDescent="0.2">
      <c r="A603" s="10">
        <f t="shared" si="26"/>
        <v>602</v>
      </c>
      <c r="B603" s="10">
        <v>122115</v>
      </c>
      <c r="C603" s="8" t="s">
        <v>461</v>
      </c>
      <c r="D603" t="s">
        <v>49</v>
      </c>
      <c r="E603" s="5" t="s">
        <v>820</v>
      </c>
      <c r="F603" t="s">
        <v>45</v>
      </c>
      <c r="G603" t="s">
        <v>359</v>
      </c>
      <c r="H603" s="8" t="s">
        <v>788</v>
      </c>
      <c r="I603" s="2">
        <v>22</v>
      </c>
      <c r="J603" s="3">
        <v>227216836</v>
      </c>
      <c r="K603" s="3"/>
      <c r="L603" s="3">
        <f t="shared" si="27"/>
        <v>19</v>
      </c>
      <c r="M603" t="s">
        <v>9</v>
      </c>
      <c r="N603" s="66" t="s">
        <v>9</v>
      </c>
      <c r="O603" t="s">
        <v>9</v>
      </c>
      <c r="P603" s="66" t="s">
        <v>9</v>
      </c>
    </row>
    <row r="604" spans="1:16" ht="12.75" customHeight="1" x14ac:dyDescent="0.2">
      <c r="A604" s="10">
        <f t="shared" si="26"/>
        <v>603</v>
      </c>
      <c r="B604" s="10">
        <v>121231</v>
      </c>
      <c r="C604" s="8" t="s">
        <v>430</v>
      </c>
      <c r="D604" t="s">
        <v>39</v>
      </c>
      <c r="E604" s="5" t="s">
        <v>820</v>
      </c>
      <c r="F604" t="s">
        <v>59</v>
      </c>
      <c r="G604" t="s">
        <v>148</v>
      </c>
      <c r="H604" s="8" t="s">
        <v>788</v>
      </c>
      <c r="I604" s="65">
        <v>22</v>
      </c>
      <c r="J604" s="1">
        <v>70877</v>
      </c>
      <c r="L604" s="3">
        <f t="shared" si="27"/>
        <v>20</v>
      </c>
      <c r="M604" t="s">
        <v>7</v>
      </c>
      <c r="N604" s="66">
        <v>43424</v>
      </c>
      <c r="O604" t="s">
        <v>9</v>
      </c>
      <c r="P604" s="66" t="s">
        <v>9</v>
      </c>
    </row>
    <row r="605" spans="1:16" ht="12.75" customHeight="1" x14ac:dyDescent="0.2">
      <c r="A605" s="10">
        <f t="shared" si="26"/>
        <v>604</v>
      </c>
      <c r="B605" s="10">
        <v>129147</v>
      </c>
      <c r="C605" s="8" t="s">
        <v>537</v>
      </c>
      <c r="D605" t="s">
        <v>55</v>
      </c>
      <c r="E605" s="9" t="s">
        <v>820</v>
      </c>
      <c r="F605" t="s">
        <v>83</v>
      </c>
      <c r="G605" t="s">
        <v>366</v>
      </c>
      <c r="H605" s="92" t="s">
        <v>788</v>
      </c>
      <c r="I605" s="2">
        <v>22</v>
      </c>
      <c r="J605" s="3">
        <v>53571586</v>
      </c>
      <c r="K605" s="3"/>
      <c r="L605" s="3">
        <f t="shared" si="27"/>
        <v>21</v>
      </c>
      <c r="M605" t="s">
        <v>9</v>
      </c>
      <c r="N605" s="66" t="s">
        <v>9</v>
      </c>
      <c r="O605" t="s">
        <v>9</v>
      </c>
      <c r="P605" s="66" t="s">
        <v>9</v>
      </c>
    </row>
    <row r="606" spans="1:16" ht="12.75" customHeight="1" x14ac:dyDescent="0.2">
      <c r="A606" s="10">
        <f t="shared" si="26"/>
        <v>605</v>
      </c>
      <c r="B606" s="10">
        <v>121491</v>
      </c>
      <c r="C606" s="8" t="s">
        <v>439</v>
      </c>
      <c r="D606" t="s">
        <v>39</v>
      </c>
      <c r="E606" s="5" t="s">
        <v>820</v>
      </c>
      <c r="F606" t="s">
        <v>83</v>
      </c>
      <c r="G606" t="s">
        <v>296</v>
      </c>
      <c r="H606" s="8" t="s">
        <v>788</v>
      </c>
      <c r="I606" s="65">
        <v>22</v>
      </c>
      <c r="J606" s="1">
        <v>3663211</v>
      </c>
      <c r="L606" s="3">
        <f t="shared" si="27"/>
        <v>22</v>
      </c>
      <c r="M606" t="s">
        <v>9</v>
      </c>
      <c r="N606" s="66" t="s">
        <v>9</v>
      </c>
      <c r="O606" t="s">
        <v>9</v>
      </c>
      <c r="P606" s="66" t="s">
        <v>9</v>
      </c>
    </row>
    <row r="607" spans="1:16" ht="12.75" customHeight="1" x14ac:dyDescent="0.2">
      <c r="A607" s="10">
        <f t="shared" si="26"/>
        <v>606</v>
      </c>
      <c r="B607" s="10">
        <v>124819</v>
      </c>
      <c r="C607" s="8" t="s">
        <v>484</v>
      </c>
      <c r="D607" t="s">
        <v>49</v>
      </c>
      <c r="E607" s="5" t="s">
        <v>820</v>
      </c>
      <c r="F607" t="s">
        <v>74</v>
      </c>
      <c r="G607" t="s">
        <v>152</v>
      </c>
      <c r="H607" s="8" t="s">
        <v>788</v>
      </c>
      <c r="I607" s="65">
        <v>22</v>
      </c>
      <c r="J607" s="1">
        <v>69300000</v>
      </c>
      <c r="L607" s="3">
        <f t="shared" si="27"/>
        <v>23</v>
      </c>
      <c r="M607" t="s">
        <v>9</v>
      </c>
      <c r="N607" s="66" t="s">
        <v>9</v>
      </c>
      <c r="O607" t="s">
        <v>9</v>
      </c>
      <c r="P607" s="66" t="s">
        <v>9</v>
      </c>
    </row>
    <row r="608" spans="1:16" ht="12.75" customHeight="1" x14ac:dyDescent="0.2">
      <c r="A608" s="10">
        <f t="shared" si="26"/>
        <v>607</v>
      </c>
      <c r="B608" s="10">
        <v>121869</v>
      </c>
      <c r="C608" s="8" t="s">
        <v>456</v>
      </c>
      <c r="D608" t="s">
        <v>39</v>
      </c>
      <c r="E608" s="5" t="s">
        <v>820</v>
      </c>
      <c r="F608" t="s">
        <v>83</v>
      </c>
      <c r="G608" t="s">
        <v>296</v>
      </c>
      <c r="H608" s="8" t="s">
        <v>788</v>
      </c>
      <c r="I608" s="65">
        <v>22</v>
      </c>
      <c r="J608" s="1">
        <v>3640340</v>
      </c>
      <c r="L608" s="3">
        <f t="shared" si="27"/>
        <v>24</v>
      </c>
      <c r="M608" t="s">
        <v>9</v>
      </c>
      <c r="N608" s="66" t="s">
        <v>9</v>
      </c>
      <c r="O608" t="s">
        <v>9</v>
      </c>
      <c r="P608" s="66" t="s">
        <v>9</v>
      </c>
    </row>
    <row r="609" spans="1:16" ht="12.75" customHeight="1" x14ac:dyDescent="0.2">
      <c r="A609" s="10">
        <f t="shared" si="26"/>
        <v>608</v>
      </c>
      <c r="B609" s="10">
        <v>110673</v>
      </c>
      <c r="C609" s="8" t="s">
        <v>315</v>
      </c>
      <c r="D609" t="s">
        <v>55</v>
      </c>
      <c r="E609" s="9" t="s">
        <v>820</v>
      </c>
      <c r="F609" t="s">
        <v>208</v>
      </c>
      <c r="G609" t="s">
        <v>91</v>
      </c>
      <c r="H609" s="8" t="s">
        <v>788</v>
      </c>
      <c r="I609" s="65">
        <v>22</v>
      </c>
      <c r="J609" s="1">
        <v>64409400</v>
      </c>
      <c r="L609" s="1">
        <f t="shared" si="27"/>
        <v>25</v>
      </c>
      <c r="M609" t="s">
        <v>7</v>
      </c>
      <c r="N609" s="66">
        <v>44013</v>
      </c>
      <c r="O609" t="s">
        <v>9</v>
      </c>
      <c r="P609" s="66" t="s">
        <v>9</v>
      </c>
    </row>
    <row r="610" spans="1:16" ht="12.75" customHeight="1" x14ac:dyDescent="0.2">
      <c r="A610" s="10">
        <f t="shared" si="26"/>
        <v>609</v>
      </c>
      <c r="B610" s="10">
        <v>123864</v>
      </c>
      <c r="C610" s="8" t="s">
        <v>465</v>
      </c>
      <c r="D610" t="s">
        <v>49</v>
      </c>
      <c r="E610" s="5" t="s">
        <v>820</v>
      </c>
      <c r="F610" t="s">
        <v>74</v>
      </c>
      <c r="G610" t="s">
        <v>136</v>
      </c>
      <c r="H610" s="8" t="s">
        <v>788</v>
      </c>
      <c r="I610" s="65">
        <v>22</v>
      </c>
      <c r="J610" s="1">
        <v>4400000</v>
      </c>
      <c r="L610" s="3">
        <f t="shared" si="27"/>
        <v>26</v>
      </c>
      <c r="M610" t="s">
        <v>9</v>
      </c>
      <c r="N610" s="66" t="s">
        <v>9</v>
      </c>
      <c r="O610" t="s">
        <v>9</v>
      </c>
      <c r="P610" s="66" t="s">
        <v>9</v>
      </c>
    </row>
    <row r="611" spans="1:16" ht="12.75" customHeight="1" x14ac:dyDescent="0.2">
      <c r="A611" s="10">
        <f t="shared" si="26"/>
        <v>610</v>
      </c>
      <c r="B611" s="10">
        <v>128293</v>
      </c>
      <c r="C611" s="8" t="s">
        <v>521</v>
      </c>
      <c r="D611" t="s">
        <v>49</v>
      </c>
      <c r="E611" s="5" t="s">
        <v>820</v>
      </c>
      <c r="F611" t="s">
        <v>74</v>
      </c>
      <c r="G611" t="s">
        <v>162</v>
      </c>
      <c r="H611" s="8" t="s">
        <v>788</v>
      </c>
      <c r="I611" s="65">
        <v>22</v>
      </c>
      <c r="J611" s="1">
        <v>62700000</v>
      </c>
      <c r="L611" s="3">
        <f t="shared" si="27"/>
        <v>27</v>
      </c>
      <c r="M611" t="s">
        <v>9</v>
      </c>
      <c r="N611" s="66" t="s">
        <v>9</v>
      </c>
      <c r="O611" t="s">
        <v>9</v>
      </c>
      <c r="P611" s="66" t="s">
        <v>9</v>
      </c>
    </row>
    <row r="612" spans="1:16" ht="12.75" customHeight="1" x14ac:dyDescent="0.2">
      <c r="A612" s="10">
        <f t="shared" si="26"/>
        <v>611</v>
      </c>
      <c r="B612" s="10">
        <v>128356</v>
      </c>
      <c r="C612" s="8" t="s">
        <v>523</v>
      </c>
      <c r="D612" t="s">
        <v>39</v>
      </c>
      <c r="E612" s="5" t="s">
        <v>820</v>
      </c>
      <c r="F612" t="s">
        <v>83</v>
      </c>
      <c r="G612" t="s">
        <v>283</v>
      </c>
      <c r="H612" s="8" t="s">
        <v>788</v>
      </c>
      <c r="I612" s="65">
        <v>22</v>
      </c>
      <c r="J612" s="1">
        <v>2307030</v>
      </c>
      <c r="L612" s="1">
        <v>1</v>
      </c>
      <c r="M612" t="s">
        <v>9</v>
      </c>
      <c r="N612" s="66" t="s">
        <v>9</v>
      </c>
      <c r="O612" t="s">
        <v>9</v>
      </c>
      <c r="P612" s="66" t="s">
        <v>9</v>
      </c>
    </row>
    <row r="613" spans="1:16" ht="12.75" customHeight="1" x14ac:dyDescent="0.2">
      <c r="A613" s="10">
        <f t="shared" si="26"/>
        <v>612</v>
      </c>
      <c r="B613" s="10">
        <v>124174</v>
      </c>
      <c r="C613" s="8" t="s">
        <v>474</v>
      </c>
      <c r="D613" t="s">
        <v>55</v>
      </c>
      <c r="E613" s="9" t="s">
        <v>820</v>
      </c>
      <c r="F613" t="s">
        <v>208</v>
      </c>
      <c r="G613" t="s">
        <v>475</v>
      </c>
      <c r="H613" s="8" t="s">
        <v>788</v>
      </c>
      <c r="I613" s="65">
        <v>22</v>
      </c>
      <c r="J613" s="1">
        <v>64409400</v>
      </c>
      <c r="L613" s="3">
        <f t="shared" ref="L613:L644" si="28">L612+1</f>
        <v>2</v>
      </c>
      <c r="M613" t="s">
        <v>7</v>
      </c>
      <c r="N613" s="66">
        <v>44294</v>
      </c>
      <c r="O613" t="s">
        <v>9</v>
      </c>
      <c r="P613" s="66" t="s">
        <v>9</v>
      </c>
    </row>
    <row r="614" spans="1:16" ht="12.75" customHeight="1" x14ac:dyDescent="0.2">
      <c r="A614" s="10">
        <f t="shared" si="26"/>
        <v>613</v>
      </c>
      <c r="B614" s="10">
        <v>128947</v>
      </c>
      <c r="C614" s="8" t="s">
        <v>533</v>
      </c>
      <c r="D614" t="s">
        <v>71</v>
      </c>
      <c r="E614" s="9" t="s">
        <v>821</v>
      </c>
      <c r="F614" t="s">
        <v>83</v>
      </c>
      <c r="G614" t="s">
        <v>113</v>
      </c>
      <c r="H614" s="8" t="s">
        <v>788</v>
      </c>
      <c r="I614" s="65">
        <v>22</v>
      </c>
      <c r="J614" s="1">
        <v>0</v>
      </c>
      <c r="L614" s="1">
        <f t="shared" si="28"/>
        <v>3</v>
      </c>
      <c r="M614" t="s">
        <v>9</v>
      </c>
      <c r="N614" s="66" t="s">
        <v>9</v>
      </c>
      <c r="O614" t="s">
        <v>9</v>
      </c>
      <c r="P614" s="66" t="s">
        <v>9</v>
      </c>
    </row>
    <row r="615" spans="1:16" ht="12.75" customHeight="1" x14ac:dyDescent="0.2">
      <c r="A615" s="10">
        <f t="shared" si="26"/>
        <v>614</v>
      </c>
      <c r="B615" s="10">
        <v>126948</v>
      </c>
      <c r="C615" s="8" t="s">
        <v>504</v>
      </c>
      <c r="D615" t="s">
        <v>39</v>
      </c>
      <c r="E615" s="5" t="s">
        <v>820</v>
      </c>
      <c r="F615" t="s">
        <v>83</v>
      </c>
      <c r="G615" t="s">
        <v>274</v>
      </c>
      <c r="H615" s="92" t="s">
        <v>788</v>
      </c>
      <c r="I615" s="2">
        <v>22</v>
      </c>
      <c r="J615" s="3">
        <v>19206</v>
      </c>
      <c r="K615" s="3"/>
      <c r="L615" s="3">
        <f t="shared" si="28"/>
        <v>4</v>
      </c>
      <c r="M615" t="s">
        <v>9</v>
      </c>
      <c r="N615" s="66" t="s">
        <v>9</v>
      </c>
      <c r="O615" t="s">
        <v>9</v>
      </c>
      <c r="P615" s="66" t="s">
        <v>9</v>
      </c>
    </row>
    <row r="616" spans="1:16" ht="12.75" customHeight="1" x14ac:dyDescent="0.2">
      <c r="A616" s="10">
        <f t="shared" si="26"/>
        <v>615</v>
      </c>
      <c r="B616" s="10">
        <v>126996</v>
      </c>
      <c r="C616" s="8" t="s">
        <v>505</v>
      </c>
      <c r="D616" t="s">
        <v>39</v>
      </c>
      <c r="E616" s="5" t="s">
        <v>820</v>
      </c>
      <c r="F616" t="s">
        <v>83</v>
      </c>
      <c r="G616" t="s">
        <v>274</v>
      </c>
      <c r="H616" s="92" t="s">
        <v>788</v>
      </c>
      <c r="I616" s="2">
        <v>22</v>
      </c>
      <c r="J616" s="3">
        <v>128986</v>
      </c>
      <c r="K616" s="3"/>
      <c r="L616" s="3">
        <f t="shared" si="28"/>
        <v>5</v>
      </c>
      <c r="M616" t="s">
        <v>9</v>
      </c>
      <c r="N616" s="66" t="s">
        <v>9</v>
      </c>
      <c r="O616" t="s">
        <v>9</v>
      </c>
      <c r="P616" s="66" t="s">
        <v>9</v>
      </c>
    </row>
    <row r="617" spans="1:16" ht="12.75" customHeight="1" x14ac:dyDescent="0.2">
      <c r="A617" s="10">
        <f t="shared" si="26"/>
        <v>616</v>
      </c>
      <c r="B617" s="10">
        <v>130176</v>
      </c>
      <c r="C617" s="8" t="s">
        <v>550</v>
      </c>
      <c r="D617" t="s">
        <v>49</v>
      </c>
      <c r="E617" s="5" t="s">
        <v>820</v>
      </c>
      <c r="F617" t="s">
        <v>45</v>
      </c>
      <c r="G617" t="s">
        <v>162</v>
      </c>
      <c r="H617" s="8" t="s">
        <v>788</v>
      </c>
      <c r="I617" s="65">
        <v>22</v>
      </c>
      <c r="J617" s="1">
        <v>65311611</v>
      </c>
      <c r="L617" s="3">
        <f t="shared" si="28"/>
        <v>6</v>
      </c>
      <c r="M617" t="s">
        <v>9</v>
      </c>
      <c r="N617" s="66" t="s">
        <v>9</v>
      </c>
      <c r="O617" t="s">
        <v>9</v>
      </c>
      <c r="P617" s="66" t="s">
        <v>9</v>
      </c>
    </row>
    <row r="618" spans="1:16" ht="12.75" customHeight="1" x14ac:dyDescent="0.2">
      <c r="A618" s="10">
        <f t="shared" si="26"/>
        <v>617</v>
      </c>
      <c r="B618" s="10">
        <v>128041</v>
      </c>
      <c r="C618" s="8" t="s">
        <v>516</v>
      </c>
      <c r="D618" t="s">
        <v>39</v>
      </c>
      <c r="E618" s="5" t="s">
        <v>820</v>
      </c>
      <c r="F618" t="s">
        <v>74</v>
      </c>
      <c r="G618" t="s">
        <v>46</v>
      </c>
      <c r="H618" s="8" t="s">
        <v>788</v>
      </c>
      <c r="I618" s="65">
        <v>22</v>
      </c>
      <c r="J618" s="1">
        <v>2003100</v>
      </c>
      <c r="L618" s="1">
        <f t="shared" si="28"/>
        <v>7</v>
      </c>
      <c r="M618" t="s">
        <v>7</v>
      </c>
      <c r="N618" s="66">
        <v>43769</v>
      </c>
      <c r="O618" t="s">
        <v>9</v>
      </c>
      <c r="P618" s="66" t="s">
        <v>9</v>
      </c>
    </row>
    <row r="619" spans="1:16" ht="12.75" customHeight="1" x14ac:dyDescent="0.2">
      <c r="A619" s="10">
        <f t="shared" si="26"/>
        <v>618</v>
      </c>
      <c r="B619" s="10">
        <v>130184</v>
      </c>
      <c r="C619" s="8" t="s">
        <v>551</v>
      </c>
      <c r="D619" t="s">
        <v>39</v>
      </c>
      <c r="E619" s="5" t="s">
        <v>820</v>
      </c>
      <c r="F619" t="s">
        <v>74</v>
      </c>
      <c r="G619" t="s">
        <v>274</v>
      </c>
      <c r="H619" s="8" t="s">
        <v>788</v>
      </c>
      <c r="I619" s="65">
        <v>22</v>
      </c>
      <c r="J619" s="1">
        <v>6470561</v>
      </c>
      <c r="L619" s="3">
        <f t="shared" si="28"/>
        <v>8</v>
      </c>
      <c r="M619" t="s">
        <v>9</v>
      </c>
      <c r="N619" s="66" t="s">
        <v>9</v>
      </c>
      <c r="O619" t="s">
        <v>9</v>
      </c>
      <c r="P619" s="66" t="s">
        <v>9</v>
      </c>
    </row>
    <row r="620" spans="1:16" ht="12.75" customHeight="1" x14ac:dyDescent="0.2">
      <c r="A620" s="10">
        <f t="shared" si="26"/>
        <v>619</v>
      </c>
      <c r="B620" s="10">
        <v>131731</v>
      </c>
      <c r="C620" s="8" t="s">
        <v>588</v>
      </c>
      <c r="D620" t="s">
        <v>39</v>
      </c>
      <c r="E620" s="5" t="s">
        <v>820</v>
      </c>
      <c r="F620" s="5" t="s">
        <v>1306</v>
      </c>
      <c r="G620" t="s">
        <v>374</v>
      </c>
      <c r="H620" s="8" t="s">
        <v>788</v>
      </c>
      <c r="I620" s="65">
        <v>22</v>
      </c>
      <c r="J620" s="1">
        <v>520342</v>
      </c>
      <c r="L620" s="3">
        <f t="shared" si="28"/>
        <v>9</v>
      </c>
      <c r="M620" t="s">
        <v>9</v>
      </c>
      <c r="N620" s="66" t="s">
        <v>9</v>
      </c>
      <c r="O620" t="s">
        <v>9</v>
      </c>
      <c r="P620" s="66" t="s">
        <v>9</v>
      </c>
    </row>
    <row r="621" spans="1:16" ht="12.75" customHeight="1" x14ac:dyDescent="0.2">
      <c r="A621" s="10">
        <f t="shared" si="26"/>
        <v>620</v>
      </c>
      <c r="B621" s="10">
        <v>135286</v>
      </c>
      <c r="C621" s="8" t="s">
        <v>654</v>
      </c>
      <c r="D621" t="s">
        <v>49</v>
      </c>
      <c r="E621" s="5" t="s">
        <v>820</v>
      </c>
      <c r="F621" t="s">
        <v>1056</v>
      </c>
      <c r="G621" t="s">
        <v>342</v>
      </c>
      <c r="H621" s="8" t="s">
        <v>788</v>
      </c>
      <c r="I621" s="65">
        <v>22</v>
      </c>
      <c r="J621" s="1">
        <v>104143686</v>
      </c>
      <c r="L621" s="3">
        <f t="shared" si="28"/>
        <v>10</v>
      </c>
      <c r="M621" t="s">
        <v>9</v>
      </c>
      <c r="N621" s="66" t="s">
        <v>9</v>
      </c>
      <c r="O621" t="s">
        <v>9</v>
      </c>
      <c r="P621" s="66" t="s">
        <v>9</v>
      </c>
    </row>
    <row r="622" spans="1:16" ht="12.75" customHeight="1" x14ac:dyDescent="0.2">
      <c r="A622" s="10">
        <f t="shared" si="26"/>
        <v>621</v>
      </c>
      <c r="B622" s="10">
        <v>135790</v>
      </c>
      <c r="C622" s="8" t="s">
        <v>670</v>
      </c>
      <c r="D622" t="s">
        <v>49</v>
      </c>
      <c r="E622" s="5" t="s">
        <v>820</v>
      </c>
      <c r="F622" t="s">
        <v>45</v>
      </c>
      <c r="G622" t="s">
        <v>359</v>
      </c>
      <c r="H622" s="8" t="s">
        <v>788</v>
      </c>
      <c r="I622" s="65">
        <v>22</v>
      </c>
      <c r="J622" s="1">
        <v>163284000</v>
      </c>
      <c r="L622" s="3">
        <f t="shared" si="28"/>
        <v>11</v>
      </c>
      <c r="M622" t="s">
        <v>9</v>
      </c>
      <c r="N622" s="66" t="s">
        <v>9</v>
      </c>
      <c r="O622" t="s">
        <v>9</v>
      </c>
      <c r="P622" s="66" t="s">
        <v>9</v>
      </c>
    </row>
    <row r="623" spans="1:16" ht="12.75" customHeight="1" x14ac:dyDescent="0.2">
      <c r="A623" s="10">
        <f t="shared" si="26"/>
        <v>622</v>
      </c>
      <c r="B623" s="10">
        <v>137597</v>
      </c>
      <c r="C623" s="8" t="s">
        <v>699</v>
      </c>
      <c r="D623" t="s">
        <v>49</v>
      </c>
      <c r="E623" s="5" t="s">
        <v>820</v>
      </c>
      <c r="F623" t="s">
        <v>74</v>
      </c>
      <c r="G623" t="s">
        <v>136</v>
      </c>
      <c r="H623" s="8" t="s">
        <v>788</v>
      </c>
      <c r="I623" s="65">
        <v>22</v>
      </c>
      <c r="J623" s="1">
        <v>48400000</v>
      </c>
      <c r="L623" s="3">
        <f t="shared" si="28"/>
        <v>12</v>
      </c>
      <c r="M623" t="s">
        <v>9</v>
      </c>
      <c r="N623" s="66" t="s">
        <v>9</v>
      </c>
      <c r="O623" t="s">
        <v>9</v>
      </c>
      <c r="P623" s="66" t="s">
        <v>9</v>
      </c>
    </row>
    <row r="624" spans="1:16" ht="12.75" customHeight="1" x14ac:dyDescent="0.2">
      <c r="A624" s="10">
        <f t="shared" si="26"/>
        <v>623</v>
      </c>
      <c r="B624" s="10">
        <v>133952</v>
      </c>
      <c r="C624" s="8" t="s">
        <v>627</v>
      </c>
      <c r="D624" t="s">
        <v>49</v>
      </c>
      <c r="E624" s="5" t="s">
        <v>820</v>
      </c>
      <c r="F624" t="s">
        <v>83</v>
      </c>
      <c r="G624" t="s">
        <v>359</v>
      </c>
      <c r="H624" s="8" t="s">
        <v>788</v>
      </c>
      <c r="I624" s="65">
        <v>22</v>
      </c>
      <c r="J624" s="1">
        <v>36957736</v>
      </c>
      <c r="L624" s="3">
        <f t="shared" si="28"/>
        <v>13</v>
      </c>
      <c r="M624" t="s">
        <v>9</v>
      </c>
      <c r="N624" s="66" t="s">
        <v>9</v>
      </c>
      <c r="O624" t="s">
        <v>9</v>
      </c>
      <c r="P624" s="66" t="s">
        <v>9</v>
      </c>
    </row>
    <row r="625" spans="1:16" ht="12.75" customHeight="1" x14ac:dyDescent="0.2">
      <c r="A625" s="10">
        <f t="shared" si="26"/>
        <v>624</v>
      </c>
      <c r="B625" s="10">
        <v>143831</v>
      </c>
      <c r="C625" s="8" t="s">
        <v>1100</v>
      </c>
      <c r="D625" t="s">
        <v>39</v>
      </c>
      <c r="E625" t="s">
        <v>820</v>
      </c>
      <c r="F625" t="s">
        <v>59</v>
      </c>
      <c r="G625" t="s">
        <v>296</v>
      </c>
      <c r="H625" s="87" t="s">
        <v>788</v>
      </c>
      <c r="I625" s="65">
        <v>22</v>
      </c>
      <c r="J625" s="1">
        <v>780000</v>
      </c>
      <c r="L625" s="3">
        <f t="shared" si="28"/>
        <v>14</v>
      </c>
      <c r="M625" t="s">
        <v>9</v>
      </c>
      <c r="N625" t="s">
        <v>9</v>
      </c>
      <c r="O625" t="s">
        <v>9</v>
      </c>
      <c r="P625" t="s">
        <v>9</v>
      </c>
    </row>
    <row r="626" spans="1:16" ht="12.75" customHeight="1" x14ac:dyDescent="0.2">
      <c r="A626" s="10">
        <f t="shared" si="26"/>
        <v>625</v>
      </c>
      <c r="B626" s="10">
        <v>131967</v>
      </c>
      <c r="C626" s="8" t="s">
        <v>590</v>
      </c>
      <c r="D626" t="s">
        <v>49</v>
      </c>
      <c r="E626" s="5" t="s">
        <v>820</v>
      </c>
      <c r="F626" t="s">
        <v>83</v>
      </c>
      <c r="G626" t="s">
        <v>274</v>
      </c>
      <c r="H626" s="8" t="s">
        <v>788</v>
      </c>
      <c r="I626" s="65">
        <v>22</v>
      </c>
      <c r="J626" s="1">
        <v>85893878</v>
      </c>
      <c r="L626" s="3">
        <f t="shared" si="28"/>
        <v>15</v>
      </c>
      <c r="M626" t="s">
        <v>9</v>
      </c>
      <c r="N626" s="66" t="s">
        <v>9</v>
      </c>
      <c r="O626" t="s">
        <v>9</v>
      </c>
      <c r="P626" s="66" t="s">
        <v>9</v>
      </c>
    </row>
    <row r="627" spans="1:16" ht="12.75" customHeight="1" x14ac:dyDescent="0.2">
      <c r="A627" s="10">
        <f t="shared" si="26"/>
        <v>626</v>
      </c>
      <c r="B627" s="10">
        <v>133591</v>
      </c>
      <c r="C627" s="8" t="s">
        <v>622</v>
      </c>
      <c r="D627" t="s">
        <v>71</v>
      </c>
      <c r="E627" s="9" t="s">
        <v>821</v>
      </c>
      <c r="F627" t="s">
        <v>208</v>
      </c>
      <c r="G627" t="s">
        <v>106</v>
      </c>
      <c r="H627" s="8" t="s">
        <v>788</v>
      </c>
      <c r="I627" s="65">
        <v>22</v>
      </c>
      <c r="J627" s="1">
        <v>0</v>
      </c>
      <c r="L627" s="1">
        <f t="shared" si="28"/>
        <v>16</v>
      </c>
      <c r="M627" t="s">
        <v>9</v>
      </c>
      <c r="N627" s="66" t="s">
        <v>9</v>
      </c>
      <c r="O627" t="s">
        <v>9</v>
      </c>
      <c r="P627" s="66" t="s">
        <v>9</v>
      </c>
    </row>
    <row r="628" spans="1:16" ht="12.75" customHeight="1" x14ac:dyDescent="0.2">
      <c r="A628" s="10">
        <f t="shared" si="26"/>
        <v>627</v>
      </c>
      <c r="B628" s="10">
        <v>133186</v>
      </c>
      <c r="C628" s="8" t="s">
        <v>617</v>
      </c>
      <c r="D628" t="s">
        <v>290</v>
      </c>
      <c r="E628" s="5" t="s">
        <v>820</v>
      </c>
      <c r="F628" t="s">
        <v>74</v>
      </c>
      <c r="G628" t="s">
        <v>303</v>
      </c>
      <c r="H628" s="8" t="s">
        <v>788</v>
      </c>
      <c r="I628" s="65">
        <v>22</v>
      </c>
      <c r="J628" s="1">
        <v>4400000</v>
      </c>
      <c r="L628" s="3">
        <f t="shared" si="28"/>
        <v>17</v>
      </c>
      <c r="M628" t="s">
        <v>9</v>
      </c>
      <c r="N628" s="66" t="s">
        <v>9</v>
      </c>
      <c r="O628" t="s">
        <v>9</v>
      </c>
      <c r="P628" s="66" t="s">
        <v>9</v>
      </c>
    </row>
    <row r="629" spans="1:16" ht="12.75" customHeight="1" x14ac:dyDescent="0.2">
      <c r="A629" s="10">
        <f t="shared" si="26"/>
        <v>628</v>
      </c>
      <c r="B629" s="10">
        <v>137712</v>
      </c>
      <c r="C629" s="8" t="s">
        <v>704</v>
      </c>
      <c r="D629" t="s">
        <v>39</v>
      </c>
      <c r="E629" s="5" t="s">
        <v>820</v>
      </c>
      <c r="F629" t="s">
        <v>83</v>
      </c>
      <c r="G629" t="s">
        <v>166</v>
      </c>
      <c r="H629" s="8" t="s">
        <v>788</v>
      </c>
      <c r="I629" s="65">
        <v>22</v>
      </c>
      <c r="J629" s="1">
        <v>1333212</v>
      </c>
      <c r="L629" s="3">
        <f t="shared" si="28"/>
        <v>18</v>
      </c>
      <c r="M629" t="s">
        <v>9</v>
      </c>
      <c r="N629" s="66" t="s">
        <v>9</v>
      </c>
      <c r="O629" t="s">
        <v>9</v>
      </c>
      <c r="P629" s="66" t="s">
        <v>9</v>
      </c>
    </row>
    <row r="630" spans="1:16" ht="12.75" customHeight="1" x14ac:dyDescent="0.2">
      <c r="A630" s="10">
        <f t="shared" si="26"/>
        <v>629</v>
      </c>
      <c r="B630" s="10">
        <v>134061</v>
      </c>
      <c r="C630" s="8" t="s">
        <v>630</v>
      </c>
      <c r="D630" t="s">
        <v>55</v>
      </c>
      <c r="E630" s="9" t="s">
        <v>820</v>
      </c>
      <c r="F630" t="s">
        <v>74</v>
      </c>
      <c r="G630" t="s">
        <v>303</v>
      </c>
      <c r="H630" s="8" t="s">
        <v>788</v>
      </c>
      <c r="I630" s="65">
        <v>22</v>
      </c>
      <c r="J630" s="1">
        <v>88357500</v>
      </c>
      <c r="L630" s="3">
        <f t="shared" si="28"/>
        <v>19</v>
      </c>
      <c r="M630" t="s">
        <v>9</v>
      </c>
      <c r="N630" s="66" t="s">
        <v>9</v>
      </c>
      <c r="O630" t="s">
        <v>9</v>
      </c>
      <c r="P630" s="66" t="s">
        <v>9</v>
      </c>
    </row>
    <row r="631" spans="1:16" ht="12.75" customHeight="1" x14ac:dyDescent="0.2">
      <c r="A631" s="10">
        <f t="shared" si="26"/>
        <v>630</v>
      </c>
      <c r="B631" s="10">
        <v>135326</v>
      </c>
      <c r="C631" s="8" t="s">
        <v>655</v>
      </c>
      <c r="D631" t="s">
        <v>49</v>
      </c>
      <c r="E631" s="5" t="s">
        <v>820</v>
      </c>
      <c r="F631" t="s">
        <v>83</v>
      </c>
      <c r="G631" t="s">
        <v>243</v>
      </c>
      <c r="H631" s="8" t="s">
        <v>788</v>
      </c>
      <c r="I631" s="65">
        <v>22</v>
      </c>
      <c r="J631" s="1">
        <v>38500000</v>
      </c>
      <c r="L631" s="3">
        <f t="shared" si="28"/>
        <v>20</v>
      </c>
      <c r="M631" t="s">
        <v>9</v>
      </c>
      <c r="N631" s="66" t="s">
        <v>9</v>
      </c>
      <c r="O631" t="s">
        <v>9</v>
      </c>
      <c r="P631" s="66" t="s">
        <v>9</v>
      </c>
    </row>
    <row r="632" spans="1:16" ht="12.75" customHeight="1" x14ac:dyDescent="0.2">
      <c r="A632" s="10">
        <f t="shared" si="26"/>
        <v>631</v>
      </c>
      <c r="B632" s="10">
        <v>135233</v>
      </c>
      <c r="C632" s="8" t="s">
        <v>555</v>
      </c>
      <c r="D632" t="s">
        <v>39</v>
      </c>
      <c r="E632" s="5" t="s">
        <v>820</v>
      </c>
      <c r="F632" t="s">
        <v>74</v>
      </c>
      <c r="G632" t="s">
        <v>440</v>
      </c>
      <c r="H632" s="8" t="s">
        <v>788</v>
      </c>
      <c r="I632" s="65">
        <v>22</v>
      </c>
      <c r="J632" s="1">
        <v>222647070</v>
      </c>
      <c r="L632" s="1">
        <f t="shared" si="28"/>
        <v>21</v>
      </c>
      <c r="M632" t="s">
        <v>9</v>
      </c>
      <c r="N632" s="66" t="s">
        <v>9</v>
      </c>
      <c r="O632" t="s">
        <v>9</v>
      </c>
      <c r="P632" s="66" t="s">
        <v>9</v>
      </c>
    </row>
    <row r="633" spans="1:16" ht="12.75" customHeight="1" x14ac:dyDescent="0.2">
      <c r="A633" s="10">
        <f t="shared" si="26"/>
        <v>632</v>
      </c>
      <c r="B633" s="10">
        <v>139326</v>
      </c>
      <c r="C633" s="8" t="s">
        <v>749</v>
      </c>
      <c r="D633" t="s">
        <v>39</v>
      </c>
      <c r="E633" s="5" t="s">
        <v>820</v>
      </c>
      <c r="F633" t="s">
        <v>74</v>
      </c>
      <c r="G633" t="s">
        <v>564</v>
      </c>
      <c r="H633" s="8" t="s">
        <v>788</v>
      </c>
      <c r="I633" s="65">
        <v>22</v>
      </c>
      <c r="J633" s="1">
        <v>85633504</v>
      </c>
      <c r="L633" s="1">
        <f t="shared" si="28"/>
        <v>22</v>
      </c>
      <c r="M633" t="s">
        <v>9</v>
      </c>
      <c r="N633" s="66" t="s">
        <v>9</v>
      </c>
      <c r="O633" t="s">
        <v>9</v>
      </c>
      <c r="P633" s="66" t="s">
        <v>9</v>
      </c>
    </row>
    <row r="634" spans="1:16" ht="12.75" customHeight="1" x14ac:dyDescent="0.2">
      <c r="A634" s="10">
        <f t="shared" si="26"/>
        <v>633</v>
      </c>
      <c r="B634" s="10">
        <v>141978</v>
      </c>
      <c r="C634" s="8" t="s">
        <v>926</v>
      </c>
      <c r="D634" t="s">
        <v>39</v>
      </c>
      <c r="E634" s="5" t="s">
        <v>820</v>
      </c>
      <c r="F634" t="s">
        <v>74</v>
      </c>
      <c r="G634" t="s">
        <v>440</v>
      </c>
      <c r="H634" s="87" t="s">
        <v>788</v>
      </c>
      <c r="I634" s="65">
        <v>22</v>
      </c>
      <c r="J634" s="1">
        <v>83373851</v>
      </c>
      <c r="L634" s="1">
        <f t="shared" si="28"/>
        <v>23</v>
      </c>
      <c r="M634" t="s">
        <v>9</v>
      </c>
      <c r="N634" s="66" t="s">
        <v>9</v>
      </c>
      <c r="O634" t="s">
        <v>9</v>
      </c>
      <c r="P634" s="66" t="s">
        <v>9</v>
      </c>
    </row>
    <row r="635" spans="1:16" ht="12.75" customHeight="1" x14ac:dyDescent="0.2">
      <c r="A635" s="10">
        <f t="shared" si="26"/>
        <v>634</v>
      </c>
      <c r="B635" s="10">
        <v>141893</v>
      </c>
      <c r="C635" s="8" t="s">
        <v>746</v>
      </c>
      <c r="D635" t="s">
        <v>39</v>
      </c>
      <c r="E635" s="5" t="s">
        <v>820</v>
      </c>
      <c r="F635" t="s">
        <v>45</v>
      </c>
      <c r="G635" t="s">
        <v>187</v>
      </c>
      <c r="H635" s="87" t="s">
        <v>788</v>
      </c>
      <c r="I635" s="65">
        <v>22</v>
      </c>
      <c r="J635" s="1">
        <v>3621540</v>
      </c>
      <c r="L635" s="3">
        <f t="shared" si="28"/>
        <v>24</v>
      </c>
      <c r="M635" t="s">
        <v>9</v>
      </c>
      <c r="N635" s="66" t="s">
        <v>9</v>
      </c>
      <c r="O635" t="s">
        <v>9</v>
      </c>
      <c r="P635" s="66" t="s">
        <v>9</v>
      </c>
    </row>
    <row r="636" spans="1:16" ht="12.75" customHeight="1" x14ac:dyDescent="0.2">
      <c r="A636" s="10">
        <f t="shared" si="26"/>
        <v>635</v>
      </c>
      <c r="B636" s="10">
        <v>138766</v>
      </c>
      <c r="C636" s="8" t="s">
        <v>727</v>
      </c>
      <c r="D636" t="s">
        <v>39</v>
      </c>
      <c r="E636" s="5" t="s">
        <v>820</v>
      </c>
      <c r="F636" t="s">
        <v>83</v>
      </c>
      <c r="G636" t="s">
        <v>624</v>
      </c>
      <c r="H636" s="8" t="s">
        <v>788</v>
      </c>
      <c r="I636" s="65">
        <v>22</v>
      </c>
      <c r="J636" s="1">
        <v>104940</v>
      </c>
      <c r="L636" s="3">
        <f t="shared" si="28"/>
        <v>25</v>
      </c>
      <c r="M636" t="s">
        <v>9</v>
      </c>
      <c r="N636" s="66" t="s">
        <v>9</v>
      </c>
      <c r="O636" t="s">
        <v>9</v>
      </c>
      <c r="P636" s="66" t="s">
        <v>9</v>
      </c>
    </row>
    <row r="637" spans="1:16" ht="12.75" customHeight="1" x14ac:dyDescent="0.2">
      <c r="A637" s="10">
        <f t="shared" si="26"/>
        <v>636</v>
      </c>
      <c r="B637" s="10">
        <v>138469</v>
      </c>
      <c r="C637" s="8" t="s">
        <v>721</v>
      </c>
      <c r="D637" t="s">
        <v>39</v>
      </c>
      <c r="E637" s="5" t="s">
        <v>820</v>
      </c>
      <c r="F637" t="s">
        <v>83</v>
      </c>
      <c r="G637" t="s">
        <v>601</v>
      </c>
      <c r="H637" s="8" t="s">
        <v>788</v>
      </c>
      <c r="I637" s="65">
        <v>22</v>
      </c>
      <c r="J637" s="1">
        <v>1938370</v>
      </c>
      <c r="L637" s="3">
        <f t="shared" si="28"/>
        <v>26</v>
      </c>
      <c r="M637" t="s">
        <v>9</v>
      </c>
      <c r="N637" s="66" t="s">
        <v>9</v>
      </c>
      <c r="O637" t="s">
        <v>9</v>
      </c>
      <c r="P637" s="66" t="s">
        <v>9</v>
      </c>
    </row>
    <row r="638" spans="1:16" ht="12.75" customHeight="1" x14ac:dyDescent="0.2">
      <c r="A638" s="10">
        <f t="shared" si="26"/>
        <v>637</v>
      </c>
      <c r="B638" s="10">
        <v>143106</v>
      </c>
      <c r="C638" s="8" t="s">
        <v>1000</v>
      </c>
      <c r="D638" t="s">
        <v>42</v>
      </c>
      <c r="E638" s="5" t="s">
        <v>820</v>
      </c>
      <c r="F638" t="s">
        <v>208</v>
      </c>
      <c r="G638" t="s">
        <v>106</v>
      </c>
      <c r="H638" s="87" t="s">
        <v>788</v>
      </c>
      <c r="I638" s="65">
        <v>22</v>
      </c>
      <c r="J638" s="1">
        <v>0</v>
      </c>
      <c r="L638" s="1">
        <f t="shared" si="28"/>
        <v>27</v>
      </c>
      <c r="M638" t="s">
        <v>9</v>
      </c>
      <c r="N638" s="66" t="s">
        <v>9</v>
      </c>
      <c r="O638" t="s">
        <v>9</v>
      </c>
      <c r="P638" s="66" t="s">
        <v>9</v>
      </c>
    </row>
    <row r="639" spans="1:16" ht="12.75" customHeight="1" x14ac:dyDescent="0.2">
      <c r="A639" s="10">
        <f t="shared" si="26"/>
        <v>638</v>
      </c>
      <c r="B639" s="10">
        <v>143282</v>
      </c>
      <c r="C639" s="8" t="s">
        <v>1016</v>
      </c>
      <c r="D639" t="s">
        <v>39</v>
      </c>
      <c r="E639" s="5" t="s">
        <v>820</v>
      </c>
      <c r="F639" t="s">
        <v>74</v>
      </c>
      <c r="G639" t="s">
        <v>601</v>
      </c>
      <c r="H639" s="87" t="s">
        <v>788</v>
      </c>
      <c r="I639" s="65">
        <v>22</v>
      </c>
      <c r="J639" s="1">
        <v>7000576</v>
      </c>
      <c r="L639" s="3">
        <f t="shared" si="28"/>
        <v>28</v>
      </c>
      <c r="M639" t="s">
        <v>9</v>
      </c>
      <c r="N639" s="66" t="s">
        <v>9</v>
      </c>
      <c r="O639" t="s">
        <v>9</v>
      </c>
      <c r="P639" s="66" t="s">
        <v>9</v>
      </c>
    </row>
    <row r="640" spans="1:16" ht="12.75" customHeight="1" x14ac:dyDescent="0.2">
      <c r="A640" s="10">
        <f t="shared" si="26"/>
        <v>639</v>
      </c>
      <c r="B640" s="10">
        <v>145702</v>
      </c>
      <c r="C640" s="8" t="s">
        <v>1244</v>
      </c>
      <c r="D640" t="s">
        <v>39</v>
      </c>
      <c r="E640" s="5" t="s">
        <v>820</v>
      </c>
      <c r="F640" t="s">
        <v>842</v>
      </c>
      <c r="G640" t="s">
        <v>274</v>
      </c>
      <c r="H640" s="87" t="s">
        <v>788</v>
      </c>
      <c r="I640" s="65">
        <v>22</v>
      </c>
      <c r="J640" s="1">
        <v>4541961</v>
      </c>
      <c r="L640" s="3">
        <f t="shared" si="28"/>
        <v>29</v>
      </c>
      <c r="M640" t="s">
        <v>9</v>
      </c>
    </row>
    <row r="641" spans="1:16" ht="12.75" customHeight="1" x14ac:dyDescent="0.2">
      <c r="A641" s="10">
        <f t="shared" si="26"/>
        <v>640</v>
      </c>
      <c r="B641" s="10">
        <v>143181</v>
      </c>
      <c r="C641" s="8" t="s">
        <v>1007</v>
      </c>
      <c r="D641" t="s">
        <v>39</v>
      </c>
      <c r="E641" s="5" t="s">
        <v>820</v>
      </c>
      <c r="F641" t="s">
        <v>74</v>
      </c>
      <c r="G641" t="s">
        <v>452</v>
      </c>
      <c r="H641" s="87" t="s">
        <v>788</v>
      </c>
      <c r="I641" s="65">
        <v>22</v>
      </c>
      <c r="J641" s="1">
        <v>362560</v>
      </c>
      <c r="L641" s="3">
        <f t="shared" si="28"/>
        <v>30</v>
      </c>
      <c r="M641" t="s">
        <v>9</v>
      </c>
      <c r="N641" s="66" t="s">
        <v>9</v>
      </c>
      <c r="O641" t="s">
        <v>9</v>
      </c>
      <c r="P641" s="66" t="s">
        <v>9</v>
      </c>
    </row>
    <row r="642" spans="1:16" ht="12.75" customHeight="1" x14ac:dyDescent="0.2">
      <c r="A642" s="10">
        <f t="shared" si="26"/>
        <v>641</v>
      </c>
      <c r="B642" s="10">
        <v>145564</v>
      </c>
      <c r="C642" s="8" t="s">
        <v>990</v>
      </c>
      <c r="D642" t="s">
        <v>39</v>
      </c>
      <c r="E642" s="5" t="s">
        <v>820</v>
      </c>
      <c r="F642" t="s">
        <v>842</v>
      </c>
      <c r="G642" t="s">
        <v>187</v>
      </c>
      <c r="H642" s="87" t="s">
        <v>788</v>
      </c>
      <c r="I642" s="65">
        <v>22</v>
      </c>
      <c r="J642" s="1">
        <v>6159677</v>
      </c>
      <c r="L642" s="3">
        <f t="shared" si="28"/>
        <v>31</v>
      </c>
      <c r="M642" t="s">
        <v>9</v>
      </c>
    </row>
    <row r="643" spans="1:16" ht="12.75" customHeight="1" x14ac:dyDescent="0.2">
      <c r="A643" s="10">
        <f t="shared" si="26"/>
        <v>642</v>
      </c>
      <c r="B643" s="10">
        <v>143763</v>
      </c>
      <c r="C643" s="8" t="s">
        <v>1093</v>
      </c>
      <c r="D643" t="s">
        <v>39</v>
      </c>
      <c r="E643" s="5" t="s">
        <v>820</v>
      </c>
      <c r="F643" t="s">
        <v>1048</v>
      </c>
      <c r="G643" t="s">
        <v>280</v>
      </c>
      <c r="H643" s="8" t="s">
        <v>788</v>
      </c>
      <c r="I643" s="65">
        <v>22</v>
      </c>
      <c r="J643" s="1">
        <v>5292542</v>
      </c>
      <c r="L643" s="3">
        <f t="shared" si="28"/>
        <v>32</v>
      </c>
      <c r="M643" t="s">
        <v>9</v>
      </c>
      <c r="N643" t="s">
        <v>9</v>
      </c>
      <c r="O643" t="s">
        <v>9</v>
      </c>
      <c r="P643" t="s">
        <v>9</v>
      </c>
    </row>
    <row r="644" spans="1:16" ht="12.75" customHeight="1" x14ac:dyDescent="0.2">
      <c r="A644" s="10">
        <f t="shared" ref="A644:A707" si="29">A643+1</f>
        <v>643</v>
      </c>
      <c r="B644" s="10">
        <v>139412</v>
      </c>
      <c r="C644" s="8" t="s">
        <v>754</v>
      </c>
      <c r="D644" t="s">
        <v>39</v>
      </c>
      <c r="E644" s="5" t="s">
        <v>820</v>
      </c>
      <c r="F644" t="s">
        <v>74</v>
      </c>
      <c r="G644" t="s">
        <v>624</v>
      </c>
      <c r="H644" s="8" t="s">
        <v>788</v>
      </c>
      <c r="I644" s="65">
        <v>22</v>
      </c>
      <c r="J644" s="1">
        <v>6770675</v>
      </c>
      <c r="L644" s="3">
        <f t="shared" si="28"/>
        <v>33</v>
      </c>
      <c r="M644" t="s">
        <v>9</v>
      </c>
      <c r="N644" s="66" t="s">
        <v>9</v>
      </c>
      <c r="O644" t="s">
        <v>9</v>
      </c>
      <c r="P644" s="66" t="s">
        <v>9</v>
      </c>
    </row>
    <row r="645" spans="1:16" ht="12.75" customHeight="1" x14ac:dyDescent="0.2">
      <c r="A645" s="10">
        <f t="shared" si="29"/>
        <v>644</v>
      </c>
      <c r="B645" s="10">
        <v>146656</v>
      </c>
      <c r="C645" s="8" t="s">
        <v>1297</v>
      </c>
      <c r="D645" t="s">
        <v>39</v>
      </c>
      <c r="E645" s="5" t="s">
        <v>820</v>
      </c>
      <c r="F645" t="s">
        <v>842</v>
      </c>
      <c r="G645" t="s">
        <v>318</v>
      </c>
      <c r="H645" s="87" t="s">
        <v>788</v>
      </c>
      <c r="I645" s="65">
        <v>22</v>
      </c>
      <c r="J645" s="1">
        <v>2445422</v>
      </c>
      <c r="L645" s="3">
        <f t="shared" ref="L645:L676" si="30">L644+1</f>
        <v>34</v>
      </c>
      <c r="M645" t="s">
        <v>9</v>
      </c>
    </row>
    <row r="646" spans="1:16" ht="12.75" customHeight="1" x14ac:dyDescent="0.2">
      <c r="A646" s="10">
        <f t="shared" si="29"/>
        <v>645</v>
      </c>
      <c r="B646" s="10">
        <v>140668</v>
      </c>
      <c r="C646" s="8" t="s">
        <v>881</v>
      </c>
      <c r="D646" t="s">
        <v>49</v>
      </c>
      <c r="E646" s="5" t="s">
        <v>820</v>
      </c>
      <c r="F646" t="s">
        <v>45</v>
      </c>
      <c r="G646" t="s">
        <v>639</v>
      </c>
      <c r="H646" s="8" t="s">
        <v>788</v>
      </c>
      <c r="I646" s="65">
        <v>22</v>
      </c>
      <c r="J646" s="1">
        <v>1540000</v>
      </c>
      <c r="L646" s="3">
        <f t="shared" si="30"/>
        <v>35</v>
      </c>
      <c r="M646" t="s">
        <v>9</v>
      </c>
      <c r="N646" s="66" t="s">
        <v>9</v>
      </c>
      <c r="O646" t="s">
        <v>9</v>
      </c>
    </row>
    <row r="647" spans="1:16" ht="12.75" customHeight="1" x14ac:dyDescent="0.2">
      <c r="A647" s="10">
        <f t="shared" si="29"/>
        <v>646</v>
      </c>
      <c r="B647" s="10">
        <v>144708</v>
      </c>
      <c r="C647" s="8" t="s">
        <v>881</v>
      </c>
      <c r="D647" t="s">
        <v>39</v>
      </c>
      <c r="E647" t="s">
        <v>820</v>
      </c>
      <c r="F647" t="s">
        <v>1048</v>
      </c>
      <c r="G647" t="s">
        <v>280</v>
      </c>
      <c r="H647" s="8" t="s">
        <v>788</v>
      </c>
      <c r="I647" s="65">
        <v>22</v>
      </c>
      <c r="J647" s="1">
        <v>5433105</v>
      </c>
      <c r="L647" s="3">
        <f t="shared" si="30"/>
        <v>36</v>
      </c>
      <c r="M647" t="s">
        <v>9</v>
      </c>
      <c r="N647" t="s">
        <v>9</v>
      </c>
      <c r="O647" t="s">
        <v>9</v>
      </c>
      <c r="P647" t="s">
        <v>9</v>
      </c>
    </row>
    <row r="648" spans="1:16" ht="12.75" customHeight="1" x14ac:dyDescent="0.2">
      <c r="A648" s="10">
        <f t="shared" si="29"/>
        <v>647</v>
      </c>
      <c r="B648" s="10">
        <v>142396</v>
      </c>
      <c r="C648" s="8" t="s">
        <v>887</v>
      </c>
      <c r="D648" t="s">
        <v>39</v>
      </c>
      <c r="E648" s="5" t="s">
        <v>820</v>
      </c>
      <c r="F648" t="s">
        <v>1048</v>
      </c>
      <c r="G648" t="s">
        <v>318</v>
      </c>
      <c r="H648" s="87" t="s">
        <v>788</v>
      </c>
      <c r="I648" s="65">
        <v>22</v>
      </c>
      <c r="J648" s="1">
        <v>3213998</v>
      </c>
      <c r="L648" s="3">
        <f t="shared" si="30"/>
        <v>37</v>
      </c>
      <c r="M648" t="s">
        <v>9</v>
      </c>
      <c r="N648" s="66" t="s">
        <v>9</v>
      </c>
      <c r="O648" t="s">
        <v>9</v>
      </c>
      <c r="P648" s="66" t="s">
        <v>9</v>
      </c>
    </row>
    <row r="649" spans="1:16" ht="12.75" customHeight="1" x14ac:dyDescent="0.2">
      <c r="A649" s="10">
        <f t="shared" si="29"/>
        <v>648</v>
      </c>
      <c r="B649" s="10">
        <v>144804</v>
      </c>
      <c r="C649" s="8" t="s">
        <v>856</v>
      </c>
      <c r="D649" t="s">
        <v>39</v>
      </c>
      <c r="E649" t="s">
        <v>820</v>
      </c>
      <c r="F649" t="s">
        <v>1049</v>
      </c>
      <c r="G649" t="s">
        <v>296</v>
      </c>
      <c r="H649" s="8" t="s">
        <v>788</v>
      </c>
      <c r="I649" s="65">
        <v>22</v>
      </c>
      <c r="J649" s="1">
        <v>5576838</v>
      </c>
      <c r="L649" s="3">
        <f t="shared" si="30"/>
        <v>38</v>
      </c>
      <c r="M649" t="s">
        <v>9</v>
      </c>
      <c r="N649" t="s">
        <v>9</v>
      </c>
      <c r="O649" t="s">
        <v>9</v>
      </c>
      <c r="P649" t="s">
        <v>9</v>
      </c>
    </row>
    <row r="650" spans="1:16" ht="12.75" customHeight="1" x14ac:dyDescent="0.2">
      <c r="A650" s="10">
        <f t="shared" si="29"/>
        <v>649</v>
      </c>
      <c r="B650" s="10">
        <v>142402</v>
      </c>
      <c r="C650" s="8" t="s">
        <v>877</v>
      </c>
      <c r="D650" t="s">
        <v>39</v>
      </c>
      <c r="E650" s="5" t="s">
        <v>820</v>
      </c>
      <c r="F650" t="s">
        <v>1049</v>
      </c>
      <c r="G650" t="s">
        <v>280</v>
      </c>
      <c r="H650" s="87" t="s">
        <v>788</v>
      </c>
      <c r="I650" s="65">
        <v>22</v>
      </c>
      <c r="J650" s="1">
        <v>3645607</v>
      </c>
      <c r="L650" s="3">
        <f t="shared" si="30"/>
        <v>39</v>
      </c>
      <c r="M650" t="s">
        <v>9</v>
      </c>
      <c r="N650" s="66" t="s">
        <v>9</v>
      </c>
    </row>
    <row r="651" spans="1:16" ht="12.75" customHeight="1" x14ac:dyDescent="0.2">
      <c r="A651" s="10">
        <f t="shared" si="29"/>
        <v>650</v>
      </c>
      <c r="B651" s="10">
        <v>142316</v>
      </c>
      <c r="C651" s="8" t="s">
        <v>903</v>
      </c>
      <c r="D651" t="s">
        <v>39</v>
      </c>
      <c r="E651" s="5" t="s">
        <v>820</v>
      </c>
      <c r="F651" t="s">
        <v>1048</v>
      </c>
      <c r="G651" t="s">
        <v>280</v>
      </c>
      <c r="H651" s="87" t="s">
        <v>788</v>
      </c>
      <c r="I651" s="65">
        <v>22</v>
      </c>
      <c r="J651" s="1">
        <v>8341492</v>
      </c>
      <c r="L651" s="3">
        <f t="shared" si="30"/>
        <v>40</v>
      </c>
      <c r="M651" t="s">
        <v>9</v>
      </c>
      <c r="N651" s="66" t="s">
        <v>9</v>
      </c>
      <c r="O651" t="s">
        <v>9</v>
      </c>
      <c r="P651" s="66" t="s">
        <v>9</v>
      </c>
    </row>
    <row r="652" spans="1:16" ht="12.75" customHeight="1" x14ac:dyDescent="0.2">
      <c r="A652" s="10">
        <f t="shared" si="29"/>
        <v>651</v>
      </c>
      <c r="B652" s="10">
        <v>142196</v>
      </c>
      <c r="C652" s="8" t="s">
        <v>911</v>
      </c>
      <c r="D652" t="s">
        <v>39</v>
      </c>
      <c r="E652" s="5" t="s">
        <v>820</v>
      </c>
      <c r="F652" t="s">
        <v>1048</v>
      </c>
      <c r="G652" t="s">
        <v>280</v>
      </c>
      <c r="H652" s="87" t="s">
        <v>788</v>
      </c>
      <c r="I652" s="65">
        <v>22</v>
      </c>
      <c r="J652" s="1">
        <v>2095945</v>
      </c>
      <c r="L652" s="3">
        <f t="shared" si="30"/>
        <v>41</v>
      </c>
      <c r="M652" t="s">
        <v>9</v>
      </c>
      <c r="N652" s="66" t="s">
        <v>9</v>
      </c>
      <c r="O652" t="s">
        <v>9</v>
      </c>
      <c r="P652" s="66" t="s">
        <v>9</v>
      </c>
    </row>
    <row r="653" spans="1:16" ht="12.75" customHeight="1" x14ac:dyDescent="0.2">
      <c r="A653" s="10">
        <f t="shared" si="29"/>
        <v>652</v>
      </c>
      <c r="B653" s="10">
        <v>142188</v>
      </c>
      <c r="C653" s="8" t="s">
        <v>912</v>
      </c>
      <c r="D653" t="s">
        <v>39</v>
      </c>
      <c r="E653" s="5" t="s">
        <v>820</v>
      </c>
      <c r="F653" t="s">
        <v>1048</v>
      </c>
      <c r="G653" t="s">
        <v>274</v>
      </c>
      <c r="H653" s="87" t="s">
        <v>788</v>
      </c>
      <c r="I653" s="65">
        <v>22</v>
      </c>
      <c r="J653" s="1">
        <v>3834836</v>
      </c>
      <c r="L653" s="3">
        <f t="shared" si="30"/>
        <v>42</v>
      </c>
      <c r="M653" t="s">
        <v>9</v>
      </c>
      <c r="N653" s="66" t="s">
        <v>9</v>
      </c>
      <c r="O653" t="s">
        <v>9</v>
      </c>
      <c r="P653" s="66" t="s">
        <v>9</v>
      </c>
    </row>
    <row r="654" spans="1:16" ht="12.75" customHeight="1" x14ac:dyDescent="0.2">
      <c r="A654" s="10">
        <f t="shared" si="29"/>
        <v>653</v>
      </c>
      <c r="B654" s="10">
        <v>141932</v>
      </c>
      <c r="C654" s="8" t="s">
        <v>930</v>
      </c>
      <c r="D654" t="s">
        <v>39</v>
      </c>
      <c r="E654" s="5" t="s">
        <v>820</v>
      </c>
      <c r="F654" t="s">
        <v>1048</v>
      </c>
      <c r="G654" t="s">
        <v>280</v>
      </c>
      <c r="H654" s="87" t="s">
        <v>788</v>
      </c>
      <c r="I654" s="65">
        <v>22</v>
      </c>
      <c r="J654" s="1">
        <v>7499520</v>
      </c>
      <c r="L654" s="3">
        <f t="shared" si="30"/>
        <v>43</v>
      </c>
      <c r="M654" t="s">
        <v>9</v>
      </c>
      <c r="N654" s="66" t="s">
        <v>9</v>
      </c>
      <c r="O654" t="s">
        <v>9</v>
      </c>
      <c r="P654" s="66" t="s">
        <v>9</v>
      </c>
    </row>
    <row r="655" spans="1:16" ht="12.75" customHeight="1" x14ac:dyDescent="0.2">
      <c r="A655" s="10">
        <f t="shared" si="29"/>
        <v>654</v>
      </c>
      <c r="B655" s="10">
        <v>141917</v>
      </c>
      <c r="C655" s="8" t="s">
        <v>931</v>
      </c>
      <c r="D655" t="s">
        <v>39</v>
      </c>
      <c r="E655" s="5" t="s">
        <v>820</v>
      </c>
      <c r="F655" t="s">
        <v>1048</v>
      </c>
      <c r="G655" t="s">
        <v>280</v>
      </c>
      <c r="H655" s="87" t="s">
        <v>788</v>
      </c>
      <c r="I655" s="65">
        <v>22</v>
      </c>
      <c r="J655" s="1">
        <v>715874</v>
      </c>
      <c r="L655" s="3">
        <f t="shared" si="30"/>
        <v>44</v>
      </c>
      <c r="M655" t="s">
        <v>9</v>
      </c>
      <c r="N655" s="66" t="s">
        <v>9</v>
      </c>
      <c r="O655" t="s">
        <v>9</v>
      </c>
      <c r="P655" s="66" t="s">
        <v>9</v>
      </c>
    </row>
    <row r="656" spans="1:16" ht="12.75" customHeight="1" x14ac:dyDescent="0.2">
      <c r="A656" s="10">
        <f t="shared" si="29"/>
        <v>655</v>
      </c>
      <c r="B656" s="10">
        <v>144263</v>
      </c>
      <c r="C656" s="8" t="s">
        <v>940</v>
      </c>
      <c r="D656" t="s">
        <v>39</v>
      </c>
      <c r="E656" t="s">
        <v>820</v>
      </c>
      <c r="F656" t="s">
        <v>1048</v>
      </c>
      <c r="G656" t="s">
        <v>274</v>
      </c>
      <c r="H656" s="8" t="s">
        <v>788</v>
      </c>
      <c r="I656" s="65">
        <v>22</v>
      </c>
      <c r="J656" s="1">
        <v>1109291</v>
      </c>
      <c r="L656" s="3">
        <f t="shared" si="30"/>
        <v>45</v>
      </c>
      <c r="M656" t="s">
        <v>9</v>
      </c>
      <c r="N656" t="s">
        <v>9</v>
      </c>
      <c r="O656" t="s">
        <v>9</v>
      </c>
      <c r="P656" t="s">
        <v>9</v>
      </c>
    </row>
    <row r="657" spans="1:16" ht="12.75" customHeight="1" x14ac:dyDescent="0.2">
      <c r="A657" s="10">
        <f t="shared" si="29"/>
        <v>656</v>
      </c>
      <c r="B657" s="10">
        <v>141677</v>
      </c>
      <c r="C657" s="8" t="s">
        <v>941</v>
      </c>
      <c r="D657" t="s">
        <v>49</v>
      </c>
      <c r="E657" s="5" t="s">
        <v>820</v>
      </c>
      <c r="F657" t="s">
        <v>45</v>
      </c>
      <c r="G657" t="s">
        <v>639</v>
      </c>
      <c r="H657" s="91" t="s">
        <v>788</v>
      </c>
      <c r="I657" s="65">
        <v>22</v>
      </c>
      <c r="J657" s="1">
        <v>33440000</v>
      </c>
      <c r="L657" s="3">
        <f t="shared" si="30"/>
        <v>46</v>
      </c>
      <c r="M657" t="s">
        <v>9</v>
      </c>
      <c r="N657" s="66" t="s">
        <v>9</v>
      </c>
      <c r="O657" t="s">
        <v>9</v>
      </c>
      <c r="P657" s="66" t="s">
        <v>9</v>
      </c>
    </row>
    <row r="658" spans="1:16" ht="12.75" customHeight="1" x14ac:dyDescent="0.2">
      <c r="A658" s="10">
        <f t="shared" si="29"/>
        <v>657</v>
      </c>
      <c r="B658" s="10">
        <v>143679</v>
      </c>
      <c r="C658" s="8" t="s">
        <v>1086</v>
      </c>
      <c r="D658" t="s">
        <v>39</v>
      </c>
      <c r="E658" s="5" t="s">
        <v>820</v>
      </c>
      <c r="F658" t="s">
        <v>1048</v>
      </c>
      <c r="G658" t="s">
        <v>1165</v>
      </c>
      <c r="H658" s="8" t="s">
        <v>788</v>
      </c>
      <c r="I658" s="65">
        <v>22</v>
      </c>
      <c r="J658" s="1">
        <v>3367366</v>
      </c>
      <c r="L658" s="3">
        <f t="shared" si="30"/>
        <v>47</v>
      </c>
      <c r="M658" t="s">
        <v>9</v>
      </c>
      <c r="N658" t="s">
        <v>9</v>
      </c>
      <c r="O658" t="s">
        <v>9</v>
      </c>
      <c r="P658" t="s">
        <v>9</v>
      </c>
    </row>
    <row r="659" spans="1:16" ht="12.75" customHeight="1" x14ac:dyDescent="0.2">
      <c r="A659" s="10">
        <f t="shared" si="29"/>
        <v>658</v>
      </c>
      <c r="B659" s="10">
        <v>143884</v>
      </c>
      <c r="C659" s="8" t="s">
        <v>1086</v>
      </c>
      <c r="D659" t="s">
        <v>39</v>
      </c>
      <c r="E659" t="s">
        <v>820</v>
      </c>
      <c r="F659" t="s">
        <v>1048</v>
      </c>
      <c r="G659" t="s">
        <v>280</v>
      </c>
      <c r="H659" s="8" t="s">
        <v>788</v>
      </c>
      <c r="I659" s="65">
        <v>22</v>
      </c>
      <c r="J659" s="1">
        <v>1588002</v>
      </c>
      <c r="L659" s="3">
        <f t="shared" si="30"/>
        <v>48</v>
      </c>
      <c r="M659" t="s">
        <v>9</v>
      </c>
      <c r="N659" t="s">
        <v>9</v>
      </c>
      <c r="O659" t="s">
        <v>9</v>
      </c>
      <c r="P659" t="s">
        <v>9</v>
      </c>
    </row>
    <row r="660" spans="1:16" ht="12.75" customHeight="1" x14ac:dyDescent="0.2">
      <c r="A660" s="10">
        <f t="shared" si="29"/>
        <v>659</v>
      </c>
      <c r="B660" s="10">
        <v>145658</v>
      </c>
      <c r="C660" s="8" t="s">
        <v>1243</v>
      </c>
      <c r="D660" t="s">
        <v>39</v>
      </c>
      <c r="E660" s="5" t="s">
        <v>820</v>
      </c>
      <c r="F660" t="s">
        <v>842</v>
      </c>
      <c r="G660" t="s">
        <v>1307</v>
      </c>
      <c r="H660" s="87" t="s">
        <v>788</v>
      </c>
      <c r="I660" s="65">
        <v>22</v>
      </c>
      <c r="J660" s="1">
        <v>4236004</v>
      </c>
      <c r="L660" s="3">
        <f t="shared" si="30"/>
        <v>49</v>
      </c>
      <c r="M660" t="s">
        <v>9</v>
      </c>
    </row>
    <row r="661" spans="1:16" ht="12.75" customHeight="1" x14ac:dyDescent="0.2">
      <c r="A661" s="10">
        <f t="shared" si="29"/>
        <v>660</v>
      </c>
      <c r="B661" s="10">
        <v>142404</v>
      </c>
      <c r="C661" s="8" t="s">
        <v>893</v>
      </c>
      <c r="D661" t="s">
        <v>39</v>
      </c>
      <c r="E661" s="5" t="s">
        <v>820</v>
      </c>
      <c r="F661" t="s">
        <v>1048</v>
      </c>
      <c r="G661" t="s">
        <v>280</v>
      </c>
      <c r="H661" s="87" t="s">
        <v>788</v>
      </c>
      <c r="I661" s="65">
        <v>22</v>
      </c>
      <c r="J661" s="1">
        <v>10711533</v>
      </c>
      <c r="L661" s="3">
        <f t="shared" si="30"/>
        <v>50</v>
      </c>
      <c r="M661" t="s">
        <v>9</v>
      </c>
    </row>
    <row r="662" spans="1:16" ht="12.75" customHeight="1" x14ac:dyDescent="0.2">
      <c r="A662" s="10">
        <f t="shared" si="29"/>
        <v>661</v>
      </c>
      <c r="B662" s="10">
        <v>144808</v>
      </c>
      <c r="C662" s="8" t="s">
        <v>1156</v>
      </c>
      <c r="D662" t="s">
        <v>39</v>
      </c>
      <c r="E662" t="s">
        <v>820</v>
      </c>
      <c r="F662" t="s">
        <v>1163</v>
      </c>
      <c r="G662" t="s">
        <v>303</v>
      </c>
      <c r="H662" s="8" t="s">
        <v>788</v>
      </c>
      <c r="I662" s="65">
        <v>22</v>
      </c>
      <c r="J662" s="1">
        <v>1347723</v>
      </c>
      <c r="L662" s="3">
        <f t="shared" si="30"/>
        <v>51</v>
      </c>
      <c r="M662" t="s">
        <v>9</v>
      </c>
      <c r="N662" t="s">
        <v>9</v>
      </c>
      <c r="O662" t="s">
        <v>9</v>
      </c>
      <c r="P662" t="s">
        <v>9</v>
      </c>
    </row>
    <row r="663" spans="1:16" ht="12.75" customHeight="1" x14ac:dyDescent="0.2">
      <c r="A663" s="10">
        <f t="shared" si="29"/>
        <v>662</v>
      </c>
      <c r="B663" s="10">
        <v>143706</v>
      </c>
      <c r="C663" s="8" t="s">
        <v>924</v>
      </c>
      <c r="D663" t="s">
        <v>39</v>
      </c>
      <c r="E663" s="5" t="s">
        <v>820</v>
      </c>
      <c r="F663" t="s">
        <v>1048</v>
      </c>
      <c r="G663" t="s">
        <v>280</v>
      </c>
      <c r="H663" s="8" t="s">
        <v>788</v>
      </c>
      <c r="I663" s="65">
        <v>22</v>
      </c>
      <c r="J663" s="1">
        <v>7563367</v>
      </c>
      <c r="L663" s="3">
        <f t="shared" si="30"/>
        <v>52</v>
      </c>
      <c r="M663" t="s">
        <v>9</v>
      </c>
      <c r="N663" t="s">
        <v>9</v>
      </c>
      <c r="O663" t="s">
        <v>9</v>
      </c>
      <c r="P663" t="s">
        <v>9</v>
      </c>
    </row>
    <row r="664" spans="1:16" ht="12.75" customHeight="1" x14ac:dyDescent="0.2">
      <c r="A664" s="10">
        <f t="shared" si="29"/>
        <v>663</v>
      </c>
      <c r="B664" s="10">
        <v>143702</v>
      </c>
      <c r="C664" s="8" t="s">
        <v>898</v>
      </c>
      <c r="D664" t="s">
        <v>39</v>
      </c>
      <c r="E664" s="5" t="s">
        <v>820</v>
      </c>
      <c r="F664" t="s">
        <v>1048</v>
      </c>
      <c r="G664" t="s">
        <v>280</v>
      </c>
      <c r="H664" s="8" t="s">
        <v>788</v>
      </c>
      <c r="I664" s="65">
        <v>22</v>
      </c>
      <c r="J664" s="1">
        <v>6463964</v>
      </c>
      <c r="L664" s="3">
        <f t="shared" si="30"/>
        <v>53</v>
      </c>
      <c r="M664" t="s">
        <v>9</v>
      </c>
      <c r="N664" t="s">
        <v>9</v>
      </c>
      <c r="O664" t="s">
        <v>9</v>
      </c>
      <c r="P664" t="s">
        <v>9</v>
      </c>
    </row>
    <row r="665" spans="1:16" ht="12.75" customHeight="1" x14ac:dyDescent="0.2">
      <c r="A665" s="10">
        <f t="shared" si="29"/>
        <v>664</v>
      </c>
      <c r="B665" s="10">
        <v>144084</v>
      </c>
      <c r="C665" s="8" t="s">
        <v>935</v>
      </c>
      <c r="D665" t="s">
        <v>39</v>
      </c>
      <c r="E665" t="s">
        <v>820</v>
      </c>
      <c r="F665" t="s">
        <v>1048</v>
      </c>
      <c r="G665" t="s">
        <v>1165</v>
      </c>
      <c r="H665" s="8" t="s">
        <v>788</v>
      </c>
      <c r="I665" s="65">
        <v>22</v>
      </c>
      <c r="J665" s="1">
        <v>5318118</v>
      </c>
      <c r="L665" s="3">
        <f t="shared" si="30"/>
        <v>54</v>
      </c>
      <c r="M665" t="s">
        <v>9</v>
      </c>
      <c r="N665" t="s">
        <v>9</v>
      </c>
      <c r="O665" t="s">
        <v>9</v>
      </c>
      <c r="P665" t="s">
        <v>9</v>
      </c>
    </row>
    <row r="666" spans="1:16" ht="12.75" customHeight="1" x14ac:dyDescent="0.2">
      <c r="A666" s="10">
        <f t="shared" si="29"/>
        <v>665</v>
      </c>
      <c r="B666" s="10">
        <v>143810</v>
      </c>
      <c r="C666" s="8" t="s">
        <v>948</v>
      </c>
      <c r="D666" t="s">
        <v>39</v>
      </c>
      <c r="E666" s="5" t="s">
        <v>820</v>
      </c>
      <c r="F666" t="s">
        <v>1048</v>
      </c>
      <c r="G666" t="s">
        <v>280</v>
      </c>
      <c r="H666" s="8" t="s">
        <v>788</v>
      </c>
      <c r="I666" s="65">
        <v>22</v>
      </c>
      <c r="J666" s="1">
        <v>2155994</v>
      </c>
      <c r="L666" s="3">
        <f t="shared" si="30"/>
        <v>55</v>
      </c>
      <c r="M666" t="s">
        <v>9</v>
      </c>
      <c r="N666" t="s">
        <v>9</v>
      </c>
      <c r="O666" t="s">
        <v>9</v>
      </c>
      <c r="P666" t="s">
        <v>9</v>
      </c>
    </row>
    <row r="667" spans="1:16" ht="12.75" customHeight="1" x14ac:dyDescent="0.2">
      <c r="A667" s="10">
        <f t="shared" si="29"/>
        <v>666</v>
      </c>
      <c r="B667" s="10">
        <v>146652</v>
      </c>
      <c r="C667" s="8" t="s">
        <v>1296</v>
      </c>
      <c r="D667" t="s">
        <v>39</v>
      </c>
      <c r="E667" s="5" t="s">
        <v>820</v>
      </c>
      <c r="F667" t="s">
        <v>842</v>
      </c>
      <c r="G667" t="s">
        <v>318</v>
      </c>
      <c r="H667" s="87" t="s">
        <v>788</v>
      </c>
      <c r="I667" s="65">
        <v>22</v>
      </c>
      <c r="J667" s="1">
        <v>2599340</v>
      </c>
      <c r="L667" s="3">
        <f t="shared" si="30"/>
        <v>56</v>
      </c>
      <c r="M667" t="s">
        <v>9</v>
      </c>
    </row>
    <row r="668" spans="1:16" ht="12.75" customHeight="1" x14ac:dyDescent="0.2">
      <c r="A668" s="10">
        <f t="shared" si="29"/>
        <v>667</v>
      </c>
      <c r="B668" s="10">
        <v>142367</v>
      </c>
      <c r="C668" s="8" t="s">
        <v>897</v>
      </c>
      <c r="D668" t="s">
        <v>39</v>
      </c>
      <c r="E668" s="5" t="s">
        <v>820</v>
      </c>
      <c r="F668" t="s">
        <v>1048</v>
      </c>
      <c r="G668" t="s">
        <v>280</v>
      </c>
      <c r="H668" s="87" t="s">
        <v>788</v>
      </c>
      <c r="I668" s="65">
        <v>22</v>
      </c>
      <c r="J668" s="1">
        <v>5702073</v>
      </c>
      <c r="L668" s="3">
        <f t="shared" si="30"/>
        <v>57</v>
      </c>
      <c r="M668" t="s">
        <v>9</v>
      </c>
      <c r="N668" s="66" t="s">
        <v>9</v>
      </c>
      <c r="O668" t="s">
        <v>9</v>
      </c>
      <c r="P668" s="66" t="s">
        <v>9</v>
      </c>
    </row>
    <row r="669" spans="1:16" ht="12.75" customHeight="1" x14ac:dyDescent="0.2">
      <c r="A669" s="10">
        <f t="shared" si="29"/>
        <v>668</v>
      </c>
      <c r="B669" s="10">
        <v>143093</v>
      </c>
      <c r="C669" s="8" t="s">
        <v>988</v>
      </c>
      <c r="D669" t="s">
        <v>39</v>
      </c>
      <c r="E669" s="5" t="s">
        <v>820</v>
      </c>
      <c r="F669" t="s">
        <v>1048</v>
      </c>
      <c r="G669" t="s">
        <v>526</v>
      </c>
      <c r="H669" s="87" t="s">
        <v>788</v>
      </c>
      <c r="I669" s="65">
        <v>22</v>
      </c>
      <c r="J669" s="1">
        <v>8541455</v>
      </c>
      <c r="L669" s="3">
        <f t="shared" si="30"/>
        <v>58</v>
      </c>
      <c r="M669" t="s">
        <v>9</v>
      </c>
      <c r="N669" s="66" t="s">
        <v>9</v>
      </c>
      <c r="O669" t="s">
        <v>9</v>
      </c>
      <c r="P669" s="66" t="s">
        <v>9</v>
      </c>
    </row>
    <row r="670" spans="1:16" ht="12.75" customHeight="1" x14ac:dyDescent="0.2">
      <c r="A670" s="10">
        <f t="shared" si="29"/>
        <v>669</v>
      </c>
      <c r="B670" s="10">
        <v>143095</v>
      </c>
      <c r="C670" s="8" t="s">
        <v>999</v>
      </c>
      <c r="D670" t="s">
        <v>39</v>
      </c>
      <c r="E670" s="5" t="s">
        <v>820</v>
      </c>
      <c r="F670" t="s">
        <v>1048</v>
      </c>
      <c r="G670" t="s">
        <v>526</v>
      </c>
      <c r="H670" s="87" t="s">
        <v>788</v>
      </c>
      <c r="I670" s="65">
        <v>22</v>
      </c>
      <c r="J670" s="1">
        <v>3457163</v>
      </c>
      <c r="L670" s="3">
        <f t="shared" si="30"/>
        <v>59</v>
      </c>
      <c r="M670" t="s">
        <v>9</v>
      </c>
      <c r="N670" s="66" t="s">
        <v>9</v>
      </c>
      <c r="O670" t="s">
        <v>9</v>
      </c>
      <c r="P670" s="66" t="s">
        <v>9</v>
      </c>
    </row>
    <row r="671" spans="1:16" ht="12.75" customHeight="1" x14ac:dyDescent="0.2">
      <c r="A671" s="10">
        <f t="shared" si="29"/>
        <v>670</v>
      </c>
      <c r="B671" s="10">
        <v>142779</v>
      </c>
      <c r="C671" s="8" t="s">
        <v>976</v>
      </c>
      <c r="D671" t="s">
        <v>39</v>
      </c>
      <c r="E671" s="5" t="s">
        <v>820</v>
      </c>
      <c r="F671" t="s">
        <v>74</v>
      </c>
      <c r="G671" t="s">
        <v>318</v>
      </c>
      <c r="H671" s="87" t="s">
        <v>788</v>
      </c>
      <c r="I671" s="65">
        <v>22</v>
      </c>
      <c r="J671" s="1">
        <v>5364559</v>
      </c>
      <c r="L671" s="3">
        <f t="shared" si="30"/>
        <v>60</v>
      </c>
      <c r="M671" t="s">
        <v>9</v>
      </c>
      <c r="N671" s="66" t="s">
        <v>9</v>
      </c>
      <c r="O671" t="s">
        <v>9</v>
      </c>
      <c r="P671" s="66" t="s">
        <v>9</v>
      </c>
    </row>
    <row r="672" spans="1:16" ht="12.75" customHeight="1" x14ac:dyDescent="0.2">
      <c r="A672" s="10">
        <f t="shared" si="29"/>
        <v>671</v>
      </c>
      <c r="B672" s="10">
        <v>143769</v>
      </c>
      <c r="C672" s="8" t="s">
        <v>1094</v>
      </c>
      <c r="D672" t="s">
        <v>39</v>
      </c>
      <c r="E672" s="5" t="s">
        <v>820</v>
      </c>
      <c r="F672" t="s">
        <v>1048</v>
      </c>
      <c r="G672" t="s">
        <v>280</v>
      </c>
      <c r="H672" s="8" t="s">
        <v>788</v>
      </c>
      <c r="I672" s="65">
        <v>22</v>
      </c>
      <c r="J672" s="1">
        <v>2155994</v>
      </c>
      <c r="L672" s="3">
        <f t="shared" si="30"/>
        <v>61</v>
      </c>
      <c r="M672" t="s">
        <v>9</v>
      </c>
      <c r="N672" t="s">
        <v>9</v>
      </c>
      <c r="O672" t="s">
        <v>9</v>
      </c>
      <c r="P672" t="s">
        <v>9</v>
      </c>
    </row>
    <row r="673" spans="1:16" x14ac:dyDescent="0.2">
      <c r="A673" s="10">
        <f t="shared" si="29"/>
        <v>672</v>
      </c>
      <c r="B673" s="10">
        <v>143438</v>
      </c>
      <c r="C673" s="8" t="s">
        <v>1037</v>
      </c>
      <c r="D673" t="s">
        <v>39</v>
      </c>
      <c r="E673" s="5" t="s">
        <v>820</v>
      </c>
      <c r="F673" t="s">
        <v>45</v>
      </c>
      <c r="G673" t="s">
        <v>601</v>
      </c>
      <c r="H673" s="87" t="s">
        <v>788</v>
      </c>
      <c r="I673" s="65">
        <v>22</v>
      </c>
      <c r="J673" s="1">
        <v>11500000</v>
      </c>
      <c r="L673" s="3">
        <f t="shared" si="30"/>
        <v>62</v>
      </c>
      <c r="M673" t="s">
        <v>9</v>
      </c>
      <c r="N673" s="66" t="s">
        <v>9</v>
      </c>
      <c r="O673" t="s">
        <v>9</v>
      </c>
      <c r="P673" s="66" t="s">
        <v>9</v>
      </c>
    </row>
    <row r="674" spans="1:16" x14ac:dyDescent="0.2">
      <c r="A674" s="10">
        <f t="shared" si="29"/>
        <v>673</v>
      </c>
      <c r="B674" s="10">
        <v>146445</v>
      </c>
      <c r="C674" s="8" t="s">
        <v>959</v>
      </c>
      <c r="D674" t="s">
        <v>39</v>
      </c>
      <c r="E674" s="5" t="s">
        <v>820</v>
      </c>
      <c r="F674" t="s">
        <v>842</v>
      </c>
      <c r="G674" t="s">
        <v>318</v>
      </c>
      <c r="H674" s="87" t="s">
        <v>788</v>
      </c>
      <c r="I674" s="65">
        <v>22</v>
      </c>
      <c r="J674" s="1">
        <v>5242697</v>
      </c>
      <c r="L674" s="3">
        <f t="shared" si="30"/>
        <v>63</v>
      </c>
      <c r="M674" t="s">
        <v>9</v>
      </c>
    </row>
    <row r="675" spans="1:16" x14ac:dyDescent="0.2">
      <c r="A675" s="10">
        <f t="shared" si="29"/>
        <v>674</v>
      </c>
      <c r="B675" s="10">
        <v>144020</v>
      </c>
      <c r="C675" s="8" t="s">
        <v>1114</v>
      </c>
      <c r="D675" t="s">
        <v>39</v>
      </c>
      <c r="E675" t="s">
        <v>820</v>
      </c>
      <c r="F675" t="s">
        <v>1048</v>
      </c>
      <c r="G675" t="s">
        <v>280</v>
      </c>
      <c r="H675" s="8" t="s">
        <v>788</v>
      </c>
      <c r="I675" s="65">
        <v>22</v>
      </c>
      <c r="J675" s="1">
        <v>4624516</v>
      </c>
      <c r="L675" s="3">
        <f t="shared" si="30"/>
        <v>64</v>
      </c>
      <c r="M675" t="s">
        <v>9</v>
      </c>
      <c r="N675" t="s">
        <v>9</v>
      </c>
      <c r="O675" t="s">
        <v>9</v>
      </c>
      <c r="P675" t="s">
        <v>9</v>
      </c>
    </row>
    <row r="676" spans="1:16" x14ac:dyDescent="0.2">
      <c r="A676" s="10">
        <f t="shared" si="29"/>
        <v>675</v>
      </c>
      <c r="B676" s="10">
        <v>145738</v>
      </c>
      <c r="C676" s="8" t="s">
        <v>1247</v>
      </c>
      <c r="D676" t="s">
        <v>4</v>
      </c>
      <c r="E676" s="5" t="s">
        <v>823</v>
      </c>
      <c r="F676" t="s">
        <v>52</v>
      </c>
      <c r="G676" t="s">
        <v>644</v>
      </c>
      <c r="H676" s="87" t="s">
        <v>788</v>
      </c>
      <c r="I676" s="65">
        <v>22</v>
      </c>
      <c r="J676" s="1">
        <v>4400000</v>
      </c>
      <c r="L676" s="1">
        <f t="shared" si="30"/>
        <v>65</v>
      </c>
      <c r="M676" t="s">
        <v>9</v>
      </c>
    </row>
    <row r="677" spans="1:16" x14ac:dyDescent="0.2">
      <c r="A677" s="10">
        <f t="shared" si="29"/>
        <v>676</v>
      </c>
      <c r="B677" s="10">
        <v>144614</v>
      </c>
      <c r="C677" s="8" t="s">
        <v>1140</v>
      </c>
      <c r="D677" t="s">
        <v>39</v>
      </c>
      <c r="E677" t="s">
        <v>820</v>
      </c>
      <c r="F677" t="s">
        <v>1048</v>
      </c>
      <c r="G677" t="s">
        <v>160</v>
      </c>
      <c r="H677" s="8" t="s">
        <v>788</v>
      </c>
      <c r="I677" s="65">
        <v>22</v>
      </c>
      <c r="J677" s="1">
        <v>4594274</v>
      </c>
      <c r="L677" s="3">
        <f t="shared" ref="L677:L708" si="31">L676+1</f>
        <v>66</v>
      </c>
      <c r="M677" t="s">
        <v>9</v>
      </c>
      <c r="N677" t="s">
        <v>9</v>
      </c>
      <c r="O677" t="s">
        <v>9</v>
      </c>
      <c r="P677" t="s">
        <v>9</v>
      </c>
    </row>
    <row r="678" spans="1:16" x14ac:dyDescent="0.2">
      <c r="A678" s="10">
        <f t="shared" si="29"/>
        <v>677</v>
      </c>
      <c r="B678" s="10">
        <v>143431</v>
      </c>
      <c r="C678" s="8" t="s">
        <v>1073</v>
      </c>
      <c r="D678" t="s">
        <v>4</v>
      </c>
      <c r="E678" s="5" t="s">
        <v>823</v>
      </c>
      <c r="F678" t="s">
        <v>1163</v>
      </c>
      <c r="G678" t="s">
        <v>735</v>
      </c>
      <c r="H678" s="87" t="s">
        <v>788</v>
      </c>
      <c r="I678" s="65">
        <v>22</v>
      </c>
      <c r="J678" s="1">
        <v>26400000</v>
      </c>
      <c r="L678" s="1">
        <f t="shared" si="31"/>
        <v>67</v>
      </c>
    </row>
    <row r="679" spans="1:16" x14ac:dyDescent="0.2">
      <c r="A679" s="10">
        <f t="shared" si="29"/>
        <v>678</v>
      </c>
      <c r="B679" s="10">
        <v>141105</v>
      </c>
      <c r="C679" s="8" t="s">
        <v>847</v>
      </c>
      <c r="D679" t="s">
        <v>692</v>
      </c>
      <c r="E679" s="5" t="s">
        <v>820</v>
      </c>
      <c r="F679" t="s">
        <v>208</v>
      </c>
      <c r="G679" t="s">
        <v>106</v>
      </c>
      <c r="H679" s="91" t="s">
        <v>788</v>
      </c>
      <c r="I679" s="65">
        <v>22</v>
      </c>
      <c r="J679" s="1">
        <v>0</v>
      </c>
      <c r="L679" s="1">
        <f t="shared" si="31"/>
        <v>68</v>
      </c>
      <c r="M679" t="s">
        <v>9</v>
      </c>
      <c r="N679" s="66" t="s">
        <v>9</v>
      </c>
      <c r="O679" t="s">
        <v>9</v>
      </c>
    </row>
    <row r="680" spans="1:16" x14ac:dyDescent="0.2">
      <c r="A680" s="10">
        <f t="shared" si="29"/>
        <v>679</v>
      </c>
      <c r="B680" s="10">
        <v>141144</v>
      </c>
      <c r="C680" s="8" t="s">
        <v>846</v>
      </c>
      <c r="D680" t="s">
        <v>692</v>
      </c>
      <c r="E680" s="5" t="s">
        <v>820</v>
      </c>
      <c r="F680" t="s">
        <v>208</v>
      </c>
      <c r="G680" t="s">
        <v>106</v>
      </c>
      <c r="H680" s="91" t="s">
        <v>788</v>
      </c>
      <c r="I680" s="65">
        <v>22</v>
      </c>
      <c r="J680" s="1">
        <v>0</v>
      </c>
      <c r="L680" s="1">
        <f t="shared" si="31"/>
        <v>69</v>
      </c>
      <c r="M680" t="s">
        <v>9</v>
      </c>
      <c r="N680" s="66" t="s">
        <v>9</v>
      </c>
      <c r="O680" t="s">
        <v>9</v>
      </c>
    </row>
    <row r="681" spans="1:16" x14ac:dyDescent="0.2">
      <c r="A681" s="10">
        <f t="shared" si="29"/>
        <v>680</v>
      </c>
      <c r="B681" s="10">
        <v>144571</v>
      </c>
      <c r="C681" s="8" t="s">
        <v>1134</v>
      </c>
      <c r="D681" t="s">
        <v>39</v>
      </c>
      <c r="E681" t="s">
        <v>820</v>
      </c>
      <c r="F681" t="s">
        <v>74</v>
      </c>
      <c r="G681" t="s">
        <v>564</v>
      </c>
      <c r="H681" s="87" t="s">
        <v>788</v>
      </c>
      <c r="I681" s="65">
        <v>22</v>
      </c>
      <c r="J681" s="1">
        <f>20583933694*0.22</f>
        <v>4528465412.6800003</v>
      </c>
      <c r="L681" s="1">
        <f t="shared" si="31"/>
        <v>70</v>
      </c>
      <c r="M681" t="s">
        <v>9</v>
      </c>
      <c r="N681" t="s">
        <v>9</v>
      </c>
      <c r="O681" t="s">
        <v>9</v>
      </c>
      <c r="P681" t="s">
        <v>9</v>
      </c>
    </row>
    <row r="682" spans="1:16" x14ac:dyDescent="0.2">
      <c r="A682" s="10">
        <f t="shared" si="29"/>
        <v>681</v>
      </c>
      <c r="B682" s="10">
        <v>143339</v>
      </c>
      <c r="C682" s="8" t="s">
        <v>1020</v>
      </c>
      <c r="D682" t="s">
        <v>39</v>
      </c>
      <c r="E682" s="5" t="s">
        <v>820</v>
      </c>
      <c r="F682" t="s">
        <v>1048</v>
      </c>
      <c r="G682" t="s">
        <v>190</v>
      </c>
      <c r="H682" s="87" t="s">
        <v>788</v>
      </c>
      <c r="I682" s="65">
        <v>22</v>
      </c>
      <c r="J682" s="1">
        <v>18830589</v>
      </c>
      <c r="L682" s="1">
        <f t="shared" si="31"/>
        <v>71</v>
      </c>
      <c r="M682" t="s">
        <v>9</v>
      </c>
      <c r="N682" s="66" t="s">
        <v>9</v>
      </c>
      <c r="O682" t="s">
        <v>9</v>
      </c>
      <c r="P682" s="66" t="s">
        <v>9</v>
      </c>
    </row>
    <row r="683" spans="1:16" x14ac:dyDescent="0.2">
      <c r="A683" s="10">
        <f t="shared" si="29"/>
        <v>682</v>
      </c>
      <c r="B683" s="10">
        <v>141758</v>
      </c>
      <c r="C683" s="8" t="s">
        <v>957</v>
      </c>
      <c r="D683" t="s">
        <v>39</v>
      </c>
      <c r="E683" s="5" t="s">
        <v>820</v>
      </c>
      <c r="F683" t="s">
        <v>1048</v>
      </c>
      <c r="G683" t="s">
        <v>190</v>
      </c>
      <c r="H683" s="87" t="s">
        <v>788</v>
      </c>
      <c r="I683" s="65">
        <v>22</v>
      </c>
      <c r="J683" s="1">
        <v>14536588</v>
      </c>
      <c r="L683" s="1">
        <f t="shared" si="31"/>
        <v>72</v>
      </c>
      <c r="M683" t="s">
        <v>9</v>
      </c>
      <c r="N683" s="66" t="s">
        <v>9</v>
      </c>
    </row>
    <row r="684" spans="1:16" x14ac:dyDescent="0.2">
      <c r="A684" s="10">
        <f t="shared" si="29"/>
        <v>683</v>
      </c>
      <c r="B684" s="10">
        <v>143338</v>
      </c>
      <c r="C684" s="8" t="s">
        <v>1019</v>
      </c>
      <c r="D684" t="s">
        <v>39</v>
      </c>
      <c r="E684" s="5" t="s">
        <v>820</v>
      </c>
      <c r="F684" t="s">
        <v>1048</v>
      </c>
      <c r="G684" t="s">
        <v>149</v>
      </c>
      <c r="H684" s="87" t="s">
        <v>788</v>
      </c>
      <c r="I684" s="65">
        <v>22</v>
      </c>
      <c r="J684" s="1">
        <v>12960537</v>
      </c>
      <c r="L684" s="1">
        <f t="shared" si="31"/>
        <v>73</v>
      </c>
      <c r="M684" t="s">
        <v>9</v>
      </c>
      <c r="N684" s="66" t="s">
        <v>9</v>
      </c>
      <c r="O684" t="s">
        <v>9</v>
      </c>
      <c r="P684" s="66" t="s">
        <v>9</v>
      </c>
    </row>
    <row r="685" spans="1:16" x14ac:dyDescent="0.2">
      <c r="A685" s="10">
        <f t="shared" si="29"/>
        <v>684</v>
      </c>
      <c r="B685" s="10">
        <v>145288</v>
      </c>
      <c r="C685" s="8" t="s">
        <v>1209</v>
      </c>
      <c r="D685" t="s">
        <v>39</v>
      </c>
      <c r="E685" s="5" t="s">
        <v>820</v>
      </c>
      <c r="F685" t="s">
        <v>1049</v>
      </c>
      <c r="G685" t="s">
        <v>190</v>
      </c>
      <c r="H685" s="87" t="s">
        <v>788</v>
      </c>
      <c r="I685" s="65">
        <v>22</v>
      </c>
      <c r="J685" s="1">
        <v>195364127</v>
      </c>
      <c r="L685" s="1">
        <f t="shared" si="31"/>
        <v>74</v>
      </c>
      <c r="M685" t="s">
        <v>9</v>
      </c>
    </row>
    <row r="686" spans="1:16" x14ac:dyDescent="0.2">
      <c r="A686" s="10">
        <f t="shared" si="29"/>
        <v>685</v>
      </c>
      <c r="B686" s="10">
        <v>146431</v>
      </c>
      <c r="C686" s="8" t="s">
        <v>1076</v>
      </c>
      <c r="D686" t="s">
        <v>39</v>
      </c>
      <c r="E686" s="5" t="s">
        <v>820</v>
      </c>
      <c r="F686" t="s">
        <v>1048</v>
      </c>
      <c r="G686" t="s">
        <v>560</v>
      </c>
      <c r="H686" s="87" t="s">
        <v>788</v>
      </c>
      <c r="I686" s="65">
        <v>22</v>
      </c>
      <c r="J686" s="1">
        <v>2698594</v>
      </c>
      <c r="L686" s="3">
        <f t="shared" si="31"/>
        <v>75</v>
      </c>
      <c r="M686" t="s">
        <v>9</v>
      </c>
    </row>
    <row r="687" spans="1:16" x14ac:dyDescent="0.2">
      <c r="A687" s="10">
        <f t="shared" si="29"/>
        <v>686</v>
      </c>
      <c r="B687" s="10">
        <v>143280</v>
      </c>
      <c r="C687" s="8" t="s">
        <v>1070</v>
      </c>
      <c r="D687" t="s">
        <v>39</v>
      </c>
      <c r="E687" s="5" t="s">
        <v>820</v>
      </c>
      <c r="F687" t="s">
        <v>1048</v>
      </c>
      <c r="G687" t="s">
        <v>254</v>
      </c>
      <c r="H687" s="87" t="s">
        <v>788</v>
      </c>
      <c r="I687" s="65">
        <v>22</v>
      </c>
      <c r="J687" s="1">
        <v>13022174</v>
      </c>
      <c r="L687" s="1">
        <f t="shared" si="31"/>
        <v>76</v>
      </c>
    </row>
    <row r="688" spans="1:16" x14ac:dyDescent="0.2">
      <c r="A688" s="10">
        <f t="shared" si="29"/>
        <v>687</v>
      </c>
      <c r="B688" s="10">
        <v>144245</v>
      </c>
      <c r="C688" s="8" t="s">
        <v>1121</v>
      </c>
      <c r="D688" t="s">
        <v>39</v>
      </c>
      <c r="E688" t="s">
        <v>820</v>
      </c>
      <c r="F688" t="s">
        <v>1049</v>
      </c>
      <c r="G688" t="s">
        <v>322</v>
      </c>
      <c r="H688" s="8" t="s">
        <v>788</v>
      </c>
      <c r="I688" s="65">
        <v>22</v>
      </c>
      <c r="J688" s="1">
        <v>5071515</v>
      </c>
      <c r="L688" s="3">
        <f t="shared" si="31"/>
        <v>77</v>
      </c>
      <c r="M688" t="s">
        <v>9</v>
      </c>
      <c r="N688" t="s">
        <v>9</v>
      </c>
      <c r="O688" t="s">
        <v>9</v>
      </c>
      <c r="P688" t="s">
        <v>9</v>
      </c>
    </row>
    <row r="689" spans="1:16" x14ac:dyDescent="0.2">
      <c r="A689" s="10">
        <f t="shared" si="29"/>
        <v>688</v>
      </c>
      <c r="B689" s="10">
        <v>143459</v>
      </c>
      <c r="C689" s="8" t="s">
        <v>1075</v>
      </c>
      <c r="D689" t="s">
        <v>39</v>
      </c>
      <c r="E689" s="5" t="s">
        <v>820</v>
      </c>
      <c r="F689" t="s">
        <v>1048</v>
      </c>
      <c r="G689" t="s">
        <v>389</v>
      </c>
      <c r="H689" s="87" t="s">
        <v>788</v>
      </c>
      <c r="I689" s="65">
        <v>22</v>
      </c>
      <c r="J689" s="1">
        <v>13326422</v>
      </c>
      <c r="L689" s="3">
        <f t="shared" si="31"/>
        <v>78</v>
      </c>
    </row>
    <row r="690" spans="1:16" x14ac:dyDescent="0.2">
      <c r="A690" s="10">
        <f t="shared" si="29"/>
        <v>689</v>
      </c>
      <c r="B690" s="10">
        <v>143674</v>
      </c>
      <c r="C690" s="8" t="s">
        <v>1040</v>
      </c>
      <c r="D690" t="s">
        <v>39</v>
      </c>
      <c r="E690" s="5" t="s">
        <v>820</v>
      </c>
      <c r="F690" t="s">
        <v>59</v>
      </c>
      <c r="G690" t="s">
        <v>274</v>
      </c>
      <c r="H690" s="87" t="s">
        <v>788</v>
      </c>
      <c r="I690" s="65">
        <v>22</v>
      </c>
      <c r="J690" s="1">
        <v>300000</v>
      </c>
      <c r="L690" s="3">
        <f t="shared" si="31"/>
        <v>79</v>
      </c>
      <c r="M690" t="s">
        <v>9</v>
      </c>
      <c r="N690" t="s">
        <v>9</v>
      </c>
      <c r="O690" t="s">
        <v>9</v>
      </c>
      <c r="P690" t="s">
        <v>9</v>
      </c>
    </row>
    <row r="691" spans="1:16" x14ac:dyDescent="0.2">
      <c r="A691" s="10">
        <f t="shared" si="29"/>
        <v>690</v>
      </c>
      <c r="B691" s="10">
        <v>144074</v>
      </c>
      <c r="C691" s="8" t="s">
        <v>1117</v>
      </c>
      <c r="D691" t="s">
        <v>39</v>
      </c>
      <c r="E691" t="s">
        <v>820</v>
      </c>
      <c r="F691" t="s">
        <v>1048</v>
      </c>
      <c r="G691" t="s">
        <v>187</v>
      </c>
      <c r="H691" s="8" t="s">
        <v>788</v>
      </c>
      <c r="I691" s="65">
        <v>22</v>
      </c>
      <c r="J691" s="1">
        <v>9665887</v>
      </c>
      <c r="L691" s="3">
        <f t="shared" si="31"/>
        <v>80</v>
      </c>
      <c r="M691" t="s">
        <v>9</v>
      </c>
      <c r="N691" t="s">
        <v>9</v>
      </c>
      <c r="O691" t="s">
        <v>9</v>
      </c>
      <c r="P691" t="s">
        <v>9</v>
      </c>
    </row>
    <row r="692" spans="1:16" x14ac:dyDescent="0.2">
      <c r="A692" s="10">
        <f t="shared" si="29"/>
        <v>691</v>
      </c>
      <c r="B692" s="10">
        <v>144011</v>
      </c>
      <c r="C692" s="8" t="s">
        <v>1112</v>
      </c>
      <c r="D692" t="s">
        <v>39</v>
      </c>
      <c r="E692" t="s">
        <v>820</v>
      </c>
      <c r="F692" t="s">
        <v>1048</v>
      </c>
      <c r="G692" t="s">
        <v>187</v>
      </c>
      <c r="H692" s="8" t="s">
        <v>788</v>
      </c>
      <c r="I692" s="65">
        <v>22</v>
      </c>
      <c r="J692" s="1">
        <v>684749</v>
      </c>
      <c r="L692" s="3">
        <f t="shared" si="31"/>
        <v>81</v>
      </c>
      <c r="M692" t="s">
        <v>9</v>
      </c>
      <c r="N692" t="s">
        <v>9</v>
      </c>
      <c r="O692" t="s">
        <v>9</v>
      </c>
      <c r="P692" t="s">
        <v>9</v>
      </c>
    </row>
    <row r="693" spans="1:16" x14ac:dyDescent="0.2">
      <c r="A693" s="10">
        <f t="shared" si="29"/>
        <v>692</v>
      </c>
      <c r="B693" s="10">
        <v>144405</v>
      </c>
      <c r="C693" s="8" t="s">
        <v>1112</v>
      </c>
      <c r="D693" t="s">
        <v>39</v>
      </c>
      <c r="E693" t="s">
        <v>820</v>
      </c>
      <c r="F693" t="s">
        <v>1048</v>
      </c>
      <c r="G693" t="s">
        <v>1165</v>
      </c>
      <c r="H693" s="8" t="s">
        <v>788</v>
      </c>
      <c r="I693" s="65">
        <v>22</v>
      </c>
      <c r="J693" s="1">
        <v>4830092</v>
      </c>
      <c r="L693" s="3">
        <f t="shared" si="31"/>
        <v>82</v>
      </c>
      <c r="M693" t="s">
        <v>9</v>
      </c>
      <c r="N693" t="s">
        <v>9</v>
      </c>
      <c r="O693" t="s">
        <v>9</v>
      </c>
      <c r="P693" t="s">
        <v>9</v>
      </c>
    </row>
    <row r="694" spans="1:16" x14ac:dyDescent="0.2">
      <c r="A694" s="10">
        <f t="shared" si="29"/>
        <v>693</v>
      </c>
      <c r="B694" s="10">
        <v>144019</v>
      </c>
      <c r="C694" s="8" t="s">
        <v>1074</v>
      </c>
      <c r="D694" t="s">
        <v>39</v>
      </c>
      <c r="E694" t="s">
        <v>820</v>
      </c>
      <c r="F694" t="s">
        <v>1049</v>
      </c>
      <c r="G694" t="s">
        <v>401</v>
      </c>
      <c r="H694" s="8" t="s">
        <v>788</v>
      </c>
      <c r="I694" s="65">
        <v>22</v>
      </c>
      <c r="J694" s="1">
        <v>7911639</v>
      </c>
      <c r="L694" s="3">
        <f t="shared" si="31"/>
        <v>83</v>
      </c>
      <c r="M694" t="s">
        <v>9</v>
      </c>
      <c r="N694" t="s">
        <v>9</v>
      </c>
      <c r="O694" t="s">
        <v>9</v>
      </c>
      <c r="P694" t="s">
        <v>9</v>
      </c>
    </row>
    <row r="695" spans="1:16" x14ac:dyDescent="0.2">
      <c r="A695" s="10">
        <f t="shared" si="29"/>
        <v>694</v>
      </c>
      <c r="B695" s="10">
        <v>144285</v>
      </c>
      <c r="C695" s="8" t="s">
        <v>1123</v>
      </c>
      <c r="D695" t="s">
        <v>39</v>
      </c>
      <c r="E695" t="s">
        <v>820</v>
      </c>
      <c r="F695" t="s">
        <v>1048</v>
      </c>
      <c r="G695" t="s">
        <v>274</v>
      </c>
      <c r="H695" s="8" t="s">
        <v>788</v>
      </c>
      <c r="I695" s="65">
        <v>22</v>
      </c>
      <c r="J695" s="1">
        <v>5835557</v>
      </c>
      <c r="L695" s="3">
        <f t="shared" si="31"/>
        <v>84</v>
      </c>
      <c r="M695" t="s">
        <v>9</v>
      </c>
      <c r="N695" t="s">
        <v>9</v>
      </c>
      <c r="O695" t="s">
        <v>9</v>
      </c>
      <c r="P695" t="s">
        <v>9</v>
      </c>
    </row>
    <row r="696" spans="1:16" x14ac:dyDescent="0.2">
      <c r="A696" s="10">
        <f t="shared" si="29"/>
        <v>695</v>
      </c>
      <c r="B696" s="10">
        <v>144683</v>
      </c>
      <c r="C696" s="8" t="s">
        <v>1146</v>
      </c>
      <c r="D696" t="s">
        <v>39</v>
      </c>
      <c r="E696" t="s">
        <v>820</v>
      </c>
      <c r="F696" t="s">
        <v>1175</v>
      </c>
      <c r="G696" t="s">
        <v>280</v>
      </c>
      <c r="H696" s="8" t="s">
        <v>788</v>
      </c>
      <c r="I696" s="65">
        <v>22</v>
      </c>
      <c r="J696" s="1">
        <v>8453912.7200000007</v>
      </c>
      <c r="L696" s="3">
        <f t="shared" si="31"/>
        <v>85</v>
      </c>
      <c r="M696" t="s">
        <v>9</v>
      </c>
      <c r="N696" t="s">
        <v>9</v>
      </c>
      <c r="O696" t="s">
        <v>9</v>
      </c>
      <c r="P696" t="s">
        <v>9</v>
      </c>
    </row>
    <row r="697" spans="1:16" x14ac:dyDescent="0.2">
      <c r="A697" s="10">
        <f t="shared" si="29"/>
        <v>696</v>
      </c>
      <c r="B697" s="10">
        <v>144336</v>
      </c>
      <c r="C697" s="8" t="s">
        <v>1124</v>
      </c>
      <c r="D697" t="s">
        <v>39</v>
      </c>
      <c r="E697" t="s">
        <v>820</v>
      </c>
      <c r="F697" t="s">
        <v>1048</v>
      </c>
      <c r="G697" t="s">
        <v>187</v>
      </c>
      <c r="H697" s="8" t="s">
        <v>788</v>
      </c>
      <c r="I697" s="65">
        <v>22</v>
      </c>
      <c r="J697" s="1">
        <v>15531345</v>
      </c>
      <c r="L697" s="3">
        <f t="shared" si="31"/>
        <v>86</v>
      </c>
      <c r="M697" t="s">
        <v>9</v>
      </c>
      <c r="N697" t="s">
        <v>9</v>
      </c>
      <c r="O697" t="s">
        <v>9</v>
      </c>
      <c r="P697" t="s">
        <v>9</v>
      </c>
    </row>
    <row r="698" spans="1:16" x14ac:dyDescent="0.2">
      <c r="A698" s="10">
        <f t="shared" si="29"/>
        <v>697</v>
      </c>
      <c r="B698" s="10">
        <v>144661</v>
      </c>
      <c r="C698" s="8" t="s">
        <v>1143</v>
      </c>
      <c r="D698" t="s">
        <v>39</v>
      </c>
      <c r="E698" t="s">
        <v>820</v>
      </c>
      <c r="F698" t="s">
        <v>1175</v>
      </c>
      <c r="G698" t="s">
        <v>280</v>
      </c>
      <c r="H698" s="8" t="s">
        <v>788</v>
      </c>
      <c r="I698" s="65">
        <v>22</v>
      </c>
      <c r="J698" s="1">
        <v>2657823.96</v>
      </c>
      <c r="L698" s="3">
        <f t="shared" si="31"/>
        <v>87</v>
      </c>
      <c r="M698" t="s">
        <v>9</v>
      </c>
      <c r="N698" t="s">
        <v>9</v>
      </c>
      <c r="O698" t="s">
        <v>9</v>
      </c>
      <c r="P698" t="s">
        <v>9</v>
      </c>
    </row>
    <row r="699" spans="1:16" x14ac:dyDescent="0.2">
      <c r="A699" s="10">
        <f t="shared" si="29"/>
        <v>698</v>
      </c>
      <c r="B699" s="10">
        <v>145703</v>
      </c>
      <c r="C699" s="8" t="s">
        <v>1144</v>
      </c>
      <c r="D699" t="s">
        <v>39</v>
      </c>
      <c r="E699" s="5" t="s">
        <v>820</v>
      </c>
      <c r="F699" t="s">
        <v>842</v>
      </c>
      <c r="G699" t="s">
        <v>274</v>
      </c>
      <c r="H699" s="87" t="s">
        <v>788</v>
      </c>
      <c r="I699" s="65">
        <v>22</v>
      </c>
      <c r="J699" s="1">
        <v>2302213</v>
      </c>
      <c r="L699" s="3">
        <f t="shared" si="31"/>
        <v>88</v>
      </c>
      <c r="M699" t="s">
        <v>9</v>
      </c>
    </row>
    <row r="700" spans="1:16" x14ac:dyDescent="0.2">
      <c r="A700" s="10">
        <f t="shared" si="29"/>
        <v>699</v>
      </c>
      <c r="B700" s="10">
        <v>144685</v>
      </c>
      <c r="C700" s="8" t="s">
        <v>1113</v>
      </c>
      <c r="D700" t="s">
        <v>39</v>
      </c>
      <c r="E700" t="s">
        <v>820</v>
      </c>
      <c r="F700" t="s">
        <v>1175</v>
      </c>
      <c r="G700" t="s">
        <v>280</v>
      </c>
      <c r="H700" s="8" t="s">
        <v>788</v>
      </c>
      <c r="I700" s="65">
        <v>22</v>
      </c>
      <c r="J700" s="1">
        <f>33876272*0.22</f>
        <v>7452779.8399999999</v>
      </c>
      <c r="L700" s="3">
        <f t="shared" si="31"/>
        <v>89</v>
      </c>
      <c r="M700" t="s">
        <v>9</v>
      </c>
      <c r="N700" t="s">
        <v>9</v>
      </c>
      <c r="O700" t="s">
        <v>9</v>
      </c>
      <c r="P700" t="s">
        <v>9</v>
      </c>
    </row>
    <row r="701" spans="1:16" x14ac:dyDescent="0.2">
      <c r="A701" s="10">
        <f t="shared" si="29"/>
        <v>700</v>
      </c>
      <c r="B701" s="10">
        <v>144742</v>
      </c>
      <c r="C701" s="8" t="s">
        <v>1113</v>
      </c>
      <c r="D701" t="s">
        <v>39</v>
      </c>
      <c r="E701" t="s">
        <v>820</v>
      </c>
      <c r="F701" t="s">
        <v>1048</v>
      </c>
      <c r="G701" t="s">
        <v>318</v>
      </c>
      <c r="H701" s="8" t="s">
        <v>788</v>
      </c>
      <c r="I701" s="65">
        <v>22</v>
      </c>
      <c r="J701" s="1">
        <v>5446870</v>
      </c>
      <c r="L701" s="3">
        <f t="shared" si="31"/>
        <v>90</v>
      </c>
      <c r="M701" t="s">
        <v>9</v>
      </c>
      <c r="N701" t="s">
        <v>9</v>
      </c>
      <c r="O701" t="s">
        <v>9</v>
      </c>
      <c r="P701" t="s">
        <v>9</v>
      </c>
    </row>
    <row r="702" spans="1:16" x14ac:dyDescent="0.2">
      <c r="A702" s="10">
        <f t="shared" si="29"/>
        <v>701</v>
      </c>
      <c r="B702" s="10">
        <v>144799</v>
      </c>
      <c r="C702" s="8" t="s">
        <v>1154</v>
      </c>
      <c r="D702" t="s">
        <v>39</v>
      </c>
      <c r="E702" t="s">
        <v>820</v>
      </c>
      <c r="F702" t="s">
        <v>1048</v>
      </c>
      <c r="G702" t="s">
        <v>318</v>
      </c>
      <c r="H702" s="8" t="s">
        <v>788</v>
      </c>
      <c r="I702" s="65">
        <v>22</v>
      </c>
      <c r="J702" s="1">
        <v>9400102</v>
      </c>
      <c r="L702" s="3">
        <f t="shared" si="31"/>
        <v>91</v>
      </c>
      <c r="M702" t="s">
        <v>9</v>
      </c>
      <c r="N702" t="s">
        <v>9</v>
      </c>
      <c r="O702" t="s">
        <v>9</v>
      </c>
      <c r="P702" t="s">
        <v>9</v>
      </c>
    </row>
    <row r="703" spans="1:16" x14ac:dyDescent="0.2">
      <c r="A703" s="10">
        <f t="shared" si="29"/>
        <v>702</v>
      </c>
      <c r="B703" s="10">
        <v>144764</v>
      </c>
      <c r="C703" s="8" t="s">
        <v>1153</v>
      </c>
      <c r="D703" t="s">
        <v>39</v>
      </c>
      <c r="E703" t="s">
        <v>820</v>
      </c>
      <c r="F703" t="s">
        <v>1048</v>
      </c>
      <c r="G703" t="s">
        <v>318</v>
      </c>
      <c r="H703" s="8" t="s">
        <v>788</v>
      </c>
      <c r="I703" s="65">
        <v>22</v>
      </c>
      <c r="J703" s="1">
        <v>10203130</v>
      </c>
      <c r="L703" s="3">
        <f t="shared" si="31"/>
        <v>92</v>
      </c>
      <c r="M703" t="s">
        <v>9</v>
      </c>
      <c r="N703" t="s">
        <v>9</v>
      </c>
      <c r="O703" t="s">
        <v>9</v>
      </c>
      <c r="P703" t="s">
        <v>9</v>
      </c>
    </row>
    <row r="704" spans="1:16" x14ac:dyDescent="0.2">
      <c r="A704" s="10">
        <f t="shared" si="29"/>
        <v>703</v>
      </c>
      <c r="B704" s="10">
        <v>146057</v>
      </c>
      <c r="C704" s="8" t="s">
        <v>1265</v>
      </c>
      <c r="D704" t="s">
        <v>39</v>
      </c>
      <c r="E704" s="5" t="s">
        <v>820</v>
      </c>
      <c r="F704" t="s">
        <v>842</v>
      </c>
      <c r="G704" t="s">
        <v>411</v>
      </c>
      <c r="H704" s="87" t="s">
        <v>788</v>
      </c>
      <c r="I704" s="65">
        <v>22</v>
      </c>
      <c r="J704" s="1">
        <v>19432692</v>
      </c>
      <c r="L704" s="3">
        <f t="shared" si="31"/>
        <v>93</v>
      </c>
      <c r="M704" t="s">
        <v>9</v>
      </c>
    </row>
    <row r="705" spans="1:16" x14ac:dyDescent="0.2">
      <c r="A705" s="10">
        <f t="shared" si="29"/>
        <v>704</v>
      </c>
      <c r="B705" s="10">
        <v>146447</v>
      </c>
      <c r="C705" s="8" t="s">
        <v>1284</v>
      </c>
      <c r="D705" t="s">
        <v>39</v>
      </c>
      <c r="E705" s="5" t="s">
        <v>820</v>
      </c>
      <c r="F705" t="s">
        <v>842</v>
      </c>
      <c r="G705" t="s">
        <v>303</v>
      </c>
      <c r="H705" s="87" t="s">
        <v>788</v>
      </c>
      <c r="I705" s="65">
        <v>22</v>
      </c>
      <c r="J705" s="1">
        <v>12517562</v>
      </c>
      <c r="L705" s="3">
        <f t="shared" si="31"/>
        <v>94</v>
      </c>
      <c r="M705" t="s">
        <v>9</v>
      </c>
    </row>
    <row r="706" spans="1:16" x14ac:dyDescent="0.2">
      <c r="A706" s="10">
        <f t="shared" si="29"/>
        <v>705</v>
      </c>
      <c r="B706" s="10">
        <v>146520</v>
      </c>
      <c r="C706" s="8" t="s">
        <v>1286</v>
      </c>
      <c r="D706" t="s">
        <v>39</v>
      </c>
      <c r="E706" s="5" t="s">
        <v>820</v>
      </c>
      <c r="F706" t="s">
        <v>842</v>
      </c>
      <c r="G706" t="s">
        <v>318</v>
      </c>
      <c r="H706" s="87" t="s">
        <v>788</v>
      </c>
      <c r="I706" s="65">
        <v>22</v>
      </c>
      <c r="J706" s="1">
        <v>13999777</v>
      </c>
      <c r="L706" s="3">
        <f t="shared" si="31"/>
        <v>95</v>
      </c>
      <c r="M706" t="s">
        <v>9</v>
      </c>
    </row>
    <row r="707" spans="1:16" x14ac:dyDescent="0.2">
      <c r="A707" s="10">
        <f t="shared" si="29"/>
        <v>706</v>
      </c>
      <c r="B707" s="10">
        <v>146663</v>
      </c>
      <c r="C707" s="8" t="s">
        <v>1226</v>
      </c>
      <c r="D707" t="s">
        <v>39</v>
      </c>
      <c r="E707" s="5" t="s">
        <v>820</v>
      </c>
      <c r="F707" t="s">
        <v>842</v>
      </c>
      <c r="G707" t="s">
        <v>318</v>
      </c>
      <c r="H707" s="87" t="s">
        <v>788</v>
      </c>
      <c r="I707" s="65">
        <v>22</v>
      </c>
      <c r="J707" s="1">
        <v>17506671</v>
      </c>
      <c r="L707" s="3">
        <f t="shared" si="31"/>
        <v>96</v>
      </c>
      <c r="M707" t="s">
        <v>9</v>
      </c>
    </row>
    <row r="708" spans="1:16" x14ac:dyDescent="0.2">
      <c r="A708" s="10">
        <f t="shared" ref="A708:A771" si="32">A707+1</f>
        <v>707</v>
      </c>
      <c r="B708" s="10">
        <v>145331</v>
      </c>
      <c r="C708" s="8" t="s">
        <v>1133</v>
      </c>
      <c r="D708" t="s">
        <v>39</v>
      </c>
      <c r="E708" s="5" t="s">
        <v>820</v>
      </c>
      <c r="F708" t="s">
        <v>1049</v>
      </c>
      <c r="G708" t="s">
        <v>296</v>
      </c>
      <c r="H708" s="87" t="s">
        <v>788</v>
      </c>
      <c r="I708" s="65">
        <v>22</v>
      </c>
      <c r="J708" s="1">
        <v>4659817</v>
      </c>
      <c r="L708" s="3">
        <f t="shared" si="31"/>
        <v>97</v>
      </c>
      <c r="M708" t="s">
        <v>9</v>
      </c>
    </row>
    <row r="709" spans="1:16" x14ac:dyDescent="0.2">
      <c r="A709" s="10">
        <f t="shared" si="32"/>
        <v>708</v>
      </c>
      <c r="B709" s="10">
        <v>146677</v>
      </c>
      <c r="C709" s="8" t="s">
        <v>1299</v>
      </c>
      <c r="D709" t="s">
        <v>39</v>
      </c>
      <c r="E709" s="5" t="s">
        <v>820</v>
      </c>
      <c r="F709" t="s">
        <v>842</v>
      </c>
      <c r="G709" t="s">
        <v>318</v>
      </c>
      <c r="H709" s="87" t="s">
        <v>788</v>
      </c>
      <c r="I709" s="65">
        <v>22</v>
      </c>
      <c r="J709" s="1">
        <v>2762961</v>
      </c>
      <c r="L709" s="3">
        <f t="shared" ref="L709:L727" si="33">L708+1</f>
        <v>98</v>
      </c>
      <c r="M709" t="s">
        <v>9</v>
      </c>
    </row>
    <row r="710" spans="1:16" x14ac:dyDescent="0.2">
      <c r="A710" s="10">
        <f t="shared" si="32"/>
        <v>709</v>
      </c>
      <c r="B710" s="10">
        <v>146679</v>
      </c>
      <c r="C710" s="8" t="s">
        <v>1232</v>
      </c>
      <c r="D710" t="s">
        <v>39</v>
      </c>
      <c r="E710" s="5" t="s">
        <v>820</v>
      </c>
      <c r="F710" t="s">
        <v>842</v>
      </c>
      <c r="G710" t="s">
        <v>318</v>
      </c>
      <c r="H710" s="87" t="s">
        <v>788</v>
      </c>
      <c r="I710" s="65">
        <v>22</v>
      </c>
      <c r="J710" s="1">
        <v>4753508</v>
      </c>
      <c r="L710" s="3">
        <f t="shared" si="33"/>
        <v>99</v>
      </c>
      <c r="M710" t="s">
        <v>9</v>
      </c>
    </row>
    <row r="711" spans="1:16" x14ac:dyDescent="0.2">
      <c r="A711" s="10">
        <f t="shared" si="32"/>
        <v>710</v>
      </c>
      <c r="B711" s="10">
        <v>146683</v>
      </c>
      <c r="C711" s="8" t="s">
        <v>1300</v>
      </c>
      <c r="D711" t="s">
        <v>39</v>
      </c>
      <c r="E711" s="5" t="s">
        <v>820</v>
      </c>
      <c r="F711" t="s">
        <v>842</v>
      </c>
      <c r="G711" t="s">
        <v>318</v>
      </c>
      <c r="H711" s="87" t="s">
        <v>788</v>
      </c>
      <c r="I711" s="65">
        <v>22</v>
      </c>
      <c r="J711" s="1">
        <v>2762961</v>
      </c>
      <c r="L711" s="3">
        <f t="shared" si="33"/>
        <v>100</v>
      </c>
      <c r="M711" t="s">
        <v>9</v>
      </c>
    </row>
    <row r="712" spans="1:16" x14ac:dyDescent="0.2">
      <c r="A712" s="10">
        <f t="shared" si="32"/>
        <v>711</v>
      </c>
      <c r="B712" s="10">
        <v>145950</v>
      </c>
      <c r="C712" s="8" t="s">
        <v>1260</v>
      </c>
      <c r="D712" t="s">
        <v>39</v>
      </c>
      <c r="E712" s="5" t="s">
        <v>820</v>
      </c>
      <c r="F712" t="s">
        <v>842</v>
      </c>
      <c r="G712" t="s">
        <v>318</v>
      </c>
      <c r="H712" s="87" t="s">
        <v>788</v>
      </c>
      <c r="I712" s="65">
        <v>22</v>
      </c>
      <c r="J712" s="1">
        <v>3895821</v>
      </c>
      <c r="L712" s="3">
        <f t="shared" si="33"/>
        <v>101</v>
      </c>
      <c r="M712" t="s">
        <v>9</v>
      </c>
    </row>
    <row r="713" spans="1:16" x14ac:dyDescent="0.2">
      <c r="A713" s="10">
        <f t="shared" si="32"/>
        <v>712</v>
      </c>
      <c r="B713" s="10">
        <v>146056</v>
      </c>
      <c r="C713" s="8" t="s">
        <v>1264</v>
      </c>
      <c r="D713" t="s">
        <v>39</v>
      </c>
      <c r="E713" s="5" t="s">
        <v>820</v>
      </c>
      <c r="F713" t="s">
        <v>842</v>
      </c>
      <c r="G713" t="s">
        <v>318</v>
      </c>
      <c r="H713" s="87" t="s">
        <v>788</v>
      </c>
      <c r="I713" s="65">
        <v>22</v>
      </c>
      <c r="J713" s="1">
        <v>21186234</v>
      </c>
      <c r="L713" s="3">
        <f t="shared" si="33"/>
        <v>102</v>
      </c>
      <c r="M713" t="s">
        <v>9</v>
      </c>
    </row>
    <row r="714" spans="1:16" x14ac:dyDescent="0.2">
      <c r="A714" s="10">
        <f t="shared" si="32"/>
        <v>713</v>
      </c>
      <c r="B714" s="10">
        <v>146701</v>
      </c>
      <c r="C714" s="8" t="s">
        <v>1302</v>
      </c>
      <c r="D714" t="s">
        <v>39</v>
      </c>
      <c r="E714" s="5" t="s">
        <v>820</v>
      </c>
      <c r="F714" t="s">
        <v>842</v>
      </c>
      <c r="G714" t="s">
        <v>280</v>
      </c>
      <c r="H714" s="87" t="s">
        <v>788</v>
      </c>
      <c r="I714" s="65">
        <v>22</v>
      </c>
      <c r="J714" s="1">
        <v>5307050</v>
      </c>
      <c r="L714" s="3">
        <f t="shared" si="33"/>
        <v>103</v>
      </c>
      <c r="M714" t="s">
        <v>9</v>
      </c>
    </row>
    <row r="715" spans="1:16" x14ac:dyDescent="0.2">
      <c r="A715" s="10">
        <f t="shared" si="32"/>
        <v>714</v>
      </c>
      <c r="B715" s="10">
        <v>146235</v>
      </c>
      <c r="C715" s="8" t="s">
        <v>1274</v>
      </c>
      <c r="D715" t="s">
        <v>39</v>
      </c>
      <c r="E715" s="5" t="s">
        <v>820</v>
      </c>
      <c r="F715" t="s">
        <v>842</v>
      </c>
      <c r="G715" t="s">
        <v>1309</v>
      </c>
      <c r="H715" s="87" t="s">
        <v>788</v>
      </c>
      <c r="I715" s="65">
        <v>22</v>
      </c>
      <c r="J715" s="1">
        <v>1398928</v>
      </c>
      <c r="L715" s="3">
        <f t="shared" si="33"/>
        <v>104</v>
      </c>
      <c r="M715" t="s">
        <v>9</v>
      </c>
    </row>
    <row r="716" spans="1:16" x14ac:dyDescent="0.2">
      <c r="A716" s="10">
        <f t="shared" si="32"/>
        <v>715</v>
      </c>
      <c r="B716" s="10">
        <v>146234</v>
      </c>
      <c r="C716" s="8" t="s">
        <v>1273</v>
      </c>
      <c r="D716" t="s">
        <v>39</v>
      </c>
      <c r="E716" s="5" t="s">
        <v>820</v>
      </c>
      <c r="F716" t="s">
        <v>842</v>
      </c>
      <c r="G716" t="s">
        <v>318</v>
      </c>
      <c r="H716" s="87" t="s">
        <v>788</v>
      </c>
      <c r="I716" s="65">
        <v>22</v>
      </c>
      <c r="J716" s="1">
        <v>6619031</v>
      </c>
      <c r="L716" s="3">
        <f t="shared" si="33"/>
        <v>105</v>
      </c>
      <c r="M716" t="s">
        <v>9</v>
      </c>
    </row>
    <row r="717" spans="1:16" x14ac:dyDescent="0.2">
      <c r="A717" s="10">
        <f t="shared" si="32"/>
        <v>716</v>
      </c>
      <c r="B717" s="10">
        <v>146233</v>
      </c>
      <c r="C717" s="8" t="s">
        <v>1272</v>
      </c>
      <c r="D717" t="s">
        <v>39</v>
      </c>
      <c r="E717" s="5" t="s">
        <v>820</v>
      </c>
      <c r="F717" t="s">
        <v>842</v>
      </c>
      <c r="G717" t="s">
        <v>318</v>
      </c>
      <c r="H717" s="87" t="s">
        <v>788</v>
      </c>
      <c r="I717" s="65">
        <v>22</v>
      </c>
      <c r="J717" s="1">
        <v>8911442</v>
      </c>
      <c r="L717" s="3">
        <f t="shared" si="33"/>
        <v>106</v>
      </c>
      <c r="M717" t="s">
        <v>9</v>
      </c>
    </row>
    <row r="718" spans="1:16" x14ac:dyDescent="0.2">
      <c r="A718" s="10">
        <f t="shared" si="32"/>
        <v>717</v>
      </c>
      <c r="B718" s="10">
        <v>65506</v>
      </c>
      <c r="C718" s="8" t="s">
        <v>186</v>
      </c>
      <c r="D718" t="s">
        <v>39</v>
      </c>
      <c r="E718" s="5" t="s">
        <v>820</v>
      </c>
      <c r="F718" s="5" t="s">
        <v>1044</v>
      </c>
      <c r="G718" t="s">
        <v>187</v>
      </c>
      <c r="H718" s="8" t="s">
        <v>788</v>
      </c>
      <c r="I718" s="2">
        <v>22.5</v>
      </c>
      <c r="J718" s="3">
        <v>3574000</v>
      </c>
      <c r="K718" s="3"/>
      <c r="L718" s="3">
        <f t="shared" si="33"/>
        <v>107</v>
      </c>
      <c r="M718" t="s">
        <v>9</v>
      </c>
      <c r="N718" s="66" t="s">
        <v>9</v>
      </c>
      <c r="O718" t="s">
        <v>9</v>
      </c>
      <c r="P718" s="66" t="s">
        <v>9</v>
      </c>
    </row>
    <row r="719" spans="1:16" x14ac:dyDescent="0.2">
      <c r="A719" s="10">
        <f t="shared" si="32"/>
        <v>718</v>
      </c>
      <c r="B719" s="10">
        <v>81569</v>
      </c>
      <c r="C719" s="8" t="s">
        <v>211</v>
      </c>
      <c r="D719" t="s">
        <v>39</v>
      </c>
      <c r="E719" s="5" t="s">
        <v>820</v>
      </c>
      <c r="F719" t="s">
        <v>52</v>
      </c>
      <c r="G719" t="s">
        <v>133</v>
      </c>
      <c r="H719" s="8" t="s">
        <v>788</v>
      </c>
      <c r="I719" s="65">
        <v>22.5</v>
      </c>
      <c r="J719" s="1">
        <v>1300000</v>
      </c>
      <c r="L719" s="1">
        <f t="shared" si="33"/>
        <v>108</v>
      </c>
      <c r="M719" t="s">
        <v>9</v>
      </c>
      <c r="N719" s="66" t="s">
        <v>9</v>
      </c>
      <c r="O719" t="s">
        <v>9</v>
      </c>
      <c r="P719" s="66" t="s">
        <v>9</v>
      </c>
    </row>
    <row r="720" spans="1:16" x14ac:dyDescent="0.2">
      <c r="A720" s="10">
        <f t="shared" si="32"/>
        <v>719</v>
      </c>
      <c r="B720" s="10">
        <v>127435</v>
      </c>
      <c r="C720" s="8" t="s">
        <v>506</v>
      </c>
      <c r="D720" t="s">
        <v>49</v>
      </c>
      <c r="E720" s="5" t="s">
        <v>820</v>
      </c>
      <c r="F720" t="s">
        <v>5</v>
      </c>
      <c r="G720" t="s">
        <v>187</v>
      </c>
      <c r="H720" s="8" t="s">
        <v>788</v>
      </c>
      <c r="I720" s="2">
        <v>22.5</v>
      </c>
      <c r="J720" s="3">
        <v>87890000</v>
      </c>
      <c r="K720" s="3"/>
      <c r="L720" s="3">
        <f t="shared" si="33"/>
        <v>109</v>
      </c>
      <c r="M720" t="s">
        <v>9</v>
      </c>
      <c r="N720" s="66" t="s">
        <v>9</v>
      </c>
      <c r="O720" t="s">
        <v>9</v>
      </c>
      <c r="P720" s="66" t="s">
        <v>9</v>
      </c>
    </row>
    <row r="721" spans="1:16" x14ac:dyDescent="0.2">
      <c r="A721" s="10">
        <f t="shared" si="32"/>
        <v>720</v>
      </c>
      <c r="B721" s="10">
        <v>141282</v>
      </c>
      <c r="C721" s="8" t="s">
        <v>844</v>
      </c>
      <c r="D721" t="s">
        <v>55</v>
      </c>
      <c r="E721" s="5" t="s">
        <v>820</v>
      </c>
      <c r="F721" t="s">
        <v>45</v>
      </c>
      <c r="G721" t="s">
        <v>136</v>
      </c>
      <c r="H721" s="91" t="s">
        <v>788</v>
      </c>
      <c r="I721" s="65">
        <v>22.5</v>
      </c>
      <c r="J721" s="1">
        <v>29250000</v>
      </c>
      <c r="L721" s="3">
        <f t="shared" si="33"/>
        <v>110</v>
      </c>
      <c r="M721" t="s">
        <v>9</v>
      </c>
      <c r="N721" s="66" t="s">
        <v>9</v>
      </c>
    </row>
    <row r="722" spans="1:16" x14ac:dyDescent="0.2">
      <c r="A722" s="10">
        <f t="shared" si="32"/>
        <v>721</v>
      </c>
      <c r="B722" s="10">
        <v>139727</v>
      </c>
      <c r="C722" s="8" t="s">
        <v>766</v>
      </c>
      <c r="D722" t="s">
        <v>39</v>
      </c>
      <c r="E722" s="5" t="s">
        <v>820</v>
      </c>
      <c r="F722" t="s">
        <v>83</v>
      </c>
      <c r="G722" t="s">
        <v>564</v>
      </c>
      <c r="H722" s="87" t="s">
        <v>788</v>
      </c>
      <c r="I722" s="65">
        <v>22.5</v>
      </c>
      <c r="J722" s="1">
        <v>112843749.825</v>
      </c>
      <c r="L722" s="1">
        <f t="shared" si="33"/>
        <v>111</v>
      </c>
      <c r="M722" t="s">
        <v>9</v>
      </c>
      <c r="N722" s="66" t="s">
        <v>9</v>
      </c>
      <c r="O722" t="s">
        <v>9</v>
      </c>
      <c r="P722" s="66" t="s">
        <v>9</v>
      </c>
    </row>
    <row r="723" spans="1:16" x14ac:dyDescent="0.2">
      <c r="A723" s="10">
        <f t="shared" si="32"/>
        <v>722</v>
      </c>
      <c r="B723" s="10">
        <v>141689</v>
      </c>
      <c r="C723" s="8" t="s">
        <v>939</v>
      </c>
      <c r="D723" t="s">
        <v>39</v>
      </c>
      <c r="E723" s="5" t="s">
        <v>820</v>
      </c>
      <c r="F723" t="s">
        <v>842</v>
      </c>
      <c r="G723" t="s">
        <v>280</v>
      </c>
      <c r="H723" s="91" t="s">
        <v>788</v>
      </c>
      <c r="I723" s="65">
        <v>22.5</v>
      </c>
      <c r="J723" s="1">
        <v>4065589.8000000003</v>
      </c>
      <c r="L723" s="3">
        <f t="shared" si="33"/>
        <v>112</v>
      </c>
      <c r="M723" t="s">
        <v>9</v>
      </c>
      <c r="N723" s="66" t="s">
        <v>9</v>
      </c>
      <c r="O723" t="s">
        <v>9</v>
      </c>
      <c r="P723" s="66" t="s">
        <v>9</v>
      </c>
    </row>
    <row r="724" spans="1:16" x14ac:dyDescent="0.2">
      <c r="A724" s="10">
        <f t="shared" si="32"/>
        <v>723</v>
      </c>
      <c r="B724" s="10">
        <v>143114</v>
      </c>
      <c r="C724" s="8" t="s">
        <v>1003</v>
      </c>
      <c r="D724" t="s">
        <v>39</v>
      </c>
      <c r="E724" s="5" t="s">
        <v>820</v>
      </c>
      <c r="F724" t="s">
        <v>1048</v>
      </c>
      <c r="G724" t="s">
        <v>559</v>
      </c>
      <c r="H724" s="87" t="s">
        <v>788</v>
      </c>
      <c r="I724" s="65">
        <v>28</v>
      </c>
      <c r="J724" s="1">
        <v>1291849</v>
      </c>
      <c r="L724" s="3">
        <f t="shared" si="33"/>
        <v>113</v>
      </c>
      <c r="M724" t="s">
        <v>9</v>
      </c>
      <c r="N724" s="66" t="s">
        <v>9</v>
      </c>
      <c r="O724" t="s">
        <v>9</v>
      </c>
      <c r="P724" s="66" t="s">
        <v>9</v>
      </c>
    </row>
    <row r="725" spans="1:16" x14ac:dyDescent="0.2">
      <c r="A725" s="10">
        <f t="shared" si="32"/>
        <v>724</v>
      </c>
      <c r="B725" s="10">
        <v>140271</v>
      </c>
      <c r="C725" s="8" t="s">
        <v>876</v>
      </c>
      <c r="D725" t="s">
        <v>49</v>
      </c>
      <c r="E725" s="5" t="s">
        <v>820</v>
      </c>
      <c r="F725" s="5" t="s">
        <v>1056</v>
      </c>
      <c r="G725" s="5" t="s">
        <v>97</v>
      </c>
      <c r="H725" s="87" t="s">
        <v>786</v>
      </c>
      <c r="I725" s="65">
        <v>0</v>
      </c>
      <c r="J725" s="1">
        <v>0</v>
      </c>
      <c r="L725" s="1">
        <f t="shared" si="33"/>
        <v>114</v>
      </c>
    </row>
    <row r="726" spans="1:16" x14ac:dyDescent="0.2">
      <c r="A726" s="10">
        <f t="shared" si="32"/>
        <v>725</v>
      </c>
      <c r="B726" s="10">
        <v>141825</v>
      </c>
      <c r="C726" s="8" t="s">
        <v>934</v>
      </c>
      <c r="D726" t="s">
        <v>39</v>
      </c>
      <c r="E726" s="5" t="s">
        <v>820</v>
      </c>
      <c r="F726" t="s">
        <v>1048</v>
      </c>
      <c r="G726" t="s">
        <v>296</v>
      </c>
      <c r="H726" s="87" t="s">
        <v>786</v>
      </c>
      <c r="I726" s="65">
        <v>0</v>
      </c>
      <c r="J726" s="1">
        <v>0</v>
      </c>
      <c r="L726" s="1">
        <f t="shared" si="33"/>
        <v>115</v>
      </c>
      <c r="M726" t="s">
        <v>9</v>
      </c>
      <c r="N726" s="66" t="s">
        <v>9</v>
      </c>
      <c r="O726" t="s">
        <v>9</v>
      </c>
      <c r="P726" s="66" t="s">
        <v>9</v>
      </c>
    </row>
    <row r="727" spans="1:16" x14ac:dyDescent="0.2">
      <c r="A727" s="10">
        <f t="shared" si="32"/>
        <v>726</v>
      </c>
      <c r="B727" s="10">
        <v>146583</v>
      </c>
      <c r="C727" s="8" t="s">
        <v>1290</v>
      </c>
      <c r="D727" t="s">
        <v>39</v>
      </c>
      <c r="E727" s="5" t="s">
        <v>820</v>
      </c>
      <c r="F727" t="s">
        <v>842</v>
      </c>
      <c r="G727" t="s">
        <v>280</v>
      </c>
      <c r="H727" s="87" t="s">
        <v>786</v>
      </c>
      <c r="I727" s="65">
        <v>0</v>
      </c>
      <c r="J727" s="1">
        <v>0</v>
      </c>
      <c r="L727" s="1">
        <f t="shared" si="33"/>
        <v>116</v>
      </c>
      <c r="M727" t="s">
        <v>9</v>
      </c>
    </row>
    <row r="728" spans="1:16" x14ac:dyDescent="0.2">
      <c r="A728" s="10">
        <f t="shared" si="32"/>
        <v>727</v>
      </c>
      <c r="B728" s="10">
        <v>5904</v>
      </c>
      <c r="C728" s="8" t="s">
        <v>70</v>
      </c>
      <c r="D728" t="s">
        <v>71</v>
      </c>
      <c r="E728" s="9" t="s">
        <v>821</v>
      </c>
      <c r="F728" t="s">
        <v>26</v>
      </c>
      <c r="G728" t="s">
        <v>57</v>
      </c>
      <c r="H728" s="8" t="s">
        <v>786</v>
      </c>
      <c r="I728" s="2">
        <v>2</v>
      </c>
      <c r="J728" s="3">
        <v>0</v>
      </c>
      <c r="K728" s="3"/>
      <c r="L728" s="3">
        <v>1</v>
      </c>
      <c r="M728" t="s">
        <v>12</v>
      </c>
      <c r="N728" s="66">
        <v>39778</v>
      </c>
      <c r="O728" t="s">
        <v>7</v>
      </c>
      <c r="P728" s="66" t="s">
        <v>72</v>
      </c>
    </row>
    <row r="729" spans="1:16" x14ac:dyDescent="0.2">
      <c r="A729" s="10">
        <f t="shared" si="32"/>
        <v>728</v>
      </c>
      <c r="B729" s="10">
        <v>1640</v>
      </c>
      <c r="C729" s="8" t="s">
        <v>32</v>
      </c>
      <c r="D729" t="s">
        <v>4</v>
      </c>
      <c r="E729" s="5" t="s">
        <v>823</v>
      </c>
      <c r="F729" t="s">
        <v>14</v>
      </c>
      <c r="G729" t="s">
        <v>17</v>
      </c>
      <c r="H729" s="8" t="s">
        <v>786</v>
      </c>
      <c r="I729" s="2">
        <v>2</v>
      </c>
      <c r="J729" s="3">
        <v>150000</v>
      </c>
      <c r="K729" s="3"/>
      <c r="L729" s="3">
        <f>L728+1</f>
        <v>2</v>
      </c>
      <c r="M729" t="s">
        <v>12</v>
      </c>
      <c r="N729" s="66">
        <v>40375</v>
      </c>
      <c r="O729" t="s">
        <v>7</v>
      </c>
      <c r="P729" s="66" t="s">
        <v>33</v>
      </c>
    </row>
    <row r="730" spans="1:16" x14ac:dyDescent="0.2">
      <c r="A730" s="10">
        <f t="shared" si="32"/>
        <v>729</v>
      </c>
      <c r="B730" s="10">
        <v>1707</v>
      </c>
      <c r="C730" s="8" t="s">
        <v>34</v>
      </c>
      <c r="D730" t="s">
        <v>4</v>
      </c>
      <c r="E730" s="5" t="s">
        <v>823</v>
      </c>
      <c r="F730" t="s">
        <v>16</v>
      </c>
      <c r="G730" t="s">
        <v>17</v>
      </c>
      <c r="H730" s="8" t="s">
        <v>786</v>
      </c>
      <c r="I730" s="65">
        <v>2</v>
      </c>
      <c r="J730" s="1">
        <v>300000</v>
      </c>
      <c r="L730" s="3">
        <f>L729+1</f>
        <v>3</v>
      </c>
      <c r="M730" t="s">
        <v>12</v>
      </c>
      <c r="N730" s="66">
        <v>40753</v>
      </c>
      <c r="O730" t="s">
        <v>7</v>
      </c>
      <c r="P730" s="66" t="s">
        <v>35</v>
      </c>
    </row>
    <row r="731" spans="1:16" x14ac:dyDescent="0.2">
      <c r="A731" s="10">
        <f t="shared" si="32"/>
        <v>730</v>
      </c>
      <c r="B731" s="10">
        <v>666</v>
      </c>
      <c r="C731" s="8" t="s">
        <v>25</v>
      </c>
      <c r="D731" t="s">
        <v>4</v>
      </c>
      <c r="E731" s="5" t="s">
        <v>823</v>
      </c>
      <c r="F731" t="s">
        <v>26</v>
      </c>
      <c r="G731" t="s">
        <v>17</v>
      </c>
      <c r="H731" s="8" t="s">
        <v>786</v>
      </c>
      <c r="I731" s="2">
        <v>2</v>
      </c>
      <c r="J731" s="3">
        <v>3000000</v>
      </c>
      <c r="K731" s="3"/>
      <c r="L731" s="3">
        <f>L730+1</f>
        <v>4</v>
      </c>
      <c r="M731" t="s">
        <v>7</v>
      </c>
      <c r="N731" s="66">
        <v>40801</v>
      </c>
      <c r="O731" t="s">
        <v>7</v>
      </c>
      <c r="P731" s="66" t="s">
        <v>27</v>
      </c>
    </row>
    <row r="732" spans="1:16" x14ac:dyDescent="0.2">
      <c r="A732" s="10">
        <f t="shared" si="32"/>
        <v>731</v>
      </c>
      <c r="B732" s="10">
        <v>452</v>
      </c>
      <c r="C732" s="8" t="s">
        <v>20</v>
      </c>
      <c r="D732" t="s">
        <v>4</v>
      </c>
      <c r="E732" s="5" t="s">
        <v>823</v>
      </c>
      <c r="F732" t="s">
        <v>16</v>
      </c>
      <c r="G732" t="s">
        <v>17</v>
      </c>
      <c r="H732" s="8" t="s">
        <v>786</v>
      </c>
      <c r="I732" s="65">
        <v>2</v>
      </c>
      <c r="J732" s="1">
        <v>300000</v>
      </c>
      <c r="L732" s="1">
        <v>1</v>
      </c>
      <c r="M732" t="s">
        <v>12</v>
      </c>
      <c r="N732" s="66">
        <v>41152</v>
      </c>
      <c r="O732" t="s">
        <v>7</v>
      </c>
      <c r="P732" s="66" t="s">
        <v>21</v>
      </c>
    </row>
    <row r="733" spans="1:16" x14ac:dyDescent="0.2">
      <c r="A733" s="10">
        <f t="shared" si="32"/>
        <v>732</v>
      </c>
      <c r="B733" s="10">
        <v>15502</v>
      </c>
      <c r="C733" s="8" t="s">
        <v>92</v>
      </c>
      <c r="D733" t="s">
        <v>4</v>
      </c>
      <c r="E733" s="5" t="s">
        <v>823</v>
      </c>
      <c r="F733" t="s">
        <v>14</v>
      </c>
      <c r="G733" t="s">
        <v>6</v>
      </c>
      <c r="H733" s="8" t="s">
        <v>786</v>
      </c>
      <c r="I733" s="2">
        <v>2</v>
      </c>
      <c r="J733" s="3">
        <v>2140000</v>
      </c>
      <c r="K733" s="3"/>
      <c r="L733" s="3">
        <f t="shared" ref="L733:L740" si="34">L732+1</f>
        <v>2</v>
      </c>
      <c r="M733" t="s">
        <v>12</v>
      </c>
      <c r="N733" s="66">
        <v>40679</v>
      </c>
      <c r="O733" t="s">
        <v>7</v>
      </c>
      <c r="P733" s="66" t="s">
        <v>93</v>
      </c>
    </row>
    <row r="734" spans="1:16" x14ac:dyDescent="0.2">
      <c r="A734" s="10">
        <f t="shared" si="32"/>
        <v>733</v>
      </c>
      <c r="B734" s="10">
        <v>17913</v>
      </c>
      <c r="C734" s="8" t="s">
        <v>1161</v>
      </c>
      <c r="D734" t="s">
        <v>4</v>
      </c>
      <c r="E734" s="5" t="s">
        <v>823</v>
      </c>
      <c r="F734" t="s">
        <v>14</v>
      </c>
      <c r="G734" t="s">
        <v>17</v>
      </c>
      <c r="H734" s="8" t="s">
        <v>786</v>
      </c>
      <c r="I734" s="2">
        <v>2</v>
      </c>
      <c r="J734" s="3">
        <v>10000000</v>
      </c>
      <c r="K734" s="3"/>
      <c r="L734" s="3">
        <f t="shared" si="34"/>
        <v>3</v>
      </c>
      <c r="M734" t="s">
        <v>12</v>
      </c>
      <c r="N734" s="66">
        <v>41367</v>
      </c>
      <c r="O734" t="s">
        <v>12</v>
      </c>
      <c r="P734" s="66" t="s">
        <v>100</v>
      </c>
    </row>
    <row r="735" spans="1:16" x14ac:dyDescent="0.2">
      <c r="A735" s="10">
        <f t="shared" si="32"/>
        <v>734</v>
      </c>
      <c r="B735" s="10">
        <v>48487</v>
      </c>
      <c r="C735" s="8" t="s">
        <v>150</v>
      </c>
      <c r="D735" t="s">
        <v>4</v>
      </c>
      <c r="E735" s="5" t="s">
        <v>823</v>
      </c>
      <c r="F735" t="s">
        <v>14</v>
      </c>
      <c r="G735" t="s">
        <v>17</v>
      </c>
      <c r="H735" s="8" t="s">
        <v>786</v>
      </c>
      <c r="I735" s="2">
        <v>2</v>
      </c>
      <c r="J735" s="3">
        <v>2000000</v>
      </c>
      <c r="K735" s="3"/>
      <c r="L735" s="3">
        <f t="shared" si="34"/>
        <v>4</v>
      </c>
      <c r="M735" t="s">
        <v>12</v>
      </c>
      <c r="N735" s="66">
        <v>41837</v>
      </c>
      <c r="O735" t="s">
        <v>12</v>
      </c>
      <c r="P735" s="66" t="s">
        <v>151</v>
      </c>
    </row>
    <row r="736" spans="1:16" x14ac:dyDescent="0.2">
      <c r="A736" s="10">
        <f t="shared" si="32"/>
        <v>735</v>
      </c>
      <c r="B736" s="10">
        <v>83410</v>
      </c>
      <c r="C736" s="8" t="s">
        <v>222</v>
      </c>
      <c r="D736" t="s">
        <v>4</v>
      </c>
      <c r="E736" s="5" t="s">
        <v>823</v>
      </c>
      <c r="F736" t="s">
        <v>16</v>
      </c>
      <c r="G736" t="s">
        <v>17</v>
      </c>
      <c r="H736" s="8" t="s">
        <v>786</v>
      </c>
      <c r="I736" s="2">
        <v>2</v>
      </c>
      <c r="J736" s="3">
        <v>420000</v>
      </c>
      <c r="K736" s="3"/>
      <c r="L736" s="3">
        <f t="shared" si="34"/>
        <v>5</v>
      </c>
      <c r="M736" t="s">
        <v>7</v>
      </c>
      <c r="N736" s="66">
        <v>42314</v>
      </c>
      <c r="O736" t="s">
        <v>7</v>
      </c>
      <c r="P736" s="66" t="s">
        <v>223</v>
      </c>
    </row>
    <row r="737" spans="1:16" x14ac:dyDescent="0.2">
      <c r="A737" s="10">
        <f t="shared" si="32"/>
        <v>736</v>
      </c>
      <c r="B737" s="10">
        <v>117411</v>
      </c>
      <c r="C737" s="8" t="s">
        <v>337</v>
      </c>
      <c r="D737" t="s">
        <v>4</v>
      </c>
      <c r="E737" s="5" t="s">
        <v>823</v>
      </c>
      <c r="F737" t="s">
        <v>5</v>
      </c>
      <c r="G737" t="s">
        <v>17</v>
      </c>
      <c r="H737" s="8" t="s">
        <v>786</v>
      </c>
      <c r="I737" s="2">
        <v>2</v>
      </c>
      <c r="J737" s="3">
        <v>1200000</v>
      </c>
      <c r="K737" s="3"/>
      <c r="L737" s="3">
        <f t="shared" si="34"/>
        <v>6</v>
      </c>
      <c r="M737" t="s">
        <v>12</v>
      </c>
      <c r="N737" s="66">
        <v>43440</v>
      </c>
      <c r="O737" t="s">
        <v>12</v>
      </c>
      <c r="P737" s="66" t="s">
        <v>338</v>
      </c>
    </row>
    <row r="738" spans="1:16" x14ac:dyDescent="0.2">
      <c r="A738" s="10">
        <f t="shared" si="32"/>
        <v>737</v>
      </c>
      <c r="B738" s="10">
        <v>125675</v>
      </c>
      <c r="C738" s="8" t="s">
        <v>490</v>
      </c>
      <c r="D738" t="s">
        <v>39</v>
      </c>
      <c r="E738" s="5" t="s">
        <v>820</v>
      </c>
      <c r="F738" t="s">
        <v>79</v>
      </c>
      <c r="G738" t="s">
        <v>46</v>
      </c>
      <c r="H738" s="8" t="s">
        <v>786</v>
      </c>
      <c r="I738" s="2">
        <v>2</v>
      </c>
      <c r="J738" s="3">
        <v>1600000000</v>
      </c>
      <c r="K738" s="3"/>
      <c r="L738" s="1">
        <f t="shared" si="34"/>
        <v>7</v>
      </c>
      <c r="M738" t="s">
        <v>9</v>
      </c>
      <c r="N738" s="66" t="s">
        <v>9</v>
      </c>
      <c r="O738" t="s">
        <v>9</v>
      </c>
      <c r="P738" s="66" t="s">
        <v>9</v>
      </c>
    </row>
    <row r="739" spans="1:16" x14ac:dyDescent="0.2">
      <c r="A739" s="10">
        <f t="shared" si="32"/>
        <v>738</v>
      </c>
      <c r="B739" s="10">
        <v>124135</v>
      </c>
      <c r="C739" s="8" t="s">
        <v>472</v>
      </c>
      <c r="D739" t="s">
        <v>44</v>
      </c>
      <c r="E739" s="9" t="s">
        <v>820</v>
      </c>
      <c r="F739" t="s">
        <v>45</v>
      </c>
      <c r="G739" t="s">
        <v>106</v>
      </c>
      <c r="H739" s="8" t="s">
        <v>786</v>
      </c>
      <c r="I739" s="2">
        <v>2</v>
      </c>
      <c r="J739" s="3">
        <v>150000000</v>
      </c>
      <c r="K739" s="3"/>
      <c r="L739" s="1">
        <f t="shared" si="34"/>
        <v>8</v>
      </c>
      <c r="M739" t="s">
        <v>9</v>
      </c>
      <c r="N739" s="66" t="s">
        <v>9</v>
      </c>
      <c r="O739" t="s">
        <v>9</v>
      </c>
      <c r="P739" s="66" t="s">
        <v>9</v>
      </c>
    </row>
    <row r="740" spans="1:16" x14ac:dyDescent="0.2">
      <c r="A740" s="10">
        <f t="shared" si="32"/>
        <v>739</v>
      </c>
      <c r="B740" s="10">
        <v>7318</v>
      </c>
      <c r="C740" s="8" t="s">
        <v>86</v>
      </c>
      <c r="D740" t="s">
        <v>44</v>
      </c>
      <c r="E740" s="9" t="s">
        <v>820</v>
      </c>
      <c r="F740" t="s">
        <v>79</v>
      </c>
      <c r="G740" t="s">
        <v>46</v>
      </c>
      <c r="H740" s="8" t="s">
        <v>786</v>
      </c>
      <c r="I740" s="2">
        <v>3</v>
      </c>
      <c r="J740" s="3">
        <v>270509340</v>
      </c>
      <c r="K740" s="3"/>
      <c r="L740" s="1">
        <f t="shared" si="34"/>
        <v>9</v>
      </c>
      <c r="M740" t="s">
        <v>12</v>
      </c>
      <c r="N740" s="66">
        <v>41887</v>
      </c>
      <c r="O740" t="s">
        <v>9</v>
      </c>
      <c r="P740" s="66" t="s">
        <v>9</v>
      </c>
    </row>
    <row r="741" spans="1:16" x14ac:dyDescent="0.2">
      <c r="A741" s="10">
        <f t="shared" si="32"/>
        <v>740</v>
      </c>
      <c r="B741" s="10">
        <v>219</v>
      </c>
      <c r="C741" s="8" t="s">
        <v>18</v>
      </c>
      <c r="D741" t="s">
        <v>4</v>
      </c>
      <c r="E741" s="5" t="s">
        <v>823</v>
      </c>
      <c r="F741" t="s">
        <v>14</v>
      </c>
      <c r="G741" t="s">
        <v>11</v>
      </c>
      <c r="H741" s="8" t="s">
        <v>786</v>
      </c>
      <c r="I741" s="2">
        <v>3</v>
      </c>
      <c r="J741" s="3">
        <v>150000</v>
      </c>
      <c r="K741" s="3"/>
      <c r="L741" s="3">
        <v>1</v>
      </c>
      <c r="M741" t="s">
        <v>12</v>
      </c>
      <c r="N741" s="66">
        <v>39972</v>
      </c>
      <c r="O741" t="s">
        <v>7</v>
      </c>
      <c r="P741" s="66" t="s">
        <v>19</v>
      </c>
    </row>
    <row r="742" spans="1:16" x14ac:dyDescent="0.2">
      <c r="A742" s="10">
        <f t="shared" si="32"/>
        <v>741</v>
      </c>
      <c r="B742" s="10">
        <v>1549</v>
      </c>
      <c r="C742" s="8" t="s">
        <v>30</v>
      </c>
      <c r="D742" t="s">
        <v>4</v>
      </c>
      <c r="E742" s="5" t="s">
        <v>823</v>
      </c>
      <c r="F742" t="s">
        <v>14</v>
      </c>
      <c r="G742" t="s">
        <v>6</v>
      </c>
      <c r="H742" s="8" t="s">
        <v>786</v>
      </c>
      <c r="I742" s="2">
        <v>3</v>
      </c>
      <c r="J742" s="3">
        <v>150000</v>
      </c>
      <c r="K742" s="3"/>
      <c r="L742" s="3">
        <f t="shared" ref="L742:L752" si="35">L741+1</f>
        <v>2</v>
      </c>
      <c r="M742" t="s">
        <v>7</v>
      </c>
      <c r="N742" s="66">
        <v>40045</v>
      </c>
      <c r="O742" t="s">
        <v>7</v>
      </c>
      <c r="P742" s="66" t="s">
        <v>31</v>
      </c>
    </row>
    <row r="743" spans="1:16" x14ac:dyDescent="0.2">
      <c r="A743" s="10">
        <f t="shared" si="32"/>
        <v>742</v>
      </c>
      <c r="B743" s="10">
        <v>1709</v>
      </c>
      <c r="C743" s="8" t="s">
        <v>36</v>
      </c>
      <c r="D743" t="s">
        <v>4</v>
      </c>
      <c r="E743" s="5" t="s">
        <v>823</v>
      </c>
      <c r="F743" t="s">
        <v>14</v>
      </c>
      <c r="G743" t="s">
        <v>37</v>
      </c>
      <c r="H743" s="8" t="s">
        <v>786</v>
      </c>
      <c r="I743" s="2">
        <v>3</v>
      </c>
      <c r="J743" s="3">
        <v>150000</v>
      </c>
      <c r="K743" s="3"/>
      <c r="L743" s="1">
        <f t="shared" si="35"/>
        <v>3</v>
      </c>
      <c r="M743" t="s">
        <v>12</v>
      </c>
      <c r="N743" s="66">
        <v>41262</v>
      </c>
      <c r="O743" t="s">
        <v>12</v>
      </c>
      <c r="P743" s="66" t="s">
        <v>38</v>
      </c>
    </row>
    <row r="744" spans="1:16" x14ac:dyDescent="0.2">
      <c r="A744" s="10">
        <f t="shared" si="32"/>
        <v>743</v>
      </c>
      <c r="B744" s="10">
        <v>136</v>
      </c>
      <c r="C744" s="8" t="s">
        <v>13</v>
      </c>
      <c r="D744" t="s">
        <v>4</v>
      </c>
      <c r="E744" s="5" t="s">
        <v>823</v>
      </c>
      <c r="F744" t="s">
        <v>14</v>
      </c>
      <c r="G744" t="s">
        <v>6</v>
      </c>
      <c r="H744" s="8" t="s">
        <v>786</v>
      </c>
      <c r="I744" s="2">
        <v>3</v>
      </c>
      <c r="J744" s="3">
        <v>150000</v>
      </c>
      <c r="K744" s="3"/>
      <c r="L744" s="3">
        <f t="shared" si="35"/>
        <v>4</v>
      </c>
      <c r="M744" t="s">
        <v>12</v>
      </c>
      <c r="N744" s="66">
        <v>40889</v>
      </c>
      <c r="O744" t="s">
        <v>7</v>
      </c>
      <c r="P744" s="66" t="s">
        <v>15</v>
      </c>
    </row>
    <row r="745" spans="1:16" x14ac:dyDescent="0.2">
      <c r="A745" s="10">
        <f t="shared" si="32"/>
        <v>744</v>
      </c>
      <c r="B745" s="10">
        <v>15943</v>
      </c>
      <c r="C745" s="8" t="s">
        <v>95</v>
      </c>
      <c r="D745" t="s">
        <v>4</v>
      </c>
      <c r="E745" s="5" t="s">
        <v>823</v>
      </c>
      <c r="F745" t="s">
        <v>14</v>
      </c>
      <c r="G745" t="s">
        <v>37</v>
      </c>
      <c r="H745" s="8" t="s">
        <v>786</v>
      </c>
      <c r="I745" s="2">
        <v>3</v>
      </c>
      <c r="J745" s="4">
        <v>150000</v>
      </c>
      <c r="K745" s="4"/>
      <c r="L745" s="1">
        <f t="shared" si="35"/>
        <v>5</v>
      </c>
      <c r="M745" t="s">
        <v>12</v>
      </c>
      <c r="N745" s="66">
        <v>41352</v>
      </c>
      <c r="O745" t="s">
        <v>12</v>
      </c>
      <c r="P745" s="66" t="s">
        <v>24</v>
      </c>
    </row>
    <row r="746" spans="1:16" x14ac:dyDescent="0.2">
      <c r="A746" s="10">
        <f t="shared" si="32"/>
        <v>745</v>
      </c>
      <c r="B746" s="10">
        <v>23492</v>
      </c>
      <c r="C746" s="8" t="s">
        <v>114</v>
      </c>
      <c r="D746" t="s">
        <v>39</v>
      </c>
      <c r="E746" s="5" t="s">
        <v>820</v>
      </c>
      <c r="F746" t="s">
        <v>79</v>
      </c>
      <c r="G746" t="s">
        <v>41</v>
      </c>
      <c r="H746" s="8" t="s">
        <v>786</v>
      </c>
      <c r="I746" s="2">
        <v>3</v>
      </c>
      <c r="J746" s="3">
        <v>413710137.44999999</v>
      </c>
      <c r="K746" s="3"/>
      <c r="L746" s="1">
        <f t="shared" si="35"/>
        <v>6</v>
      </c>
      <c r="M746" t="s">
        <v>7</v>
      </c>
      <c r="N746" s="66">
        <v>41543</v>
      </c>
      <c r="O746" t="s">
        <v>12</v>
      </c>
      <c r="P746" s="66" t="s">
        <v>115</v>
      </c>
    </row>
    <row r="747" spans="1:16" x14ac:dyDescent="0.2">
      <c r="A747" s="10">
        <f t="shared" si="32"/>
        <v>746</v>
      </c>
      <c r="B747" s="10">
        <v>61366</v>
      </c>
      <c r="C747" s="8" t="s">
        <v>174</v>
      </c>
      <c r="D747" t="s">
        <v>44</v>
      </c>
      <c r="E747" s="9" t="s">
        <v>820</v>
      </c>
      <c r="F747" t="s">
        <v>74</v>
      </c>
      <c r="G747" t="s">
        <v>46</v>
      </c>
      <c r="H747" s="8" t="s">
        <v>786</v>
      </c>
      <c r="I747" s="2">
        <v>3</v>
      </c>
      <c r="J747" s="3">
        <v>277800000</v>
      </c>
      <c r="K747" s="3"/>
      <c r="L747" s="1">
        <f t="shared" si="35"/>
        <v>7</v>
      </c>
      <c r="M747" t="s">
        <v>9</v>
      </c>
      <c r="N747" s="66" t="s">
        <v>9</v>
      </c>
      <c r="O747" t="s">
        <v>9</v>
      </c>
      <c r="P747" s="66" t="s">
        <v>9</v>
      </c>
    </row>
    <row r="748" spans="1:16" x14ac:dyDescent="0.2">
      <c r="A748" s="10">
        <f t="shared" si="32"/>
        <v>747</v>
      </c>
      <c r="B748" s="10">
        <v>40654</v>
      </c>
      <c r="C748" s="8" t="s">
        <v>137</v>
      </c>
      <c r="D748" t="s">
        <v>44</v>
      </c>
      <c r="E748" s="9" t="s">
        <v>820</v>
      </c>
      <c r="F748" t="s">
        <v>74</v>
      </c>
      <c r="G748" t="s">
        <v>46</v>
      </c>
      <c r="H748" s="8" t="s">
        <v>786</v>
      </c>
      <c r="I748" s="2">
        <v>3</v>
      </c>
      <c r="J748" s="3">
        <v>171315000</v>
      </c>
      <c r="K748" s="3"/>
      <c r="L748" s="1">
        <f t="shared" si="35"/>
        <v>8</v>
      </c>
      <c r="M748" t="s">
        <v>9</v>
      </c>
      <c r="N748" s="66" t="s">
        <v>9</v>
      </c>
      <c r="O748" t="s">
        <v>9</v>
      </c>
      <c r="P748" s="66" t="s">
        <v>9</v>
      </c>
    </row>
    <row r="749" spans="1:16" x14ac:dyDescent="0.2">
      <c r="A749" s="10">
        <f t="shared" si="32"/>
        <v>748</v>
      </c>
      <c r="B749" s="10">
        <v>54030</v>
      </c>
      <c r="C749" s="8" t="s">
        <v>163</v>
      </c>
      <c r="D749" t="s">
        <v>49</v>
      </c>
      <c r="E749" s="5" t="s">
        <v>820</v>
      </c>
      <c r="F749" t="s">
        <v>45</v>
      </c>
      <c r="G749" t="s">
        <v>162</v>
      </c>
      <c r="H749" s="8" t="s">
        <v>786</v>
      </c>
      <c r="I749" s="2">
        <v>3</v>
      </c>
      <c r="J749" s="3">
        <v>354248095.56</v>
      </c>
      <c r="K749" s="3"/>
      <c r="L749" s="1">
        <f t="shared" si="35"/>
        <v>9</v>
      </c>
      <c r="M749" t="s">
        <v>9</v>
      </c>
      <c r="N749" s="66" t="s">
        <v>9</v>
      </c>
      <c r="O749" t="s">
        <v>9</v>
      </c>
      <c r="P749" s="66" t="s">
        <v>9</v>
      </c>
    </row>
    <row r="750" spans="1:16" x14ac:dyDescent="0.2">
      <c r="A750" s="10">
        <f t="shared" si="32"/>
        <v>749</v>
      </c>
      <c r="B750" s="10">
        <v>72030</v>
      </c>
      <c r="C750" s="8" t="s">
        <v>196</v>
      </c>
      <c r="D750" t="s">
        <v>44</v>
      </c>
      <c r="E750" s="9" t="s">
        <v>820</v>
      </c>
      <c r="F750" t="s">
        <v>45</v>
      </c>
      <c r="G750" t="s">
        <v>80</v>
      </c>
      <c r="H750" s="8" t="s">
        <v>786</v>
      </c>
      <c r="I750" s="2">
        <v>3</v>
      </c>
      <c r="J750" s="3">
        <v>224500000</v>
      </c>
      <c r="K750" s="3"/>
      <c r="L750" s="1">
        <f t="shared" si="35"/>
        <v>10</v>
      </c>
      <c r="M750" t="s">
        <v>9</v>
      </c>
      <c r="N750" s="66" t="s">
        <v>9</v>
      </c>
      <c r="O750" t="s">
        <v>9</v>
      </c>
      <c r="P750" s="66" t="s">
        <v>9</v>
      </c>
    </row>
    <row r="751" spans="1:16" x14ac:dyDescent="0.2">
      <c r="A751" s="10">
        <f t="shared" si="32"/>
        <v>750</v>
      </c>
      <c r="B751" s="10">
        <v>103233</v>
      </c>
      <c r="C751" s="8" t="s">
        <v>294</v>
      </c>
      <c r="D751" t="s">
        <v>39</v>
      </c>
      <c r="E751" s="5" t="s">
        <v>820</v>
      </c>
      <c r="F751" t="s">
        <v>79</v>
      </c>
      <c r="G751" t="s">
        <v>106</v>
      </c>
      <c r="H751" s="8" t="s">
        <v>786</v>
      </c>
      <c r="I751" s="2">
        <v>3</v>
      </c>
      <c r="J751" s="3">
        <v>270509340</v>
      </c>
      <c r="K751" s="3"/>
      <c r="L751" s="1">
        <f t="shared" si="35"/>
        <v>11</v>
      </c>
      <c r="M751" t="s">
        <v>9</v>
      </c>
      <c r="N751" s="66" t="s">
        <v>9</v>
      </c>
      <c r="O751" t="s">
        <v>9</v>
      </c>
      <c r="P751" s="66" t="s">
        <v>9</v>
      </c>
    </row>
    <row r="752" spans="1:16" x14ac:dyDescent="0.2">
      <c r="A752" s="10">
        <f t="shared" si="32"/>
        <v>751</v>
      </c>
      <c r="B752" s="10">
        <v>93694</v>
      </c>
      <c r="C752" s="8" t="s">
        <v>250</v>
      </c>
      <c r="D752" t="s">
        <v>39</v>
      </c>
      <c r="E752" s="5" t="s">
        <v>820</v>
      </c>
      <c r="F752" t="s">
        <v>59</v>
      </c>
      <c r="G752" t="s">
        <v>149</v>
      </c>
      <c r="H752" s="8" t="s">
        <v>786</v>
      </c>
      <c r="I752" s="2">
        <v>3</v>
      </c>
      <c r="J752" s="3">
        <v>300000</v>
      </c>
      <c r="K752" s="3"/>
      <c r="L752" s="1">
        <f t="shared" si="35"/>
        <v>12</v>
      </c>
      <c r="M752" t="s">
        <v>9</v>
      </c>
      <c r="N752" s="66" t="s">
        <v>9</v>
      </c>
      <c r="O752" t="s">
        <v>9</v>
      </c>
      <c r="P752" s="66" t="s">
        <v>9</v>
      </c>
    </row>
    <row r="753" spans="1:16" x14ac:dyDescent="0.2">
      <c r="A753" s="10">
        <f t="shared" si="32"/>
        <v>752</v>
      </c>
      <c r="B753" s="10">
        <v>96613</v>
      </c>
      <c r="C753" s="8" t="s">
        <v>838</v>
      </c>
      <c r="D753" s="5" t="s">
        <v>71</v>
      </c>
      <c r="E753" s="9" t="s">
        <v>821</v>
      </c>
      <c r="F753" s="9" t="s">
        <v>14</v>
      </c>
      <c r="G753" t="s">
        <v>46</v>
      </c>
      <c r="H753" s="87" t="s">
        <v>786</v>
      </c>
      <c r="I753" s="65">
        <v>3</v>
      </c>
      <c r="J753" s="1">
        <v>0</v>
      </c>
      <c r="L753" s="1">
        <v>1</v>
      </c>
    </row>
    <row r="754" spans="1:16" x14ac:dyDescent="0.2">
      <c r="A754" s="10">
        <f t="shared" si="32"/>
        <v>753</v>
      </c>
      <c r="B754" s="10">
        <v>113803</v>
      </c>
      <c r="C754" s="8" t="s">
        <v>839</v>
      </c>
      <c r="D754" t="s">
        <v>39</v>
      </c>
      <c r="E754" s="5" t="s">
        <v>820</v>
      </c>
      <c r="F754" s="5" t="s">
        <v>1044</v>
      </c>
      <c r="G754" t="s">
        <v>133</v>
      </c>
      <c r="H754" s="87" t="s">
        <v>786</v>
      </c>
      <c r="I754" s="65">
        <v>3</v>
      </c>
      <c r="J754" s="1">
        <v>577233</v>
      </c>
      <c r="L754" s="1">
        <f t="shared" ref="L754:L770" si="36">L753+1</f>
        <v>2</v>
      </c>
      <c r="M754" s="5" t="s">
        <v>12</v>
      </c>
      <c r="N754" s="66">
        <v>43788</v>
      </c>
    </row>
    <row r="755" spans="1:16" x14ac:dyDescent="0.2">
      <c r="A755" s="10">
        <f t="shared" si="32"/>
        <v>754</v>
      </c>
      <c r="B755" s="10">
        <v>117767</v>
      </c>
      <c r="C755" s="8" t="s">
        <v>344</v>
      </c>
      <c r="D755" t="s">
        <v>39</v>
      </c>
      <c r="E755" s="5" t="s">
        <v>820</v>
      </c>
      <c r="F755" t="s">
        <v>79</v>
      </c>
      <c r="G755" t="s">
        <v>96</v>
      </c>
      <c r="H755" s="8" t="s">
        <v>786</v>
      </c>
      <c r="I755" s="2">
        <v>3</v>
      </c>
      <c r="J755" s="3">
        <v>539382073.40999997</v>
      </c>
      <c r="K755" s="3"/>
      <c r="L755" s="1">
        <f t="shared" si="36"/>
        <v>3</v>
      </c>
      <c r="M755" t="s">
        <v>9</v>
      </c>
      <c r="N755" s="66" t="s">
        <v>9</v>
      </c>
      <c r="O755" t="s">
        <v>9</v>
      </c>
      <c r="P755" s="66" t="s">
        <v>9</v>
      </c>
    </row>
    <row r="756" spans="1:16" x14ac:dyDescent="0.2">
      <c r="A756" s="10">
        <f t="shared" si="32"/>
        <v>755</v>
      </c>
      <c r="B756" s="10">
        <v>129584</v>
      </c>
      <c r="C756" s="8" t="s">
        <v>547</v>
      </c>
      <c r="D756" t="s">
        <v>4</v>
      </c>
      <c r="E756" s="5" t="s">
        <v>823</v>
      </c>
      <c r="F756" t="s">
        <v>5</v>
      </c>
      <c r="G756" t="s">
        <v>239</v>
      </c>
      <c r="H756" s="8" t="s">
        <v>786</v>
      </c>
      <c r="I756" s="65">
        <v>3</v>
      </c>
      <c r="J756" s="1">
        <v>555000</v>
      </c>
      <c r="L756" s="1">
        <f t="shared" si="36"/>
        <v>4</v>
      </c>
      <c r="M756" t="s">
        <v>9</v>
      </c>
      <c r="N756" s="66" t="s">
        <v>9</v>
      </c>
      <c r="O756" t="s">
        <v>9</v>
      </c>
      <c r="P756" s="66" t="s">
        <v>9</v>
      </c>
    </row>
    <row r="757" spans="1:16" x14ac:dyDescent="0.2">
      <c r="A757" s="10">
        <f t="shared" si="32"/>
        <v>756</v>
      </c>
      <c r="B757" s="10">
        <v>132899</v>
      </c>
      <c r="C757" s="8" t="s">
        <v>609</v>
      </c>
      <c r="D757" t="s">
        <v>4</v>
      </c>
      <c r="E757" s="5" t="s">
        <v>823</v>
      </c>
      <c r="F757" s="5" t="s">
        <v>1049</v>
      </c>
      <c r="G757" t="s">
        <v>610</v>
      </c>
      <c r="H757" s="8" t="s">
        <v>786</v>
      </c>
      <c r="I757" s="2">
        <v>3</v>
      </c>
      <c r="J757" s="3">
        <v>960000</v>
      </c>
      <c r="K757" s="3"/>
      <c r="L757" s="1">
        <f t="shared" si="36"/>
        <v>5</v>
      </c>
      <c r="M757" t="s">
        <v>9</v>
      </c>
      <c r="N757" s="66" t="s">
        <v>9</v>
      </c>
      <c r="O757" t="s">
        <v>9</v>
      </c>
      <c r="P757" s="66" t="s">
        <v>9</v>
      </c>
    </row>
    <row r="758" spans="1:16" x14ac:dyDescent="0.2">
      <c r="A758" s="10">
        <f t="shared" si="32"/>
        <v>757</v>
      </c>
      <c r="B758" s="10">
        <v>133749</v>
      </c>
      <c r="C758" s="8" t="s">
        <v>531</v>
      </c>
      <c r="D758" t="s">
        <v>4</v>
      </c>
      <c r="E758" s="5" t="s">
        <v>823</v>
      </c>
      <c r="F758" s="5" t="s">
        <v>52</v>
      </c>
      <c r="G758" t="s">
        <v>486</v>
      </c>
      <c r="H758" s="8" t="s">
        <v>786</v>
      </c>
      <c r="I758" s="2">
        <v>3</v>
      </c>
      <c r="J758" s="3">
        <v>510000</v>
      </c>
      <c r="K758" s="3"/>
      <c r="L758" s="1">
        <f t="shared" si="36"/>
        <v>6</v>
      </c>
      <c r="M758" t="s">
        <v>9</v>
      </c>
      <c r="N758" s="66" t="s">
        <v>9</v>
      </c>
      <c r="O758" t="s">
        <v>9</v>
      </c>
      <c r="P758" s="66" t="s">
        <v>9</v>
      </c>
    </row>
    <row r="759" spans="1:16" x14ac:dyDescent="0.2">
      <c r="A759" s="10">
        <f t="shared" si="32"/>
        <v>758</v>
      </c>
      <c r="B759" s="10">
        <v>140185</v>
      </c>
      <c r="C759" s="8" t="s">
        <v>777</v>
      </c>
      <c r="D759" t="s">
        <v>4</v>
      </c>
      <c r="E759" s="5" t="s">
        <v>823</v>
      </c>
      <c r="F759" t="s">
        <v>52</v>
      </c>
      <c r="G759" t="s">
        <v>409</v>
      </c>
      <c r="H759" s="8" t="s">
        <v>786</v>
      </c>
      <c r="I759" s="65">
        <v>3</v>
      </c>
      <c r="J759" s="1">
        <v>3000000</v>
      </c>
      <c r="L759" s="1">
        <f t="shared" si="36"/>
        <v>7</v>
      </c>
      <c r="M759" t="s">
        <v>9</v>
      </c>
      <c r="N759" s="66" t="s">
        <v>9</v>
      </c>
      <c r="O759" t="s">
        <v>9</v>
      </c>
      <c r="P759" s="66" t="s">
        <v>9</v>
      </c>
    </row>
    <row r="760" spans="1:16" x14ac:dyDescent="0.2">
      <c r="A760" s="10">
        <f t="shared" si="32"/>
        <v>759</v>
      </c>
      <c r="B760" s="10">
        <v>135415</v>
      </c>
      <c r="C760" s="8" t="s">
        <v>659</v>
      </c>
      <c r="D760" t="s">
        <v>4</v>
      </c>
      <c r="E760" s="5" t="s">
        <v>823</v>
      </c>
      <c r="F760" t="s">
        <v>52</v>
      </c>
      <c r="G760" t="s">
        <v>486</v>
      </c>
      <c r="H760" s="8" t="s">
        <v>786</v>
      </c>
      <c r="I760" s="2">
        <v>3</v>
      </c>
      <c r="J760" s="3">
        <v>540000</v>
      </c>
      <c r="K760" s="3"/>
      <c r="L760" s="1">
        <f t="shared" si="36"/>
        <v>8</v>
      </c>
      <c r="M760" t="s">
        <v>9</v>
      </c>
      <c r="N760" s="66" t="s">
        <v>9</v>
      </c>
      <c r="O760" t="s">
        <v>9</v>
      </c>
      <c r="P760" s="66" t="s">
        <v>9</v>
      </c>
    </row>
    <row r="761" spans="1:16" x14ac:dyDescent="0.2">
      <c r="A761" s="10">
        <f t="shared" si="32"/>
        <v>760</v>
      </c>
      <c r="B761" s="10">
        <v>139658</v>
      </c>
      <c r="C761" s="8" t="s">
        <v>748</v>
      </c>
      <c r="D761" t="s">
        <v>39</v>
      </c>
      <c r="E761" s="5" t="s">
        <v>820</v>
      </c>
      <c r="F761" t="s">
        <v>45</v>
      </c>
      <c r="G761" t="s">
        <v>113</v>
      </c>
      <c r="H761" s="8" t="s">
        <v>786</v>
      </c>
      <c r="I761" s="65">
        <v>3</v>
      </c>
      <c r="J761" s="1">
        <v>958091.7</v>
      </c>
      <c r="L761" s="1">
        <f t="shared" si="36"/>
        <v>9</v>
      </c>
      <c r="M761" t="s">
        <v>9</v>
      </c>
      <c r="N761" s="66" t="s">
        <v>9</v>
      </c>
      <c r="O761" t="s">
        <v>9</v>
      </c>
      <c r="P761" s="66" t="s">
        <v>9</v>
      </c>
    </row>
    <row r="762" spans="1:16" x14ac:dyDescent="0.2">
      <c r="A762" s="10">
        <f t="shared" si="32"/>
        <v>761</v>
      </c>
      <c r="B762" s="10">
        <v>140392</v>
      </c>
      <c r="C762" s="8" t="s">
        <v>783</v>
      </c>
      <c r="D762" t="s">
        <v>4</v>
      </c>
      <c r="E762" s="5" t="s">
        <v>823</v>
      </c>
      <c r="F762" s="5" t="s">
        <v>52</v>
      </c>
      <c r="G762" t="s">
        <v>566</v>
      </c>
      <c r="H762" s="8" t="s">
        <v>786</v>
      </c>
      <c r="I762" s="65">
        <v>3</v>
      </c>
      <c r="J762" s="1">
        <v>555000</v>
      </c>
      <c r="L762" s="1">
        <f t="shared" si="36"/>
        <v>10</v>
      </c>
      <c r="M762" t="s">
        <v>9</v>
      </c>
      <c r="N762" s="66" t="s">
        <v>9</v>
      </c>
      <c r="O762" t="s">
        <v>9</v>
      </c>
      <c r="P762" s="66" t="s">
        <v>9</v>
      </c>
    </row>
    <row r="763" spans="1:16" x14ac:dyDescent="0.2">
      <c r="A763" s="10">
        <f t="shared" si="32"/>
        <v>762</v>
      </c>
      <c r="B763" s="10">
        <v>140299</v>
      </c>
      <c r="C763" s="8" t="s">
        <v>955</v>
      </c>
      <c r="D763" t="s">
        <v>39</v>
      </c>
      <c r="E763" s="5" t="s">
        <v>820</v>
      </c>
      <c r="F763" t="s">
        <v>74</v>
      </c>
      <c r="G763" t="s">
        <v>564</v>
      </c>
      <c r="H763" s="87" t="s">
        <v>786</v>
      </c>
      <c r="I763" s="65">
        <v>3</v>
      </c>
      <c r="J763" s="1">
        <v>400000000</v>
      </c>
      <c r="L763" s="1">
        <f t="shared" si="36"/>
        <v>11</v>
      </c>
      <c r="M763" t="s">
        <v>9</v>
      </c>
      <c r="N763" s="66" t="s">
        <v>9</v>
      </c>
    </row>
    <row r="764" spans="1:16" x14ac:dyDescent="0.2">
      <c r="A764" s="10">
        <f t="shared" si="32"/>
        <v>763</v>
      </c>
      <c r="B764" s="10">
        <v>139607</v>
      </c>
      <c r="C764" s="8" t="s">
        <v>761</v>
      </c>
      <c r="D764" t="s">
        <v>39</v>
      </c>
      <c r="E764" s="5" t="s">
        <v>820</v>
      </c>
      <c r="F764" t="s">
        <v>59</v>
      </c>
      <c r="G764" t="s">
        <v>46</v>
      </c>
      <c r="H764" s="8" t="s">
        <v>786</v>
      </c>
      <c r="I764" s="65">
        <v>3</v>
      </c>
      <c r="J764" s="1">
        <v>53450000</v>
      </c>
      <c r="L764" s="1">
        <f t="shared" si="36"/>
        <v>12</v>
      </c>
      <c r="M764" t="s">
        <v>9</v>
      </c>
      <c r="N764" s="66" t="s">
        <v>9</v>
      </c>
      <c r="O764" t="s">
        <v>9</v>
      </c>
      <c r="P764" s="66" t="s">
        <v>9</v>
      </c>
    </row>
    <row r="765" spans="1:16" x14ac:dyDescent="0.2">
      <c r="A765" s="10">
        <f t="shared" si="32"/>
        <v>764</v>
      </c>
      <c r="B765" s="10">
        <v>141926</v>
      </c>
      <c r="C765" s="8" t="s">
        <v>923</v>
      </c>
      <c r="D765" t="s">
        <v>39</v>
      </c>
      <c r="E765" s="5" t="s">
        <v>820</v>
      </c>
      <c r="F765" t="s">
        <v>1056</v>
      </c>
      <c r="G765" t="s">
        <v>298</v>
      </c>
      <c r="H765" s="87" t="s">
        <v>786</v>
      </c>
      <c r="I765" s="65">
        <v>3</v>
      </c>
      <c r="J765" s="1">
        <v>1697973</v>
      </c>
      <c r="L765" s="1">
        <f t="shared" si="36"/>
        <v>13</v>
      </c>
      <c r="M765" t="s">
        <v>9</v>
      </c>
      <c r="N765" s="66" t="s">
        <v>9</v>
      </c>
      <c r="O765" t="s">
        <v>9</v>
      </c>
      <c r="P765" s="66" t="s">
        <v>9</v>
      </c>
    </row>
    <row r="766" spans="1:16" x14ac:dyDescent="0.2">
      <c r="A766" s="10">
        <f t="shared" si="32"/>
        <v>765</v>
      </c>
      <c r="B766" s="10">
        <v>142049</v>
      </c>
      <c r="C766" s="8" t="s">
        <v>923</v>
      </c>
      <c r="D766" t="s">
        <v>39</v>
      </c>
      <c r="E766" s="5" t="s">
        <v>820</v>
      </c>
      <c r="F766" t="s">
        <v>52</v>
      </c>
      <c r="G766" t="s">
        <v>261</v>
      </c>
      <c r="H766" s="87" t="s">
        <v>786</v>
      </c>
      <c r="I766" s="65">
        <v>3</v>
      </c>
      <c r="J766" s="1">
        <v>1025380.08</v>
      </c>
      <c r="L766" s="1">
        <f t="shared" si="36"/>
        <v>14</v>
      </c>
      <c r="M766" t="s">
        <v>9</v>
      </c>
      <c r="N766" s="66" t="s">
        <v>9</v>
      </c>
      <c r="O766" t="s">
        <v>9</v>
      </c>
      <c r="P766" s="66" t="s">
        <v>9</v>
      </c>
    </row>
    <row r="767" spans="1:16" x14ac:dyDescent="0.2">
      <c r="A767" s="10">
        <f t="shared" si="32"/>
        <v>766</v>
      </c>
      <c r="B767" s="10">
        <v>141694</v>
      </c>
      <c r="C767" s="8" t="s">
        <v>938</v>
      </c>
      <c r="D767" t="s">
        <v>39</v>
      </c>
      <c r="E767" s="5" t="s">
        <v>820</v>
      </c>
      <c r="F767" t="s">
        <v>59</v>
      </c>
      <c r="G767" t="s">
        <v>280</v>
      </c>
      <c r="H767" s="91" t="s">
        <v>786</v>
      </c>
      <c r="I767" s="65">
        <v>3</v>
      </c>
      <c r="J767" s="1">
        <v>1500519.69</v>
      </c>
      <c r="L767" s="1">
        <f t="shared" si="36"/>
        <v>15</v>
      </c>
      <c r="M767" t="s">
        <v>9</v>
      </c>
      <c r="N767" s="66" t="s">
        <v>9</v>
      </c>
      <c r="O767" t="s">
        <v>9</v>
      </c>
      <c r="P767" s="66" t="s">
        <v>9</v>
      </c>
    </row>
    <row r="768" spans="1:16" x14ac:dyDescent="0.2">
      <c r="A768" s="10">
        <f t="shared" si="32"/>
        <v>767</v>
      </c>
      <c r="B768" s="10">
        <v>142077</v>
      </c>
      <c r="C768" s="8" t="s">
        <v>921</v>
      </c>
      <c r="D768" t="s">
        <v>39</v>
      </c>
      <c r="E768" s="5" t="s">
        <v>820</v>
      </c>
      <c r="F768" t="s">
        <v>208</v>
      </c>
      <c r="G768" t="s">
        <v>187</v>
      </c>
      <c r="H768" s="87" t="s">
        <v>786</v>
      </c>
      <c r="I768" s="65">
        <v>3</v>
      </c>
      <c r="J768" s="1">
        <v>150000</v>
      </c>
      <c r="L768" s="1">
        <f t="shared" si="36"/>
        <v>16</v>
      </c>
      <c r="M768" t="s">
        <v>9</v>
      </c>
      <c r="N768" s="66" t="s">
        <v>9</v>
      </c>
      <c r="O768" t="s">
        <v>9</v>
      </c>
      <c r="P768" s="66" t="s">
        <v>9</v>
      </c>
    </row>
    <row r="769" spans="1:16" x14ac:dyDescent="0.2">
      <c r="A769" s="10">
        <f t="shared" si="32"/>
        <v>768</v>
      </c>
      <c r="B769" s="10">
        <v>141962</v>
      </c>
      <c r="C769" s="8" t="s">
        <v>959</v>
      </c>
      <c r="D769" t="s">
        <v>415</v>
      </c>
      <c r="E769" s="5" t="s">
        <v>820</v>
      </c>
      <c r="F769" t="s">
        <v>888</v>
      </c>
      <c r="G769" t="s">
        <v>411</v>
      </c>
      <c r="H769" s="87" t="s">
        <v>786</v>
      </c>
      <c r="I769" s="65">
        <v>3</v>
      </c>
      <c r="J769" s="1">
        <v>1000000</v>
      </c>
      <c r="L769" s="1">
        <f t="shared" si="36"/>
        <v>17</v>
      </c>
      <c r="M769" t="s">
        <v>9</v>
      </c>
      <c r="N769" s="66" t="s">
        <v>9</v>
      </c>
    </row>
    <row r="770" spans="1:16" x14ac:dyDescent="0.2">
      <c r="A770" s="10">
        <f t="shared" si="32"/>
        <v>769</v>
      </c>
      <c r="B770" s="10">
        <v>143079</v>
      </c>
      <c r="C770" s="8" t="s">
        <v>998</v>
      </c>
      <c r="D770" t="s">
        <v>415</v>
      </c>
      <c r="E770" s="5" t="s">
        <v>820</v>
      </c>
      <c r="F770" t="s">
        <v>888</v>
      </c>
      <c r="G770" t="s">
        <v>1052</v>
      </c>
      <c r="H770" s="87" t="s">
        <v>786</v>
      </c>
      <c r="I770" s="65">
        <v>3</v>
      </c>
      <c r="J770" s="1">
        <v>100000</v>
      </c>
      <c r="L770" s="1">
        <f t="shared" si="36"/>
        <v>18</v>
      </c>
      <c r="M770" t="s">
        <v>9</v>
      </c>
      <c r="N770" s="66" t="s">
        <v>9</v>
      </c>
      <c r="O770" t="s">
        <v>12</v>
      </c>
      <c r="P770" s="66">
        <v>44642</v>
      </c>
    </row>
    <row r="771" spans="1:16" x14ac:dyDescent="0.2">
      <c r="A771" s="10">
        <f t="shared" si="32"/>
        <v>770</v>
      </c>
      <c r="B771" s="10">
        <v>15534</v>
      </c>
      <c r="C771" s="8" t="s">
        <v>94</v>
      </c>
      <c r="D771" t="s">
        <v>55</v>
      </c>
      <c r="E771" s="9" t="s">
        <v>820</v>
      </c>
      <c r="F771" t="s">
        <v>56</v>
      </c>
      <c r="G771" t="s">
        <v>85</v>
      </c>
      <c r="H771" s="8" t="s">
        <v>786</v>
      </c>
      <c r="I771" s="65">
        <v>6</v>
      </c>
      <c r="J771" s="1">
        <v>54000000</v>
      </c>
      <c r="L771" s="1">
        <v>1</v>
      </c>
      <c r="M771" t="s">
        <v>12</v>
      </c>
      <c r="N771" s="66">
        <v>41458</v>
      </c>
      <c r="O771" t="s">
        <v>9</v>
      </c>
      <c r="P771" s="66" t="s">
        <v>9</v>
      </c>
    </row>
    <row r="772" spans="1:16" x14ac:dyDescent="0.2">
      <c r="A772" s="10">
        <f t="shared" ref="A772:A835" si="37">A771+1</f>
        <v>771</v>
      </c>
      <c r="B772" s="10">
        <v>81482</v>
      </c>
      <c r="C772" s="8" t="s">
        <v>210</v>
      </c>
      <c r="D772" t="s">
        <v>10</v>
      </c>
      <c r="E772" s="5" t="s">
        <v>823</v>
      </c>
      <c r="F772" t="s">
        <v>14</v>
      </c>
      <c r="G772" t="s">
        <v>6</v>
      </c>
      <c r="H772" s="8" t="s">
        <v>786</v>
      </c>
      <c r="I772" s="2">
        <v>6</v>
      </c>
      <c r="J772" s="3">
        <v>46801944</v>
      </c>
      <c r="K772" s="3"/>
      <c r="L772" s="3">
        <f t="shared" ref="L772:L783" si="38">L771+1</f>
        <v>2</v>
      </c>
      <c r="M772" t="s">
        <v>9</v>
      </c>
      <c r="N772" s="66" t="s">
        <v>9</v>
      </c>
      <c r="O772" t="s">
        <v>9</v>
      </c>
      <c r="P772" s="66" t="s">
        <v>9</v>
      </c>
    </row>
    <row r="773" spans="1:16" x14ac:dyDescent="0.2">
      <c r="A773" s="10">
        <f t="shared" si="37"/>
        <v>772</v>
      </c>
      <c r="B773" s="10">
        <v>5631</v>
      </c>
      <c r="C773" s="8" t="s">
        <v>62</v>
      </c>
      <c r="D773" t="s">
        <v>55</v>
      </c>
      <c r="E773" s="9" t="s">
        <v>820</v>
      </c>
      <c r="F773" t="s">
        <v>14</v>
      </c>
      <c r="G773" t="s">
        <v>51</v>
      </c>
      <c r="H773" s="8" t="s">
        <v>786</v>
      </c>
      <c r="I773" s="65">
        <v>6</v>
      </c>
      <c r="J773" s="1">
        <v>6000000</v>
      </c>
      <c r="L773" s="1">
        <f t="shared" si="38"/>
        <v>3</v>
      </c>
      <c r="M773" t="s">
        <v>12</v>
      </c>
      <c r="N773" s="66">
        <v>40590</v>
      </c>
      <c r="O773" t="s">
        <v>9</v>
      </c>
      <c r="P773" s="66" t="s">
        <v>9</v>
      </c>
    </row>
    <row r="774" spans="1:16" x14ac:dyDescent="0.2">
      <c r="A774" s="10">
        <f t="shared" si="37"/>
        <v>773</v>
      </c>
      <c r="B774" s="10">
        <v>5663</v>
      </c>
      <c r="C774" s="8" t="s">
        <v>63</v>
      </c>
      <c r="D774" t="s">
        <v>64</v>
      </c>
      <c r="E774" s="5" t="s">
        <v>820</v>
      </c>
      <c r="F774" t="s">
        <v>14</v>
      </c>
      <c r="G774" t="s">
        <v>65</v>
      </c>
      <c r="H774" s="8" t="s">
        <v>786</v>
      </c>
      <c r="I774" s="65">
        <v>6</v>
      </c>
      <c r="J774" s="1">
        <v>255870</v>
      </c>
      <c r="L774" s="1">
        <f t="shared" si="38"/>
        <v>4</v>
      </c>
      <c r="M774" t="s">
        <v>12</v>
      </c>
      <c r="N774" s="66">
        <v>38770</v>
      </c>
      <c r="O774" t="s">
        <v>9</v>
      </c>
      <c r="P774" s="66" t="s">
        <v>9</v>
      </c>
    </row>
    <row r="775" spans="1:16" x14ac:dyDescent="0.2">
      <c r="A775" s="10">
        <f t="shared" si="37"/>
        <v>774</v>
      </c>
      <c r="B775" s="10">
        <v>5691</v>
      </c>
      <c r="C775" s="8" t="s">
        <v>66</v>
      </c>
      <c r="D775" t="s">
        <v>49</v>
      </c>
      <c r="E775" s="5" t="s">
        <v>820</v>
      </c>
      <c r="F775" t="s">
        <v>40</v>
      </c>
      <c r="G775" t="s">
        <v>51</v>
      </c>
      <c r="H775" s="8" t="s">
        <v>786</v>
      </c>
      <c r="I775" s="65">
        <v>6</v>
      </c>
      <c r="J775" s="1">
        <v>9000000</v>
      </c>
      <c r="L775" s="1">
        <f t="shared" si="38"/>
        <v>5</v>
      </c>
      <c r="M775" t="s">
        <v>12</v>
      </c>
      <c r="N775" s="66">
        <v>41488</v>
      </c>
      <c r="O775" t="s">
        <v>9</v>
      </c>
      <c r="P775" s="66" t="s">
        <v>9</v>
      </c>
    </row>
    <row r="776" spans="1:16" x14ac:dyDescent="0.2">
      <c r="A776" s="10">
        <f t="shared" si="37"/>
        <v>775</v>
      </c>
      <c r="B776" s="10">
        <v>3995</v>
      </c>
      <c r="C776" s="8" t="s">
        <v>47</v>
      </c>
      <c r="D776" t="s">
        <v>39</v>
      </c>
      <c r="E776" s="5" t="s">
        <v>820</v>
      </c>
      <c r="F776" t="s">
        <v>16</v>
      </c>
      <c r="G776" t="s">
        <v>48</v>
      </c>
      <c r="H776" s="8" t="s">
        <v>786</v>
      </c>
      <c r="I776" s="65">
        <v>6</v>
      </c>
      <c r="J776" s="1">
        <v>2400000</v>
      </c>
      <c r="L776" s="1">
        <f t="shared" si="38"/>
        <v>6</v>
      </c>
      <c r="M776" t="s">
        <v>12</v>
      </c>
      <c r="N776" s="66">
        <v>42124</v>
      </c>
      <c r="O776" t="s">
        <v>9</v>
      </c>
      <c r="P776" s="66" t="s">
        <v>9</v>
      </c>
    </row>
    <row r="777" spans="1:16" x14ac:dyDescent="0.2">
      <c r="A777" s="10">
        <f t="shared" si="37"/>
        <v>776</v>
      </c>
      <c r="B777" s="10">
        <v>6574</v>
      </c>
      <c r="C777" s="8" t="s">
        <v>82</v>
      </c>
      <c r="D777" t="s">
        <v>44</v>
      </c>
      <c r="E777" s="9" t="s">
        <v>820</v>
      </c>
      <c r="F777" t="s">
        <v>83</v>
      </c>
      <c r="G777" t="s">
        <v>84</v>
      </c>
      <c r="H777" s="8" t="s">
        <v>786</v>
      </c>
      <c r="I777" s="65">
        <v>6</v>
      </c>
      <c r="J777" s="1">
        <v>82620000</v>
      </c>
      <c r="L777" s="1">
        <f t="shared" si="38"/>
        <v>7</v>
      </c>
      <c r="M777" t="s">
        <v>7</v>
      </c>
      <c r="N777" s="66">
        <v>41333</v>
      </c>
      <c r="O777" t="s">
        <v>9</v>
      </c>
      <c r="P777" s="66" t="s">
        <v>9</v>
      </c>
    </row>
    <row r="778" spans="1:16" x14ac:dyDescent="0.2">
      <c r="A778" s="10">
        <f t="shared" si="37"/>
        <v>777</v>
      </c>
      <c r="B778" s="10">
        <v>1162</v>
      </c>
      <c r="C778" s="8" t="s">
        <v>28</v>
      </c>
      <c r="D778" t="s">
        <v>4</v>
      </c>
      <c r="E778" s="5" t="s">
        <v>823</v>
      </c>
      <c r="F778" t="s">
        <v>14</v>
      </c>
      <c r="G778" t="s">
        <v>29</v>
      </c>
      <c r="H778" s="8" t="s">
        <v>786</v>
      </c>
      <c r="I778" s="65">
        <v>6</v>
      </c>
      <c r="J778" s="1">
        <v>300000</v>
      </c>
      <c r="L778" s="1">
        <f t="shared" si="38"/>
        <v>8</v>
      </c>
      <c r="M778" t="s">
        <v>9</v>
      </c>
      <c r="N778" s="66" t="s">
        <v>9</v>
      </c>
      <c r="O778" t="s">
        <v>9</v>
      </c>
      <c r="P778" s="66" t="s">
        <v>9</v>
      </c>
    </row>
    <row r="779" spans="1:16" x14ac:dyDescent="0.2">
      <c r="A779" s="10">
        <f t="shared" si="37"/>
        <v>778</v>
      </c>
      <c r="B779" s="10">
        <v>14975</v>
      </c>
      <c r="C779" s="8" t="s">
        <v>87</v>
      </c>
      <c r="D779" t="s">
        <v>4</v>
      </c>
      <c r="E779" s="5" t="s">
        <v>823</v>
      </c>
      <c r="F779" t="s">
        <v>14</v>
      </c>
      <c r="G779" t="s">
        <v>88</v>
      </c>
      <c r="H779" s="8" t="s">
        <v>786</v>
      </c>
      <c r="I779" s="2">
        <v>6</v>
      </c>
      <c r="J779" s="3">
        <v>31500000</v>
      </c>
      <c r="K779" s="3"/>
      <c r="L779" s="1">
        <f t="shared" si="38"/>
        <v>9</v>
      </c>
      <c r="M779" t="s">
        <v>9</v>
      </c>
      <c r="N779" s="66" t="s">
        <v>9</v>
      </c>
      <c r="O779" t="s">
        <v>9</v>
      </c>
      <c r="P779" s="66" t="s">
        <v>9</v>
      </c>
    </row>
    <row r="780" spans="1:16" x14ac:dyDescent="0.2">
      <c r="A780" s="10">
        <f t="shared" si="37"/>
        <v>779</v>
      </c>
      <c r="B780" s="10">
        <v>142403</v>
      </c>
      <c r="C780" s="8" t="s">
        <v>965</v>
      </c>
      <c r="D780" t="s">
        <v>49</v>
      </c>
      <c r="E780" s="5" t="s">
        <v>820</v>
      </c>
      <c r="F780" t="s">
        <v>14</v>
      </c>
      <c r="G780" t="s">
        <v>113</v>
      </c>
      <c r="H780" s="87" t="s">
        <v>786</v>
      </c>
      <c r="I780" s="65">
        <v>6</v>
      </c>
      <c r="J780" s="1">
        <v>52109340</v>
      </c>
      <c r="L780" s="1">
        <f t="shared" si="38"/>
        <v>10</v>
      </c>
      <c r="M780" t="s">
        <v>9</v>
      </c>
      <c r="N780" s="66" t="s">
        <v>9</v>
      </c>
      <c r="O780" t="s">
        <v>9</v>
      </c>
    </row>
    <row r="781" spans="1:16" x14ac:dyDescent="0.2">
      <c r="A781" s="10">
        <f t="shared" si="37"/>
        <v>780</v>
      </c>
      <c r="B781" s="10">
        <v>35575</v>
      </c>
      <c r="C781" s="8" t="s">
        <v>129</v>
      </c>
      <c r="D781" t="s">
        <v>39</v>
      </c>
      <c r="E781" s="5" t="s">
        <v>820</v>
      </c>
      <c r="F781" t="s">
        <v>50</v>
      </c>
      <c r="G781" t="s">
        <v>130</v>
      </c>
      <c r="H781" s="8" t="s">
        <v>786</v>
      </c>
      <c r="I781" s="65">
        <v>6</v>
      </c>
      <c r="J781" s="1">
        <v>9908590</v>
      </c>
      <c r="L781" s="1">
        <f t="shared" si="38"/>
        <v>11</v>
      </c>
      <c r="M781" t="s">
        <v>12</v>
      </c>
      <c r="N781" s="66">
        <v>43612</v>
      </c>
      <c r="O781" t="s">
        <v>9</v>
      </c>
      <c r="P781" s="66" t="s">
        <v>9</v>
      </c>
    </row>
    <row r="782" spans="1:16" x14ac:dyDescent="0.2">
      <c r="A782" s="10">
        <f t="shared" si="37"/>
        <v>781</v>
      </c>
      <c r="B782" s="10">
        <v>18314</v>
      </c>
      <c r="C782" s="8" t="s">
        <v>103</v>
      </c>
      <c r="D782" t="s">
        <v>49</v>
      </c>
      <c r="E782" s="5" t="s">
        <v>820</v>
      </c>
      <c r="F782" t="s">
        <v>59</v>
      </c>
      <c r="G782" t="s">
        <v>51</v>
      </c>
      <c r="H782" s="8" t="s">
        <v>786</v>
      </c>
      <c r="I782" s="65">
        <v>6</v>
      </c>
      <c r="J782" s="1">
        <v>632924</v>
      </c>
      <c r="L782" s="1">
        <f t="shared" si="38"/>
        <v>12</v>
      </c>
      <c r="M782" t="s">
        <v>12</v>
      </c>
      <c r="N782" s="66">
        <v>43080</v>
      </c>
      <c r="O782" t="s">
        <v>9</v>
      </c>
      <c r="P782" s="66" t="s">
        <v>9</v>
      </c>
    </row>
    <row r="783" spans="1:16" x14ac:dyDescent="0.2">
      <c r="A783" s="10">
        <f t="shared" si="37"/>
        <v>782</v>
      </c>
      <c r="B783" s="10">
        <v>15483</v>
      </c>
      <c r="C783" s="8" t="s">
        <v>90</v>
      </c>
      <c r="D783" t="s">
        <v>49</v>
      </c>
      <c r="E783" s="5" t="s">
        <v>820</v>
      </c>
      <c r="F783" t="s">
        <v>59</v>
      </c>
      <c r="G783" t="s">
        <v>91</v>
      </c>
      <c r="H783" s="8" t="s">
        <v>786</v>
      </c>
      <c r="I783" s="65">
        <v>6</v>
      </c>
      <c r="J783" s="1">
        <v>12360000</v>
      </c>
      <c r="L783" s="1">
        <f t="shared" si="38"/>
        <v>13</v>
      </c>
      <c r="M783" t="s">
        <v>12</v>
      </c>
      <c r="N783" s="66">
        <v>43017</v>
      </c>
      <c r="O783" t="s">
        <v>9</v>
      </c>
      <c r="P783" s="66" t="s">
        <v>9</v>
      </c>
    </row>
    <row r="784" spans="1:16" x14ac:dyDescent="0.2">
      <c r="A784" s="10">
        <f t="shared" si="37"/>
        <v>783</v>
      </c>
      <c r="B784" s="10">
        <v>18433</v>
      </c>
      <c r="C784" s="8" t="s">
        <v>104</v>
      </c>
      <c r="D784" t="s">
        <v>49</v>
      </c>
      <c r="E784" s="5" t="s">
        <v>820</v>
      </c>
      <c r="F784" t="s">
        <v>26</v>
      </c>
      <c r="G784" t="s">
        <v>57</v>
      </c>
      <c r="H784" s="8" t="s">
        <v>786</v>
      </c>
      <c r="I784" s="65">
        <v>6</v>
      </c>
      <c r="J784" s="1">
        <v>16709657</v>
      </c>
      <c r="L784" s="1">
        <v>1</v>
      </c>
      <c r="M784" t="s">
        <v>12</v>
      </c>
      <c r="N784" s="66">
        <v>42803</v>
      </c>
      <c r="O784" t="s">
        <v>9</v>
      </c>
      <c r="P784" s="66" t="s">
        <v>9</v>
      </c>
    </row>
    <row r="785" spans="1:16" x14ac:dyDescent="0.2">
      <c r="A785" s="10">
        <f t="shared" si="37"/>
        <v>784</v>
      </c>
      <c r="B785" s="10">
        <v>19653</v>
      </c>
      <c r="C785" s="8" t="s">
        <v>107</v>
      </c>
      <c r="D785" t="s">
        <v>49</v>
      </c>
      <c r="E785" s="5" t="s">
        <v>820</v>
      </c>
      <c r="F785" t="s">
        <v>50</v>
      </c>
      <c r="G785" t="s">
        <v>51</v>
      </c>
      <c r="H785" s="8" t="s">
        <v>786</v>
      </c>
      <c r="I785" s="65">
        <v>6</v>
      </c>
      <c r="J785" s="1">
        <v>31909500</v>
      </c>
      <c r="L785" s="1">
        <f t="shared" ref="L785:L799" si="39">L784+1</f>
        <v>2</v>
      </c>
      <c r="M785" t="s">
        <v>12</v>
      </c>
      <c r="N785" s="66">
        <v>41417</v>
      </c>
      <c r="O785" t="s">
        <v>9</v>
      </c>
      <c r="P785" s="66" t="s">
        <v>9</v>
      </c>
    </row>
    <row r="786" spans="1:16" x14ac:dyDescent="0.2">
      <c r="A786" s="10">
        <f t="shared" si="37"/>
        <v>785</v>
      </c>
      <c r="B786" s="10">
        <v>25927</v>
      </c>
      <c r="C786" s="8" t="s">
        <v>116</v>
      </c>
      <c r="D786" t="s">
        <v>49</v>
      </c>
      <c r="E786" s="5" t="s">
        <v>820</v>
      </c>
      <c r="F786" t="s">
        <v>52</v>
      </c>
      <c r="G786" t="s">
        <v>97</v>
      </c>
      <c r="H786" s="8" t="s">
        <v>786</v>
      </c>
      <c r="I786" s="65">
        <v>6</v>
      </c>
      <c r="J786" s="1">
        <v>22052795</v>
      </c>
      <c r="L786" s="1">
        <f t="shared" si="39"/>
        <v>3</v>
      </c>
      <c r="M786" t="s">
        <v>12</v>
      </c>
      <c r="N786" s="66">
        <v>44088</v>
      </c>
      <c r="O786" t="s">
        <v>9</v>
      </c>
      <c r="P786" s="66" t="s">
        <v>9</v>
      </c>
    </row>
    <row r="787" spans="1:16" x14ac:dyDescent="0.2">
      <c r="A787" s="10">
        <f t="shared" si="37"/>
        <v>786</v>
      </c>
      <c r="B787" s="10">
        <v>40352</v>
      </c>
      <c r="C787" s="8" t="s">
        <v>135</v>
      </c>
      <c r="D787" t="s">
        <v>49</v>
      </c>
      <c r="E787" s="5" t="s">
        <v>820</v>
      </c>
      <c r="F787" t="s">
        <v>14</v>
      </c>
      <c r="G787" t="s">
        <v>136</v>
      </c>
      <c r="H787" s="8" t="s">
        <v>786</v>
      </c>
      <c r="I787" s="65">
        <v>6</v>
      </c>
      <c r="J787" s="1">
        <v>12073983</v>
      </c>
      <c r="L787" s="1">
        <f t="shared" si="39"/>
        <v>4</v>
      </c>
      <c r="M787" t="s">
        <v>12</v>
      </c>
      <c r="N787" s="66">
        <v>42313</v>
      </c>
      <c r="O787" t="s">
        <v>9</v>
      </c>
      <c r="P787" s="66" t="s">
        <v>9</v>
      </c>
    </row>
    <row r="788" spans="1:16" x14ac:dyDescent="0.2">
      <c r="A788" s="10">
        <f t="shared" si="37"/>
        <v>787</v>
      </c>
      <c r="B788" s="10">
        <v>32508</v>
      </c>
      <c r="C788" s="8" t="s">
        <v>125</v>
      </c>
      <c r="D788" t="s">
        <v>4</v>
      </c>
      <c r="E788" s="5" t="s">
        <v>823</v>
      </c>
      <c r="F788" t="s">
        <v>14</v>
      </c>
      <c r="G788" t="s">
        <v>126</v>
      </c>
      <c r="H788" s="8" t="s">
        <v>786</v>
      </c>
      <c r="I788" s="2">
        <v>6</v>
      </c>
      <c r="J788" s="3">
        <v>720000</v>
      </c>
      <c r="K788" s="3"/>
      <c r="L788" s="1">
        <f t="shared" si="39"/>
        <v>5</v>
      </c>
      <c r="M788" t="s">
        <v>9</v>
      </c>
      <c r="N788" s="66" t="s">
        <v>9</v>
      </c>
      <c r="O788" t="s">
        <v>9</v>
      </c>
      <c r="P788" s="66" t="s">
        <v>9</v>
      </c>
    </row>
    <row r="789" spans="1:16" x14ac:dyDescent="0.2">
      <c r="A789" s="10">
        <f t="shared" si="37"/>
        <v>788</v>
      </c>
      <c r="B789" s="10">
        <v>26827</v>
      </c>
      <c r="C789" s="8" t="s">
        <v>123</v>
      </c>
      <c r="D789" t="s">
        <v>55</v>
      </c>
      <c r="E789" s="9" t="s">
        <v>820</v>
      </c>
      <c r="F789" t="s">
        <v>74</v>
      </c>
      <c r="G789" t="s">
        <v>119</v>
      </c>
      <c r="H789" s="8" t="s">
        <v>786</v>
      </c>
      <c r="I789" s="65">
        <v>6</v>
      </c>
      <c r="J789" s="1">
        <v>285056009</v>
      </c>
      <c r="L789" s="1">
        <f t="shared" si="39"/>
        <v>6</v>
      </c>
      <c r="M789" t="s">
        <v>12</v>
      </c>
      <c r="N789" s="66">
        <v>44237</v>
      </c>
      <c r="O789" t="s">
        <v>9</v>
      </c>
      <c r="P789" s="66" t="s">
        <v>9</v>
      </c>
    </row>
    <row r="790" spans="1:16" x14ac:dyDescent="0.2">
      <c r="A790" s="10">
        <f t="shared" si="37"/>
        <v>789</v>
      </c>
      <c r="B790" s="10">
        <v>40175</v>
      </c>
      <c r="C790" s="8" t="s">
        <v>134</v>
      </c>
      <c r="D790" t="s">
        <v>42</v>
      </c>
      <c r="E790" s="5" t="s">
        <v>820</v>
      </c>
      <c r="F790" t="s">
        <v>50</v>
      </c>
      <c r="G790" t="s">
        <v>130</v>
      </c>
      <c r="H790" s="8" t="s">
        <v>786</v>
      </c>
      <c r="I790" s="65">
        <v>6</v>
      </c>
      <c r="J790" s="1">
        <v>0</v>
      </c>
      <c r="L790" s="1">
        <f t="shared" si="39"/>
        <v>7</v>
      </c>
      <c r="M790" t="s">
        <v>12</v>
      </c>
      <c r="N790" s="66">
        <v>41971</v>
      </c>
      <c r="O790" t="s">
        <v>9</v>
      </c>
      <c r="P790" s="66" t="s">
        <v>9</v>
      </c>
    </row>
    <row r="791" spans="1:16" x14ac:dyDescent="0.2">
      <c r="A791" s="10">
        <f t="shared" si="37"/>
        <v>790</v>
      </c>
      <c r="B791" s="10">
        <v>26112</v>
      </c>
      <c r="C791" s="8" t="s">
        <v>117</v>
      </c>
      <c r="D791" t="s">
        <v>71</v>
      </c>
      <c r="E791" s="9" t="s">
        <v>821</v>
      </c>
      <c r="F791" t="s">
        <v>74</v>
      </c>
      <c r="G791" t="s">
        <v>80</v>
      </c>
      <c r="H791" s="8" t="s">
        <v>786</v>
      </c>
      <c r="I791" s="65">
        <v>6</v>
      </c>
      <c r="J791" s="1">
        <v>0</v>
      </c>
      <c r="L791" s="1">
        <f t="shared" si="39"/>
        <v>8</v>
      </c>
      <c r="M791" t="s">
        <v>9</v>
      </c>
      <c r="N791" s="66" t="s">
        <v>9</v>
      </c>
      <c r="O791" t="s">
        <v>9</v>
      </c>
      <c r="P791" s="66" t="s">
        <v>9</v>
      </c>
    </row>
    <row r="792" spans="1:16" x14ac:dyDescent="0.2">
      <c r="A792" s="10">
        <f t="shared" si="37"/>
        <v>791</v>
      </c>
      <c r="B792" s="10">
        <v>106971</v>
      </c>
      <c r="C792" s="8" t="s">
        <v>305</v>
      </c>
      <c r="D792" t="s">
        <v>49</v>
      </c>
      <c r="E792" s="5" t="s">
        <v>820</v>
      </c>
      <c r="F792" t="s">
        <v>242</v>
      </c>
      <c r="G792" t="s">
        <v>136</v>
      </c>
      <c r="H792" s="8" t="s">
        <v>786</v>
      </c>
      <c r="I792" s="65">
        <v>6</v>
      </c>
      <c r="J792" s="1">
        <v>21630000</v>
      </c>
      <c r="L792" s="1">
        <f t="shared" si="39"/>
        <v>9</v>
      </c>
      <c r="M792" t="s">
        <v>12</v>
      </c>
      <c r="N792" s="66">
        <v>44007</v>
      </c>
      <c r="O792" t="s">
        <v>9</v>
      </c>
      <c r="P792" s="66" t="s">
        <v>9</v>
      </c>
    </row>
    <row r="793" spans="1:16" x14ac:dyDescent="0.2">
      <c r="A793" s="10">
        <f t="shared" si="37"/>
        <v>792</v>
      </c>
      <c r="B793" s="10">
        <v>41354</v>
      </c>
      <c r="C793" s="8" t="s">
        <v>138</v>
      </c>
      <c r="D793" t="s">
        <v>44</v>
      </c>
      <c r="E793" s="9" t="s">
        <v>820</v>
      </c>
      <c r="F793" t="s">
        <v>74</v>
      </c>
      <c r="G793" t="s">
        <v>133</v>
      </c>
      <c r="H793" s="8" t="s">
        <v>786</v>
      </c>
      <c r="I793" s="65">
        <v>6</v>
      </c>
      <c r="J793" s="1">
        <v>112934400</v>
      </c>
      <c r="L793" s="1">
        <f t="shared" si="39"/>
        <v>10</v>
      </c>
      <c r="M793" t="s">
        <v>12</v>
      </c>
      <c r="N793" s="66">
        <v>41905</v>
      </c>
      <c r="O793" t="s">
        <v>9</v>
      </c>
      <c r="P793" s="66" t="s">
        <v>9</v>
      </c>
    </row>
    <row r="794" spans="1:16" x14ac:dyDescent="0.2">
      <c r="A794" s="10">
        <f t="shared" si="37"/>
        <v>793</v>
      </c>
      <c r="B794" s="10">
        <v>41574</v>
      </c>
      <c r="C794" s="8" t="s">
        <v>139</v>
      </c>
      <c r="D794" t="s">
        <v>49</v>
      </c>
      <c r="E794" s="5" t="s">
        <v>820</v>
      </c>
      <c r="F794" t="s">
        <v>74</v>
      </c>
      <c r="G794" t="s">
        <v>97</v>
      </c>
      <c r="H794" s="8" t="s">
        <v>786</v>
      </c>
      <c r="I794" s="65">
        <v>6</v>
      </c>
      <c r="J794" s="1">
        <v>649500000</v>
      </c>
      <c r="L794" s="1">
        <f t="shared" si="39"/>
        <v>11</v>
      </c>
      <c r="M794" t="s">
        <v>12</v>
      </c>
      <c r="N794" s="66">
        <v>43418</v>
      </c>
      <c r="O794" t="s">
        <v>9</v>
      </c>
      <c r="P794" s="66" t="s">
        <v>9</v>
      </c>
    </row>
    <row r="795" spans="1:16" x14ac:dyDescent="0.2">
      <c r="A795" s="10">
        <f t="shared" si="37"/>
        <v>794</v>
      </c>
      <c r="B795" s="10">
        <v>51667</v>
      </c>
      <c r="C795" s="8" t="s">
        <v>157</v>
      </c>
      <c r="D795" t="s">
        <v>49</v>
      </c>
      <c r="E795" s="5" t="s">
        <v>820</v>
      </c>
      <c r="F795" t="s">
        <v>50</v>
      </c>
      <c r="G795" t="s">
        <v>51</v>
      </c>
      <c r="H795" s="8" t="s">
        <v>786</v>
      </c>
      <c r="I795" s="65">
        <v>6</v>
      </c>
      <c r="J795" s="1">
        <v>88584993</v>
      </c>
      <c r="L795" s="1">
        <f t="shared" si="39"/>
        <v>12</v>
      </c>
      <c r="M795" t="s">
        <v>12</v>
      </c>
      <c r="N795" s="66">
        <v>42431</v>
      </c>
      <c r="O795" t="s">
        <v>9</v>
      </c>
      <c r="P795" s="66" t="s">
        <v>9</v>
      </c>
    </row>
    <row r="796" spans="1:16" x14ac:dyDescent="0.2">
      <c r="A796" s="10">
        <f t="shared" si="37"/>
        <v>795</v>
      </c>
      <c r="B796" s="10">
        <v>68866</v>
      </c>
      <c r="C796" s="8" t="s">
        <v>194</v>
      </c>
      <c r="D796" t="s">
        <v>71</v>
      </c>
      <c r="E796" s="9" t="s">
        <v>821</v>
      </c>
      <c r="F796" t="s">
        <v>79</v>
      </c>
      <c r="G796" t="s">
        <v>80</v>
      </c>
      <c r="H796" s="8" t="s">
        <v>786</v>
      </c>
      <c r="I796" s="2">
        <v>6</v>
      </c>
      <c r="J796" s="1">
        <v>0</v>
      </c>
      <c r="L796" s="1">
        <f t="shared" si="39"/>
        <v>13</v>
      </c>
      <c r="M796" t="s">
        <v>9</v>
      </c>
      <c r="N796" s="66" t="s">
        <v>9</v>
      </c>
      <c r="O796" t="s">
        <v>9</v>
      </c>
      <c r="P796" s="66" t="s">
        <v>9</v>
      </c>
    </row>
    <row r="797" spans="1:16" x14ac:dyDescent="0.2">
      <c r="A797" s="10">
        <f t="shared" si="37"/>
        <v>796</v>
      </c>
      <c r="B797" s="10">
        <v>65507</v>
      </c>
      <c r="C797" s="8" t="s">
        <v>188</v>
      </c>
      <c r="D797" t="s">
        <v>44</v>
      </c>
      <c r="E797" s="9" t="s">
        <v>820</v>
      </c>
      <c r="F797" s="5" t="s">
        <v>74</v>
      </c>
      <c r="G797" t="s">
        <v>106</v>
      </c>
      <c r="H797" s="8" t="s">
        <v>786</v>
      </c>
      <c r="I797" s="65">
        <v>6</v>
      </c>
      <c r="J797" s="1">
        <v>10800000</v>
      </c>
      <c r="L797" s="1">
        <f t="shared" si="39"/>
        <v>14</v>
      </c>
      <c r="M797" t="s">
        <v>12</v>
      </c>
      <c r="N797" s="66">
        <v>43248</v>
      </c>
      <c r="O797" t="s">
        <v>9</v>
      </c>
      <c r="P797" s="66" t="s">
        <v>9</v>
      </c>
    </row>
    <row r="798" spans="1:16" x14ac:dyDescent="0.2">
      <c r="A798" s="10">
        <f t="shared" si="37"/>
        <v>797</v>
      </c>
      <c r="B798" s="10">
        <v>56285</v>
      </c>
      <c r="C798" s="8" t="s">
        <v>165</v>
      </c>
      <c r="D798" t="s">
        <v>49</v>
      </c>
      <c r="E798" s="5" t="s">
        <v>820</v>
      </c>
      <c r="F798" t="s">
        <v>45</v>
      </c>
      <c r="G798" t="s">
        <v>166</v>
      </c>
      <c r="H798" s="8" t="s">
        <v>786</v>
      </c>
      <c r="I798" s="65">
        <v>6</v>
      </c>
      <c r="J798" s="1">
        <v>96000000</v>
      </c>
      <c r="L798" s="1">
        <f t="shared" si="39"/>
        <v>15</v>
      </c>
      <c r="M798" t="s">
        <v>9</v>
      </c>
      <c r="N798" s="66" t="s">
        <v>9</v>
      </c>
      <c r="O798" t="s">
        <v>9</v>
      </c>
      <c r="P798" s="66" t="s">
        <v>9</v>
      </c>
    </row>
    <row r="799" spans="1:16" x14ac:dyDescent="0.2">
      <c r="A799" s="10">
        <f t="shared" si="37"/>
        <v>798</v>
      </c>
      <c r="B799" s="10">
        <v>63107</v>
      </c>
      <c r="C799" s="8" t="s">
        <v>176</v>
      </c>
      <c r="D799" t="s">
        <v>4</v>
      </c>
      <c r="E799" s="5" t="s">
        <v>823</v>
      </c>
      <c r="F799" t="s">
        <v>5</v>
      </c>
      <c r="G799" t="s">
        <v>177</v>
      </c>
      <c r="H799" s="8" t="s">
        <v>786</v>
      </c>
      <c r="I799" s="65">
        <v>6</v>
      </c>
      <c r="J799" s="1">
        <v>3900000</v>
      </c>
      <c r="L799" s="1">
        <f t="shared" si="39"/>
        <v>16</v>
      </c>
      <c r="M799" t="s">
        <v>9</v>
      </c>
      <c r="N799" s="66" t="s">
        <v>9</v>
      </c>
      <c r="O799" t="s">
        <v>9</v>
      </c>
      <c r="P799" s="66" t="s">
        <v>9</v>
      </c>
    </row>
    <row r="800" spans="1:16" x14ac:dyDescent="0.2">
      <c r="A800" s="10">
        <f t="shared" si="37"/>
        <v>799</v>
      </c>
      <c r="B800" s="10">
        <v>56826</v>
      </c>
      <c r="C800" s="8" t="s">
        <v>167</v>
      </c>
      <c r="D800" t="s">
        <v>168</v>
      </c>
      <c r="E800" s="9" t="s">
        <v>822</v>
      </c>
      <c r="F800" t="s">
        <v>45</v>
      </c>
      <c r="G800" t="s">
        <v>169</v>
      </c>
      <c r="H800" s="8" t="s">
        <v>786</v>
      </c>
      <c r="I800" s="2">
        <v>6</v>
      </c>
      <c r="J800" s="3">
        <v>194123908</v>
      </c>
      <c r="K800" s="3"/>
      <c r="L800" s="3"/>
      <c r="M800" t="s">
        <v>9</v>
      </c>
      <c r="N800" s="66" t="s">
        <v>9</v>
      </c>
      <c r="O800" t="s">
        <v>9</v>
      </c>
      <c r="P800" s="66" t="s">
        <v>9</v>
      </c>
    </row>
    <row r="801" spans="1:16" x14ac:dyDescent="0.2">
      <c r="A801" s="10">
        <f t="shared" si="37"/>
        <v>800</v>
      </c>
      <c r="B801" s="10">
        <v>79209</v>
      </c>
      <c r="C801" s="8" t="s">
        <v>199</v>
      </c>
      <c r="D801" t="s">
        <v>39</v>
      </c>
      <c r="E801" s="5" t="s">
        <v>820</v>
      </c>
      <c r="F801" t="s">
        <v>45</v>
      </c>
      <c r="G801" t="s">
        <v>80</v>
      </c>
      <c r="H801" s="8" t="s">
        <v>786</v>
      </c>
      <c r="I801" s="65">
        <v>6</v>
      </c>
      <c r="J801" s="1">
        <v>72000000</v>
      </c>
      <c r="L801" s="1">
        <f t="shared" ref="L801:L818" si="40">L800+1</f>
        <v>1</v>
      </c>
      <c r="M801" t="s">
        <v>9</v>
      </c>
      <c r="N801" s="66" t="s">
        <v>9</v>
      </c>
      <c r="O801" t="s">
        <v>9</v>
      </c>
      <c r="P801" s="66" t="s">
        <v>9</v>
      </c>
    </row>
    <row r="802" spans="1:16" x14ac:dyDescent="0.2">
      <c r="A802" s="10">
        <f t="shared" si="37"/>
        <v>801</v>
      </c>
      <c r="B802" s="10">
        <v>50466</v>
      </c>
      <c r="C802" s="8" t="s">
        <v>156</v>
      </c>
      <c r="D802" t="s">
        <v>39</v>
      </c>
      <c r="E802" s="5" t="s">
        <v>820</v>
      </c>
      <c r="F802" t="s">
        <v>59</v>
      </c>
      <c r="G802" t="s">
        <v>48</v>
      </c>
      <c r="H802" s="8" t="s">
        <v>786</v>
      </c>
      <c r="I802" s="65">
        <v>6</v>
      </c>
      <c r="J802" s="1">
        <v>2319513</v>
      </c>
      <c r="L802" s="1">
        <f t="shared" si="40"/>
        <v>2</v>
      </c>
      <c r="M802" t="s">
        <v>12</v>
      </c>
      <c r="N802" s="66">
        <v>42208</v>
      </c>
      <c r="O802" t="s">
        <v>9</v>
      </c>
      <c r="P802" s="66" t="s">
        <v>9</v>
      </c>
    </row>
    <row r="803" spans="1:16" x14ac:dyDescent="0.2">
      <c r="A803" s="10">
        <f t="shared" si="37"/>
        <v>802</v>
      </c>
      <c r="B803" s="10">
        <v>57668</v>
      </c>
      <c r="C803" s="8" t="s">
        <v>170</v>
      </c>
      <c r="D803" t="s">
        <v>4</v>
      </c>
      <c r="E803" s="5" t="s">
        <v>823</v>
      </c>
      <c r="F803" t="s">
        <v>5</v>
      </c>
      <c r="G803" t="s">
        <v>171</v>
      </c>
      <c r="H803" s="8" t="s">
        <v>786</v>
      </c>
      <c r="I803" s="65">
        <v>6</v>
      </c>
      <c r="J803" s="1">
        <v>900000</v>
      </c>
      <c r="L803" s="1">
        <f t="shared" si="40"/>
        <v>3</v>
      </c>
      <c r="M803" t="s">
        <v>9</v>
      </c>
      <c r="N803" s="66" t="s">
        <v>9</v>
      </c>
      <c r="O803" t="s">
        <v>9</v>
      </c>
      <c r="P803" s="66" t="s">
        <v>9</v>
      </c>
    </row>
    <row r="804" spans="1:16" x14ac:dyDescent="0.2">
      <c r="A804" s="10">
        <f t="shared" si="37"/>
        <v>803</v>
      </c>
      <c r="B804" s="10">
        <v>91230</v>
      </c>
      <c r="C804" s="8" t="s">
        <v>189</v>
      </c>
      <c r="D804" t="s">
        <v>49</v>
      </c>
      <c r="E804" s="5" t="s">
        <v>820</v>
      </c>
      <c r="F804" t="s">
        <v>242</v>
      </c>
      <c r="G804" t="s">
        <v>243</v>
      </c>
      <c r="H804" s="8" t="s">
        <v>786</v>
      </c>
      <c r="I804" s="65">
        <v>6</v>
      </c>
      <c r="J804" s="1">
        <v>59928000</v>
      </c>
      <c r="L804" s="1">
        <f t="shared" si="40"/>
        <v>4</v>
      </c>
      <c r="M804" t="s">
        <v>9</v>
      </c>
      <c r="N804" s="66" t="s">
        <v>9</v>
      </c>
      <c r="O804" t="s">
        <v>9</v>
      </c>
      <c r="P804" s="66" t="s">
        <v>9</v>
      </c>
    </row>
    <row r="805" spans="1:16" x14ac:dyDescent="0.2">
      <c r="A805" s="10">
        <f t="shared" si="37"/>
        <v>804</v>
      </c>
      <c r="B805" s="10">
        <v>65707</v>
      </c>
      <c r="C805" s="8" t="s">
        <v>192</v>
      </c>
      <c r="D805" t="s">
        <v>39</v>
      </c>
      <c r="E805" s="5" t="s">
        <v>820</v>
      </c>
      <c r="F805" t="s">
        <v>74</v>
      </c>
      <c r="G805" t="s">
        <v>190</v>
      </c>
      <c r="H805" s="8" t="s">
        <v>786</v>
      </c>
      <c r="I805" s="65">
        <v>6</v>
      </c>
      <c r="J805" s="1">
        <v>346172</v>
      </c>
      <c r="L805" s="1">
        <f t="shared" si="40"/>
        <v>5</v>
      </c>
      <c r="M805" t="s">
        <v>12</v>
      </c>
      <c r="N805" s="66">
        <v>42768</v>
      </c>
      <c r="O805" t="s">
        <v>9</v>
      </c>
      <c r="P805" s="66" t="s">
        <v>9</v>
      </c>
    </row>
    <row r="806" spans="1:16" x14ac:dyDescent="0.2">
      <c r="A806" s="10">
        <f t="shared" si="37"/>
        <v>805</v>
      </c>
      <c r="B806" s="10">
        <v>52766</v>
      </c>
      <c r="C806" s="8" t="s">
        <v>159</v>
      </c>
      <c r="D806" t="s">
        <v>49</v>
      </c>
      <c r="E806" s="5" t="s">
        <v>820</v>
      </c>
      <c r="F806" t="s">
        <v>45</v>
      </c>
      <c r="G806" t="s">
        <v>160</v>
      </c>
      <c r="H806" s="8" t="s">
        <v>786</v>
      </c>
      <c r="I806" s="65">
        <v>6</v>
      </c>
      <c r="J806" s="1">
        <v>86489644</v>
      </c>
      <c r="L806" s="1">
        <f t="shared" si="40"/>
        <v>6</v>
      </c>
      <c r="M806" t="s">
        <v>12</v>
      </c>
      <c r="N806" s="66">
        <v>44371</v>
      </c>
      <c r="O806" t="s">
        <v>9</v>
      </c>
      <c r="P806" s="66" t="s">
        <v>9</v>
      </c>
    </row>
    <row r="807" spans="1:16" x14ac:dyDescent="0.2">
      <c r="A807" s="10">
        <f t="shared" si="37"/>
        <v>806</v>
      </c>
      <c r="B807" s="67">
        <v>66766</v>
      </c>
      <c r="C807" s="8" t="s">
        <v>193</v>
      </c>
      <c r="D807" t="s">
        <v>39</v>
      </c>
      <c r="E807" s="5" t="s">
        <v>820</v>
      </c>
      <c r="F807" t="s">
        <v>59</v>
      </c>
      <c r="G807" t="s">
        <v>121</v>
      </c>
      <c r="H807" s="8" t="s">
        <v>786</v>
      </c>
      <c r="I807" s="65">
        <v>6</v>
      </c>
      <c r="J807" s="1">
        <v>180000</v>
      </c>
      <c r="L807" s="1">
        <f t="shared" si="40"/>
        <v>7</v>
      </c>
      <c r="M807" t="s">
        <v>12</v>
      </c>
      <c r="N807" s="66">
        <v>42059</v>
      </c>
      <c r="O807" t="s">
        <v>9</v>
      </c>
      <c r="P807" s="66" t="s">
        <v>9</v>
      </c>
    </row>
    <row r="808" spans="1:16" x14ac:dyDescent="0.2">
      <c r="A808" s="10">
        <f t="shared" si="37"/>
        <v>807</v>
      </c>
      <c r="B808" s="10">
        <v>80009</v>
      </c>
      <c r="C808" s="8" t="s">
        <v>200</v>
      </c>
      <c r="D808" t="s">
        <v>39</v>
      </c>
      <c r="E808" s="5" t="s">
        <v>820</v>
      </c>
      <c r="F808" t="s">
        <v>83</v>
      </c>
      <c r="G808" t="s">
        <v>201</v>
      </c>
      <c r="H808" s="8" t="s">
        <v>786</v>
      </c>
      <c r="I808" s="2">
        <v>6</v>
      </c>
      <c r="J808" s="3">
        <v>722761056</v>
      </c>
      <c r="K808" s="3"/>
      <c r="L808" s="1">
        <f t="shared" si="40"/>
        <v>8</v>
      </c>
      <c r="M808" t="s">
        <v>12</v>
      </c>
      <c r="N808" s="66">
        <v>43208</v>
      </c>
      <c r="O808" t="s">
        <v>9</v>
      </c>
      <c r="P808" s="66" t="s">
        <v>9</v>
      </c>
    </row>
    <row r="809" spans="1:16" x14ac:dyDescent="0.2">
      <c r="A809" s="10">
        <f t="shared" si="37"/>
        <v>808</v>
      </c>
      <c r="B809" s="10">
        <v>78655</v>
      </c>
      <c r="C809" s="8" t="s">
        <v>198</v>
      </c>
      <c r="D809" t="s">
        <v>39</v>
      </c>
      <c r="E809" s="5" t="s">
        <v>820</v>
      </c>
      <c r="F809" t="s">
        <v>74</v>
      </c>
      <c r="G809" t="s">
        <v>187</v>
      </c>
      <c r="H809" s="8" t="s">
        <v>786</v>
      </c>
      <c r="I809" s="65">
        <v>6</v>
      </c>
      <c r="J809" s="1">
        <v>594000</v>
      </c>
      <c r="L809" s="1">
        <f t="shared" si="40"/>
        <v>9</v>
      </c>
      <c r="M809" t="s">
        <v>12</v>
      </c>
      <c r="N809" s="66">
        <v>44140</v>
      </c>
      <c r="O809" t="s">
        <v>9</v>
      </c>
      <c r="P809" s="66" t="s">
        <v>9</v>
      </c>
    </row>
    <row r="810" spans="1:16" x14ac:dyDescent="0.2">
      <c r="A810" s="10">
        <f t="shared" si="37"/>
        <v>809</v>
      </c>
      <c r="B810" s="10">
        <v>99389</v>
      </c>
      <c r="C810" s="8" t="s">
        <v>266</v>
      </c>
      <c r="D810" t="s">
        <v>49</v>
      </c>
      <c r="E810" s="5" t="s">
        <v>820</v>
      </c>
      <c r="F810" t="s">
        <v>14</v>
      </c>
      <c r="G810" t="s">
        <v>179</v>
      </c>
      <c r="H810" s="8" t="s">
        <v>786</v>
      </c>
      <c r="I810" s="65">
        <v>6</v>
      </c>
      <c r="J810" s="1">
        <v>20934144</v>
      </c>
      <c r="L810" s="1">
        <f t="shared" si="40"/>
        <v>10</v>
      </c>
      <c r="M810" t="s">
        <v>9</v>
      </c>
      <c r="N810" s="66" t="s">
        <v>9</v>
      </c>
      <c r="O810" t="s">
        <v>9</v>
      </c>
      <c r="P810" s="66" t="s">
        <v>9</v>
      </c>
    </row>
    <row r="811" spans="1:16" x14ac:dyDescent="0.2">
      <c r="A811" s="10">
        <f t="shared" si="37"/>
        <v>810</v>
      </c>
      <c r="B811" s="10">
        <v>83513</v>
      </c>
      <c r="C811" s="8" t="s">
        <v>224</v>
      </c>
      <c r="D811" t="s">
        <v>4</v>
      </c>
      <c r="E811" s="5" t="s">
        <v>823</v>
      </c>
      <c r="F811" t="s">
        <v>5</v>
      </c>
      <c r="G811" t="s">
        <v>225</v>
      </c>
      <c r="H811" s="8" t="s">
        <v>786</v>
      </c>
      <c r="I811" s="2">
        <v>6</v>
      </c>
      <c r="J811" s="3">
        <v>6000000</v>
      </c>
      <c r="K811" s="3"/>
      <c r="L811" s="1">
        <f t="shared" si="40"/>
        <v>11</v>
      </c>
      <c r="M811" t="s">
        <v>9</v>
      </c>
      <c r="N811" s="66" t="s">
        <v>9</v>
      </c>
      <c r="O811" t="s">
        <v>9</v>
      </c>
      <c r="P811" s="66" t="s">
        <v>9</v>
      </c>
    </row>
    <row r="812" spans="1:16" x14ac:dyDescent="0.2">
      <c r="A812" s="10">
        <f t="shared" si="37"/>
        <v>811</v>
      </c>
      <c r="B812" s="10">
        <v>81710</v>
      </c>
      <c r="C812" s="8" t="s">
        <v>212</v>
      </c>
      <c r="D812" t="s">
        <v>55</v>
      </c>
      <c r="E812" s="9" t="s">
        <v>820</v>
      </c>
      <c r="F812" t="s">
        <v>50</v>
      </c>
      <c r="G812" t="s">
        <v>53</v>
      </c>
      <c r="H812" s="8" t="s">
        <v>786</v>
      </c>
      <c r="I812" s="65">
        <v>6</v>
      </c>
      <c r="J812" s="1">
        <v>121685997</v>
      </c>
      <c r="L812" s="1">
        <f t="shared" si="40"/>
        <v>12</v>
      </c>
      <c r="M812" t="s">
        <v>12</v>
      </c>
      <c r="N812" s="66">
        <v>43049</v>
      </c>
      <c r="O812" t="s">
        <v>9</v>
      </c>
      <c r="P812" s="66" t="s">
        <v>9</v>
      </c>
    </row>
    <row r="813" spans="1:16" x14ac:dyDescent="0.2">
      <c r="A813" s="10">
        <f t="shared" si="37"/>
        <v>812</v>
      </c>
      <c r="B813" s="10">
        <v>80849</v>
      </c>
      <c r="C813" s="8" t="s">
        <v>206</v>
      </c>
      <c r="D813" t="s">
        <v>39</v>
      </c>
      <c r="E813" s="5" t="s">
        <v>820</v>
      </c>
      <c r="F813" t="s">
        <v>74</v>
      </c>
      <c r="G813" t="s">
        <v>187</v>
      </c>
      <c r="H813" s="8" t="s">
        <v>786</v>
      </c>
      <c r="I813" s="65">
        <v>6</v>
      </c>
      <c r="J813" s="1">
        <v>1800000</v>
      </c>
      <c r="L813" s="1">
        <f t="shared" si="40"/>
        <v>13</v>
      </c>
      <c r="M813" t="s">
        <v>12</v>
      </c>
      <c r="N813" s="66">
        <v>42989</v>
      </c>
      <c r="O813" t="s">
        <v>9</v>
      </c>
      <c r="P813" s="66" t="s">
        <v>9</v>
      </c>
    </row>
    <row r="814" spans="1:16" x14ac:dyDescent="0.2">
      <c r="A814" s="10">
        <f t="shared" si="37"/>
        <v>813</v>
      </c>
      <c r="B814" s="10">
        <v>103195</v>
      </c>
      <c r="C814" s="8" t="s">
        <v>291</v>
      </c>
      <c r="D814" t="s">
        <v>290</v>
      </c>
      <c r="E814" s="9" t="s">
        <v>820</v>
      </c>
      <c r="F814" t="s">
        <v>59</v>
      </c>
      <c r="G814" t="s">
        <v>190</v>
      </c>
      <c r="H814" s="8" t="s">
        <v>786</v>
      </c>
      <c r="I814" s="2">
        <v>6</v>
      </c>
      <c r="J814" s="3">
        <v>1600852.0799999998</v>
      </c>
      <c r="K814" s="3"/>
      <c r="L814" s="1">
        <f t="shared" si="40"/>
        <v>14</v>
      </c>
      <c r="M814" t="s">
        <v>9</v>
      </c>
      <c r="N814" s="66" t="s">
        <v>9</v>
      </c>
      <c r="O814" t="s">
        <v>7</v>
      </c>
      <c r="P814" s="66" t="s">
        <v>122</v>
      </c>
    </row>
    <row r="815" spans="1:16" x14ac:dyDescent="0.2">
      <c r="A815" s="10">
        <f t="shared" si="37"/>
        <v>814</v>
      </c>
      <c r="B815" s="10">
        <v>83649</v>
      </c>
      <c r="C815" s="8" t="s">
        <v>226</v>
      </c>
      <c r="D815" t="s">
        <v>39</v>
      </c>
      <c r="E815" s="5" t="s">
        <v>820</v>
      </c>
      <c r="F815" s="5" t="s">
        <v>1044</v>
      </c>
      <c r="G815" t="s">
        <v>190</v>
      </c>
      <c r="H815" s="8" t="s">
        <v>786</v>
      </c>
      <c r="I815" s="65">
        <v>6</v>
      </c>
      <c r="J815" s="1">
        <v>1402529</v>
      </c>
      <c r="L815" s="1">
        <f t="shared" si="40"/>
        <v>15</v>
      </c>
      <c r="M815" t="s">
        <v>12</v>
      </c>
      <c r="N815" s="66">
        <v>42296</v>
      </c>
      <c r="O815" t="s">
        <v>9</v>
      </c>
      <c r="P815" s="66" t="s">
        <v>9</v>
      </c>
    </row>
    <row r="816" spans="1:16" x14ac:dyDescent="0.2">
      <c r="A816" s="10">
        <f t="shared" si="37"/>
        <v>815</v>
      </c>
      <c r="B816" s="10">
        <v>119735</v>
      </c>
      <c r="C816" s="8" t="s">
        <v>379</v>
      </c>
      <c r="D816" t="s">
        <v>49</v>
      </c>
      <c r="E816" s="5" t="s">
        <v>820</v>
      </c>
      <c r="F816" t="s">
        <v>59</v>
      </c>
      <c r="G816" t="s">
        <v>248</v>
      </c>
      <c r="H816" s="8" t="s">
        <v>786</v>
      </c>
      <c r="I816" s="65">
        <v>6</v>
      </c>
      <c r="J816" s="1">
        <v>2700000</v>
      </c>
      <c r="L816" s="1">
        <f t="shared" si="40"/>
        <v>16</v>
      </c>
      <c r="M816" t="s">
        <v>12</v>
      </c>
      <c r="N816" s="66">
        <v>44246</v>
      </c>
      <c r="O816" t="s">
        <v>9</v>
      </c>
      <c r="P816" s="66" t="s">
        <v>9</v>
      </c>
    </row>
    <row r="817" spans="1:16" x14ac:dyDescent="0.2">
      <c r="A817" s="10">
        <f t="shared" si="37"/>
        <v>816</v>
      </c>
      <c r="B817" s="10">
        <v>92410</v>
      </c>
      <c r="C817" s="8" t="s">
        <v>249</v>
      </c>
      <c r="D817" t="s">
        <v>49</v>
      </c>
      <c r="E817" s="5" t="s">
        <v>820</v>
      </c>
      <c r="F817" t="s">
        <v>59</v>
      </c>
      <c r="G817" t="s">
        <v>166</v>
      </c>
      <c r="H817" s="8" t="s">
        <v>786</v>
      </c>
      <c r="I817" s="65">
        <v>6</v>
      </c>
      <c r="J817" s="1">
        <v>32052000</v>
      </c>
      <c r="L817" s="1">
        <f t="shared" si="40"/>
        <v>17</v>
      </c>
      <c r="M817" t="s">
        <v>9</v>
      </c>
      <c r="N817" s="66" t="s">
        <v>9</v>
      </c>
      <c r="O817" t="s">
        <v>9</v>
      </c>
      <c r="P817" s="66" t="s">
        <v>9</v>
      </c>
    </row>
    <row r="818" spans="1:16" x14ac:dyDescent="0.2">
      <c r="A818" s="10">
        <f t="shared" si="37"/>
        <v>817</v>
      </c>
      <c r="B818" s="10">
        <v>102668</v>
      </c>
      <c r="C818" s="8" t="s">
        <v>281</v>
      </c>
      <c r="D818" t="s">
        <v>49</v>
      </c>
      <c r="E818" s="5" t="s">
        <v>820</v>
      </c>
      <c r="F818" t="s">
        <v>252</v>
      </c>
      <c r="G818" t="s">
        <v>184</v>
      </c>
      <c r="H818" s="8" t="s">
        <v>786</v>
      </c>
      <c r="I818" s="65">
        <v>6</v>
      </c>
      <c r="J818" s="1">
        <v>20685000</v>
      </c>
      <c r="L818" s="1">
        <f t="shared" si="40"/>
        <v>18</v>
      </c>
      <c r="M818" t="s">
        <v>9</v>
      </c>
      <c r="N818" s="66" t="s">
        <v>9</v>
      </c>
      <c r="O818" t="s">
        <v>9</v>
      </c>
      <c r="P818" s="66" t="s">
        <v>9</v>
      </c>
    </row>
    <row r="819" spans="1:16" x14ac:dyDescent="0.2">
      <c r="A819" s="10">
        <f t="shared" si="37"/>
        <v>818</v>
      </c>
      <c r="B819" s="10">
        <v>88154</v>
      </c>
      <c r="C819" s="8" t="s">
        <v>234</v>
      </c>
      <c r="D819" t="s">
        <v>71</v>
      </c>
      <c r="E819" s="9" t="s">
        <v>821</v>
      </c>
      <c r="F819" t="s">
        <v>74</v>
      </c>
      <c r="G819" t="s">
        <v>187</v>
      </c>
      <c r="H819" s="8" t="s">
        <v>786</v>
      </c>
      <c r="I819" s="65">
        <v>6</v>
      </c>
      <c r="J819" s="1">
        <v>0</v>
      </c>
      <c r="L819" s="1">
        <v>1</v>
      </c>
      <c r="M819" t="s">
        <v>12</v>
      </c>
      <c r="N819" s="66">
        <v>43175</v>
      </c>
      <c r="O819" t="s">
        <v>9</v>
      </c>
      <c r="P819" s="66" t="s">
        <v>9</v>
      </c>
    </row>
    <row r="820" spans="1:16" x14ac:dyDescent="0.2">
      <c r="A820" s="10">
        <f t="shared" si="37"/>
        <v>819</v>
      </c>
      <c r="B820" s="10">
        <v>119804</v>
      </c>
      <c r="C820" s="8" t="s">
        <v>384</v>
      </c>
      <c r="D820" t="s">
        <v>39</v>
      </c>
      <c r="E820" s="5" t="s">
        <v>820</v>
      </c>
      <c r="F820" t="s">
        <v>74</v>
      </c>
      <c r="G820" t="s">
        <v>121</v>
      </c>
      <c r="H820" s="8" t="s">
        <v>786</v>
      </c>
      <c r="I820" s="65">
        <v>6</v>
      </c>
      <c r="J820" s="1">
        <v>76769520</v>
      </c>
      <c r="L820" s="1">
        <f t="shared" ref="L820:L851" si="41">L819+1</f>
        <v>2</v>
      </c>
      <c r="M820" t="s">
        <v>9</v>
      </c>
      <c r="N820" s="66" t="s">
        <v>9</v>
      </c>
      <c r="O820" t="s">
        <v>9</v>
      </c>
      <c r="P820" s="66" t="s">
        <v>9</v>
      </c>
    </row>
    <row r="821" spans="1:16" x14ac:dyDescent="0.2">
      <c r="A821" s="10">
        <f t="shared" si="37"/>
        <v>820</v>
      </c>
      <c r="B821" s="10">
        <v>126049</v>
      </c>
      <c r="C821" s="8" t="s">
        <v>840</v>
      </c>
      <c r="D821" t="s">
        <v>39</v>
      </c>
      <c r="E821" s="5" t="s">
        <v>820</v>
      </c>
      <c r="F821" s="5" t="s">
        <v>1056</v>
      </c>
      <c r="G821" s="5" t="s">
        <v>121</v>
      </c>
      <c r="H821" s="87" t="s">
        <v>786</v>
      </c>
      <c r="I821" s="65">
        <v>6</v>
      </c>
      <c r="J821" s="1">
        <v>2177122</v>
      </c>
      <c r="L821" s="1">
        <f t="shared" si="41"/>
        <v>3</v>
      </c>
    </row>
    <row r="822" spans="1:16" x14ac:dyDescent="0.2">
      <c r="A822" s="10">
        <f t="shared" si="37"/>
        <v>821</v>
      </c>
      <c r="B822" s="10">
        <v>102868</v>
      </c>
      <c r="C822" s="8" t="s">
        <v>282</v>
      </c>
      <c r="D822" t="s">
        <v>49</v>
      </c>
      <c r="E822" s="5" t="s">
        <v>820</v>
      </c>
      <c r="F822" t="s">
        <v>14</v>
      </c>
      <c r="G822" t="s">
        <v>283</v>
      </c>
      <c r="H822" s="8" t="s">
        <v>786</v>
      </c>
      <c r="I822" s="65">
        <v>6</v>
      </c>
      <c r="J822" s="1">
        <v>43068000</v>
      </c>
      <c r="L822" s="1">
        <f t="shared" si="41"/>
        <v>4</v>
      </c>
      <c r="M822" t="s">
        <v>9</v>
      </c>
      <c r="N822" s="66" t="s">
        <v>9</v>
      </c>
      <c r="O822" t="s">
        <v>9</v>
      </c>
      <c r="P822" s="66" t="s">
        <v>9</v>
      </c>
    </row>
    <row r="823" spans="1:16" x14ac:dyDescent="0.2">
      <c r="A823" s="10">
        <f t="shared" si="37"/>
        <v>822</v>
      </c>
      <c r="B823" s="10">
        <v>91650</v>
      </c>
      <c r="C823" s="8" t="s">
        <v>244</v>
      </c>
      <c r="D823" t="s">
        <v>39</v>
      </c>
      <c r="E823" s="5" t="s">
        <v>820</v>
      </c>
      <c r="F823" t="s">
        <v>52</v>
      </c>
      <c r="G823" t="s">
        <v>245</v>
      </c>
      <c r="H823" s="8" t="s">
        <v>786</v>
      </c>
      <c r="I823" s="65">
        <v>6</v>
      </c>
      <c r="J823" s="1">
        <v>39388</v>
      </c>
      <c r="L823" s="1">
        <f t="shared" si="41"/>
        <v>5</v>
      </c>
      <c r="M823" t="s">
        <v>12</v>
      </c>
      <c r="N823" s="66">
        <v>42528</v>
      </c>
      <c r="O823" t="s">
        <v>9</v>
      </c>
      <c r="P823" s="66" t="s">
        <v>9</v>
      </c>
    </row>
    <row r="824" spans="1:16" x14ac:dyDescent="0.2">
      <c r="A824" s="10">
        <f t="shared" si="37"/>
        <v>823</v>
      </c>
      <c r="B824" s="10">
        <v>109751</v>
      </c>
      <c r="C824" s="8" t="s">
        <v>1192</v>
      </c>
      <c r="D824" s="5" t="s">
        <v>49</v>
      </c>
      <c r="E824" s="5" t="s">
        <v>820</v>
      </c>
      <c r="F824" s="5" t="s">
        <v>52</v>
      </c>
      <c r="G824" t="s">
        <v>133</v>
      </c>
      <c r="H824" s="87" t="s">
        <v>786</v>
      </c>
      <c r="I824" s="65">
        <v>6</v>
      </c>
      <c r="J824" s="1">
        <v>3861000</v>
      </c>
      <c r="L824" s="1">
        <f t="shared" si="41"/>
        <v>6</v>
      </c>
      <c r="M824" t="s">
        <v>12</v>
      </c>
      <c r="N824" s="66">
        <v>44258</v>
      </c>
      <c r="O824" t="s">
        <v>9</v>
      </c>
      <c r="P824" t="s">
        <v>9</v>
      </c>
    </row>
    <row r="825" spans="1:16" x14ac:dyDescent="0.2">
      <c r="A825" s="10">
        <f t="shared" si="37"/>
        <v>824</v>
      </c>
      <c r="B825" s="10">
        <v>97088</v>
      </c>
      <c r="C825" s="8" t="s">
        <v>264</v>
      </c>
      <c r="D825" t="s">
        <v>49</v>
      </c>
      <c r="E825" s="5" t="s">
        <v>820</v>
      </c>
      <c r="F825" t="s">
        <v>5</v>
      </c>
      <c r="G825" t="s">
        <v>162</v>
      </c>
      <c r="H825" s="8" t="s">
        <v>786</v>
      </c>
      <c r="I825" s="65">
        <v>6</v>
      </c>
      <c r="J825" s="1">
        <v>17268000</v>
      </c>
      <c r="L825" s="1">
        <f t="shared" si="41"/>
        <v>7</v>
      </c>
      <c r="M825" t="s">
        <v>9</v>
      </c>
      <c r="N825" s="66" t="s">
        <v>9</v>
      </c>
      <c r="O825" t="s">
        <v>9</v>
      </c>
      <c r="P825" s="66" t="s">
        <v>9</v>
      </c>
    </row>
    <row r="826" spans="1:16" x14ac:dyDescent="0.2">
      <c r="A826" s="10">
        <f t="shared" si="37"/>
        <v>825</v>
      </c>
      <c r="B826" s="10">
        <v>96179</v>
      </c>
      <c r="C826" s="8" t="s">
        <v>255</v>
      </c>
      <c r="D826" t="s">
        <v>39</v>
      </c>
      <c r="E826" s="5" t="s">
        <v>820</v>
      </c>
      <c r="F826" s="5" t="s">
        <v>1044</v>
      </c>
      <c r="G826" t="s">
        <v>256</v>
      </c>
      <c r="H826" s="8" t="s">
        <v>786</v>
      </c>
      <c r="I826" s="65">
        <v>6</v>
      </c>
      <c r="J826" s="1">
        <v>459207</v>
      </c>
      <c r="L826" s="1">
        <f t="shared" si="41"/>
        <v>8</v>
      </c>
      <c r="M826" t="s">
        <v>12</v>
      </c>
      <c r="N826" s="66">
        <v>42492</v>
      </c>
      <c r="O826" t="s">
        <v>9</v>
      </c>
      <c r="P826" s="66" t="s">
        <v>9</v>
      </c>
    </row>
    <row r="827" spans="1:16" x14ac:dyDescent="0.2">
      <c r="A827" s="10">
        <f t="shared" si="37"/>
        <v>826</v>
      </c>
      <c r="B827" s="10">
        <v>121597</v>
      </c>
      <c r="C827" s="8" t="s">
        <v>448</v>
      </c>
      <c r="D827" t="s">
        <v>71</v>
      </c>
      <c r="E827" s="9" t="s">
        <v>821</v>
      </c>
      <c r="F827" t="s">
        <v>74</v>
      </c>
      <c r="G827" t="s">
        <v>106</v>
      </c>
      <c r="H827" s="8" t="s">
        <v>786</v>
      </c>
      <c r="I827" s="65">
        <v>6</v>
      </c>
      <c r="J827" s="1">
        <v>0</v>
      </c>
      <c r="L827" s="1">
        <f t="shared" si="41"/>
        <v>9</v>
      </c>
      <c r="M827" t="s">
        <v>9</v>
      </c>
      <c r="N827" s="66" t="s">
        <v>9</v>
      </c>
      <c r="O827" t="s">
        <v>9</v>
      </c>
      <c r="P827" s="66" t="s">
        <v>9</v>
      </c>
    </row>
    <row r="828" spans="1:16" x14ac:dyDescent="0.2">
      <c r="A828" s="10">
        <f t="shared" si="37"/>
        <v>827</v>
      </c>
      <c r="B828" s="10">
        <v>96389</v>
      </c>
      <c r="C828" s="8" t="s">
        <v>260</v>
      </c>
      <c r="D828" t="s">
        <v>44</v>
      </c>
      <c r="E828" s="9" t="s">
        <v>820</v>
      </c>
      <c r="F828" t="s">
        <v>45</v>
      </c>
      <c r="G828" t="s">
        <v>261</v>
      </c>
      <c r="H828" s="8" t="s">
        <v>786</v>
      </c>
      <c r="I828" s="65">
        <v>6</v>
      </c>
      <c r="J828" s="1">
        <v>11760000</v>
      </c>
      <c r="L828" s="1">
        <f t="shared" si="41"/>
        <v>10</v>
      </c>
      <c r="M828" t="s">
        <v>9</v>
      </c>
      <c r="N828" s="66" t="s">
        <v>9</v>
      </c>
      <c r="O828" t="s">
        <v>9</v>
      </c>
      <c r="P828" s="66" t="s">
        <v>9</v>
      </c>
    </row>
    <row r="829" spans="1:16" x14ac:dyDescent="0.2">
      <c r="A829" s="10">
        <f t="shared" si="37"/>
        <v>828</v>
      </c>
      <c r="B829" s="10">
        <v>118348</v>
      </c>
      <c r="C829" s="8" t="s">
        <v>358</v>
      </c>
      <c r="D829" t="s">
        <v>49</v>
      </c>
      <c r="E829" s="5" t="s">
        <v>820</v>
      </c>
      <c r="F829" t="s">
        <v>14</v>
      </c>
      <c r="G829" t="s">
        <v>359</v>
      </c>
      <c r="H829" s="8" t="s">
        <v>786</v>
      </c>
      <c r="I829" s="2">
        <v>6</v>
      </c>
      <c r="J829" s="3">
        <v>40068575</v>
      </c>
      <c r="K829" s="3"/>
      <c r="L829" s="1">
        <f t="shared" si="41"/>
        <v>11</v>
      </c>
      <c r="M829" t="s">
        <v>9</v>
      </c>
      <c r="N829" s="66" t="s">
        <v>9</v>
      </c>
      <c r="O829" t="s">
        <v>9</v>
      </c>
      <c r="P829" s="66" t="s">
        <v>9</v>
      </c>
    </row>
    <row r="830" spans="1:16" x14ac:dyDescent="0.2">
      <c r="A830" s="10">
        <f t="shared" si="37"/>
        <v>829</v>
      </c>
      <c r="B830" s="10">
        <v>118383</v>
      </c>
      <c r="C830" s="8" t="s">
        <v>949</v>
      </c>
      <c r="D830" t="s">
        <v>42</v>
      </c>
      <c r="E830" s="5" t="s">
        <v>820</v>
      </c>
      <c r="F830" t="s">
        <v>52</v>
      </c>
      <c r="G830" t="s">
        <v>57</v>
      </c>
      <c r="H830" s="8" t="s">
        <v>786</v>
      </c>
      <c r="I830" s="65">
        <v>6</v>
      </c>
      <c r="J830" s="1">
        <v>0</v>
      </c>
      <c r="L830" s="1">
        <f t="shared" si="41"/>
        <v>12</v>
      </c>
      <c r="M830" t="s">
        <v>9</v>
      </c>
      <c r="N830" s="66" t="s">
        <v>9</v>
      </c>
      <c r="O830" t="s">
        <v>9</v>
      </c>
      <c r="P830" s="66" t="s">
        <v>9</v>
      </c>
    </row>
    <row r="831" spans="1:16" x14ac:dyDescent="0.2">
      <c r="A831" s="10">
        <f t="shared" si="37"/>
        <v>830</v>
      </c>
      <c r="B831" s="10">
        <v>101608</v>
      </c>
      <c r="C831" s="8" t="s">
        <v>275</v>
      </c>
      <c r="D831" t="s">
        <v>39</v>
      </c>
      <c r="E831" s="5" t="s">
        <v>820</v>
      </c>
      <c r="F831" t="s">
        <v>14</v>
      </c>
      <c r="G831" t="s">
        <v>121</v>
      </c>
      <c r="H831" s="8" t="s">
        <v>786</v>
      </c>
      <c r="I831" s="2">
        <v>6</v>
      </c>
      <c r="J831" s="3">
        <v>309604</v>
      </c>
      <c r="K831" s="3"/>
      <c r="L831" s="1">
        <f t="shared" si="41"/>
        <v>13</v>
      </c>
      <c r="M831" t="s">
        <v>9</v>
      </c>
      <c r="N831" s="66" t="s">
        <v>9</v>
      </c>
      <c r="O831" t="s">
        <v>9</v>
      </c>
      <c r="P831" s="66" t="s">
        <v>9</v>
      </c>
    </row>
    <row r="832" spans="1:16" x14ac:dyDescent="0.2">
      <c r="A832" s="10">
        <f t="shared" si="37"/>
        <v>831</v>
      </c>
      <c r="B832" s="10">
        <v>119037</v>
      </c>
      <c r="C832" s="8" t="s">
        <v>364</v>
      </c>
      <c r="D832" t="s">
        <v>49</v>
      </c>
      <c r="E832" s="5" t="s">
        <v>820</v>
      </c>
      <c r="F832" t="s">
        <v>14</v>
      </c>
      <c r="G832" t="s">
        <v>359</v>
      </c>
      <c r="H832" s="8" t="s">
        <v>786</v>
      </c>
      <c r="I832" s="2">
        <v>6</v>
      </c>
      <c r="J832" s="3">
        <v>26820000</v>
      </c>
      <c r="K832" s="3"/>
      <c r="L832" s="1">
        <f t="shared" si="41"/>
        <v>14</v>
      </c>
      <c r="M832" t="s">
        <v>9</v>
      </c>
      <c r="N832" s="66" t="s">
        <v>9</v>
      </c>
      <c r="O832" t="s">
        <v>9</v>
      </c>
      <c r="P832" s="66" t="s">
        <v>9</v>
      </c>
    </row>
    <row r="833" spans="1:16" x14ac:dyDescent="0.2">
      <c r="A833" s="10">
        <f t="shared" si="37"/>
        <v>832</v>
      </c>
      <c r="B833" s="10">
        <v>114691</v>
      </c>
      <c r="C833" s="8" t="s">
        <v>329</v>
      </c>
      <c r="D833" t="s">
        <v>39</v>
      </c>
      <c r="E833" s="5" t="s">
        <v>820</v>
      </c>
      <c r="F833" t="s">
        <v>74</v>
      </c>
      <c r="G833" t="s">
        <v>80</v>
      </c>
      <c r="H833" s="8" t="s">
        <v>786</v>
      </c>
      <c r="I833" s="65">
        <v>6</v>
      </c>
      <c r="J833" s="1">
        <v>19330</v>
      </c>
      <c r="L833" s="1">
        <f t="shared" si="41"/>
        <v>15</v>
      </c>
      <c r="M833" t="s">
        <v>12</v>
      </c>
      <c r="N833" s="66">
        <v>43237</v>
      </c>
      <c r="O833" t="s">
        <v>9</v>
      </c>
      <c r="P833" s="66" t="s">
        <v>9</v>
      </c>
    </row>
    <row r="834" spans="1:16" x14ac:dyDescent="0.2">
      <c r="A834" s="10">
        <f t="shared" si="37"/>
        <v>833</v>
      </c>
      <c r="B834" s="10">
        <v>113753</v>
      </c>
      <c r="C834" s="8" t="s">
        <v>325</v>
      </c>
      <c r="D834" t="s">
        <v>39</v>
      </c>
      <c r="E834" s="5" t="s">
        <v>820</v>
      </c>
      <c r="F834" t="s">
        <v>74</v>
      </c>
      <c r="G834" t="s">
        <v>133</v>
      </c>
      <c r="H834" s="8" t="s">
        <v>786</v>
      </c>
      <c r="I834" s="65">
        <v>6</v>
      </c>
      <c r="J834" s="1">
        <v>455606</v>
      </c>
      <c r="L834" s="1">
        <f t="shared" si="41"/>
        <v>16</v>
      </c>
      <c r="M834" t="s">
        <v>9</v>
      </c>
      <c r="N834" s="66" t="s">
        <v>9</v>
      </c>
      <c r="O834" t="s">
        <v>9</v>
      </c>
      <c r="P834" s="66" t="s">
        <v>9</v>
      </c>
    </row>
    <row r="835" spans="1:16" x14ac:dyDescent="0.2">
      <c r="A835" s="10">
        <f t="shared" si="37"/>
        <v>834</v>
      </c>
      <c r="B835" s="10">
        <v>120729</v>
      </c>
      <c r="C835" s="8" t="s">
        <v>417</v>
      </c>
      <c r="D835" t="s">
        <v>39</v>
      </c>
      <c r="E835" s="5" t="s">
        <v>820</v>
      </c>
      <c r="F835" s="5" t="s">
        <v>1044</v>
      </c>
      <c r="G835" t="s">
        <v>370</v>
      </c>
      <c r="H835" s="8" t="s">
        <v>786</v>
      </c>
      <c r="I835" s="65">
        <v>6</v>
      </c>
      <c r="J835" s="1">
        <v>15000000</v>
      </c>
      <c r="L835" s="1">
        <f t="shared" si="41"/>
        <v>17</v>
      </c>
      <c r="M835" t="s">
        <v>9</v>
      </c>
      <c r="N835" s="66" t="s">
        <v>9</v>
      </c>
      <c r="O835" t="s">
        <v>9</v>
      </c>
      <c r="P835" s="66" t="s">
        <v>9</v>
      </c>
    </row>
    <row r="836" spans="1:16" x14ac:dyDescent="0.2">
      <c r="A836" s="10">
        <f t="shared" ref="A836:A899" si="42">A835+1</f>
        <v>835</v>
      </c>
      <c r="B836" s="10">
        <v>119649</v>
      </c>
      <c r="C836" s="8" t="s">
        <v>378</v>
      </c>
      <c r="D836" t="s">
        <v>49</v>
      </c>
      <c r="E836" s="5" t="s">
        <v>820</v>
      </c>
      <c r="F836" t="s">
        <v>45</v>
      </c>
      <c r="G836" t="s">
        <v>366</v>
      </c>
      <c r="H836" s="8" t="s">
        <v>786</v>
      </c>
      <c r="I836" s="65">
        <v>6</v>
      </c>
      <c r="J836" s="1">
        <v>11880000</v>
      </c>
      <c r="L836" s="1">
        <f t="shared" si="41"/>
        <v>18</v>
      </c>
      <c r="M836" t="s">
        <v>9</v>
      </c>
      <c r="N836" s="66" t="s">
        <v>9</v>
      </c>
      <c r="O836" t="s">
        <v>9</v>
      </c>
      <c r="P836" s="66" t="s">
        <v>9</v>
      </c>
    </row>
    <row r="837" spans="1:16" x14ac:dyDescent="0.2">
      <c r="A837" s="10">
        <f t="shared" si="42"/>
        <v>836</v>
      </c>
      <c r="B837" s="10">
        <v>106133</v>
      </c>
      <c r="C837" s="8" t="s">
        <v>304</v>
      </c>
      <c r="D837" t="s">
        <v>39</v>
      </c>
      <c r="E837" s="5" t="s">
        <v>820</v>
      </c>
      <c r="F837" t="s">
        <v>45</v>
      </c>
      <c r="G837" t="s">
        <v>46</v>
      </c>
      <c r="H837" s="8" t="s">
        <v>786</v>
      </c>
      <c r="I837" s="65">
        <v>6</v>
      </c>
      <c r="J837" s="1">
        <v>2692200</v>
      </c>
      <c r="L837" s="1">
        <f t="shared" si="41"/>
        <v>19</v>
      </c>
      <c r="M837" t="s">
        <v>9</v>
      </c>
      <c r="N837" s="66" t="s">
        <v>9</v>
      </c>
      <c r="O837" t="s">
        <v>9</v>
      </c>
      <c r="P837" s="66" t="s">
        <v>9</v>
      </c>
    </row>
    <row r="838" spans="1:16" x14ac:dyDescent="0.2">
      <c r="A838" s="10">
        <f t="shared" si="42"/>
        <v>837</v>
      </c>
      <c r="B838" s="10">
        <v>121591</v>
      </c>
      <c r="C838" s="8" t="s">
        <v>349</v>
      </c>
      <c r="D838" t="s">
        <v>39</v>
      </c>
      <c r="E838" s="5" t="s">
        <v>820</v>
      </c>
      <c r="F838" t="s">
        <v>5</v>
      </c>
      <c r="G838" t="s">
        <v>444</v>
      </c>
      <c r="H838" s="8" t="s">
        <v>786</v>
      </c>
      <c r="I838" s="65">
        <v>6</v>
      </c>
      <c r="J838" s="1">
        <v>1569948</v>
      </c>
      <c r="L838" s="1">
        <f t="shared" si="41"/>
        <v>20</v>
      </c>
      <c r="M838" t="s">
        <v>9</v>
      </c>
      <c r="N838" s="66" t="s">
        <v>9</v>
      </c>
      <c r="O838" t="s">
        <v>9</v>
      </c>
      <c r="P838" s="66" t="s">
        <v>9</v>
      </c>
    </row>
    <row r="839" spans="1:16" x14ac:dyDescent="0.2">
      <c r="A839" s="10">
        <f t="shared" si="42"/>
        <v>838</v>
      </c>
      <c r="B839" s="10">
        <v>119582</v>
      </c>
      <c r="C839" s="8" t="s">
        <v>375</v>
      </c>
      <c r="D839" t="s">
        <v>49</v>
      </c>
      <c r="E839" s="5" t="s">
        <v>820</v>
      </c>
      <c r="F839" t="s">
        <v>59</v>
      </c>
      <c r="G839" t="s">
        <v>256</v>
      </c>
      <c r="H839" s="8" t="s">
        <v>786</v>
      </c>
      <c r="I839" s="65">
        <v>6</v>
      </c>
      <c r="J839" s="1">
        <v>3431772</v>
      </c>
      <c r="L839" s="1">
        <f t="shared" si="41"/>
        <v>21</v>
      </c>
      <c r="M839" t="s">
        <v>12</v>
      </c>
      <c r="N839" s="66">
        <v>44012</v>
      </c>
      <c r="O839" t="s">
        <v>9</v>
      </c>
      <c r="P839" s="66" t="s">
        <v>9</v>
      </c>
    </row>
    <row r="840" spans="1:16" x14ac:dyDescent="0.2">
      <c r="A840" s="10">
        <f t="shared" si="42"/>
        <v>839</v>
      </c>
      <c r="B840" s="10">
        <v>121937</v>
      </c>
      <c r="C840" s="8" t="s">
        <v>458</v>
      </c>
      <c r="D840" t="s">
        <v>39</v>
      </c>
      <c r="E840" s="5" t="s">
        <v>820</v>
      </c>
      <c r="F840" t="s">
        <v>74</v>
      </c>
      <c r="G840" t="s">
        <v>296</v>
      </c>
      <c r="H840" s="8" t="s">
        <v>786</v>
      </c>
      <c r="I840" s="65">
        <v>6</v>
      </c>
      <c r="J840" s="1">
        <v>321393</v>
      </c>
      <c r="L840" s="1">
        <f t="shared" si="41"/>
        <v>22</v>
      </c>
      <c r="M840" t="s">
        <v>12</v>
      </c>
      <c r="N840" s="66">
        <v>43727</v>
      </c>
      <c r="O840" t="s">
        <v>9</v>
      </c>
      <c r="P840" s="66" t="s">
        <v>9</v>
      </c>
    </row>
    <row r="841" spans="1:16" x14ac:dyDescent="0.2">
      <c r="A841" s="10">
        <f t="shared" si="42"/>
        <v>840</v>
      </c>
      <c r="B841" s="10">
        <v>121599</v>
      </c>
      <c r="C841" s="8" t="s">
        <v>450</v>
      </c>
      <c r="D841" t="s">
        <v>4</v>
      </c>
      <c r="E841" s="5" t="s">
        <v>823</v>
      </c>
      <c r="F841" s="5" t="s">
        <v>52</v>
      </c>
      <c r="G841" t="s">
        <v>451</v>
      </c>
      <c r="H841" s="8" t="s">
        <v>786</v>
      </c>
      <c r="I841" s="65">
        <v>6</v>
      </c>
      <c r="J841" s="1">
        <v>4716000</v>
      </c>
      <c r="L841" s="1">
        <f t="shared" si="41"/>
        <v>23</v>
      </c>
      <c r="M841" t="s">
        <v>9</v>
      </c>
      <c r="N841" s="66" t="s">
        <v>9</v>
      </c>
      <c r="O841" t="s">
        <v>9</v>
      </c>
      <c r="P841" s="66" t="s">
        <v>9</v>
      </c>
    </row>
    <row r="842" spans="1:16" x14ac:dyDescent="0.2">
      <c r="A842" s="10">
        <f t="shared" si="42"/>
        <v>841</v>
      </c>
      <c r="B842" s="10">
        <v>113511</v>
      </c>
      <c r="C842" s="8" t="s">
        <v>356</v>
      </c>
      <c r="D842" t="s">
        <v>4</v>
      </c>
      <c r="E842" s="5" t="s">
        <v>823</v>
      </c>
      <c r="F842" t="s">
        <v>16</v>
      </c>
      <c r="G842" t="s">
        <v>324</v>
      </c>
      <c r="H842" s="8" t="s">
        <v>786</v>
      </c>
      <c r="I842" s="2">
        <v>6</v>
      </c>
      <c r="J842" s="3">
        <v>879000</v>
      </c>
      <c r="K842" s="3"/>
      <c r="L842" s="1">
        <f t="shared" si="41"/>
        <v>24</v>
      </c>
      <c r="M842" t="s">
        <v>9</v>
      </c>
      <c r="N842" s="66" t="s">
        <v>9</v>
      </c>
      <c r="O842" t="s">
        <v>9</v>
      </c>
      <c r="P842" s="66" t="s">
        <v>9</v>
      </c>
    </row>
    <row r="843" spans="1:16" x14ac:dyDescent="0.2">
      <c r="A843" s="10">
        <f t="shared" si="42"/>
        <v>842</v>
      </c>
      <c r="B843" s="10">
        <v>118318</v>
      </c>
      <c r="C843" s="8" t="s">
        <v>356</v>
      </c>
      <c r="D843" t="s">
        <v>4</v>
      </c>
      <c r="E843" s="5" t="s">
        <v>823</v>
      </c>
      <c r="F843" t="s">
        <v>14</v>
      </c>
      <c r="G843" t="s">
        <v>357</v>
      </c>
      <c r="H843" s="8" t="s">
        <v>786</v>
      </c>
      <c r="I843" s="2">
        <v>6</v>
      </c>
      <c r="J843" s="3">
        <v>894000</v>
      </c>
      <c r="K843" s="3"/>
      <c r="L843" s="1">
        <f t="shared" si="41"/>
        <v>25</v>
      </c>
      <c r="M843" t="s">
        <v>9</v>
      </c>
      <c r="N843" s="66" t="s">
        <v>9</v>
      </c>
      <c r="O843" t="s">
        <v>9</v>
      </c>
      <c r="P843" s="66" t="s">
        <v>9</v>
      </c>
    </row>
    <row r="844" spans="1:16" x14ac:dyDescent="0.2">
      <c r="A844" s="10">
        <f t="shared" si="42"/>
        <v>843</v>
      </c>
      <c r="B844" s="10">
        <v>120709</v>
      </c>
      <c r="C844" s="8" t="s">
        <v>413</v>
      </c>
      <c r="D844" t="s">
        <v>39</v>
      </c>
      <c r="E844" s="5" t="s">
        <v>820</v>
      </c>
      <c r="F844" s="5" t="s">
        <v>1044</v>
      </c>
      <c r="G844" t="s">
        <v>209</v>
      </c>
      <c r="H844" s="8" t="s">
        <v>786</v>
      </c>
      <c r="I844" s="65">
        <v>6</v>
      </c>
      <c r="J844" s="1">
        <v>327088</v>
      </c>
      <c r="L844" s="1">
        <f t="shared" si="41"/>
        <v>26</v>
      </c>
      <c r="M844" t="s">
        <v>12</v>
      </c>
      <c r="N844" s="66">
        <v>43553</v>
      </c>
      <c r="O844" t="s">
        <v>9</v>
      </c>
      <c r="P844" s="66" t="s">
        <v>9</v>
      </c>
    </row>
    <row r="845" spans="1:16" x14ac:dyDescent="0.2">
      <c r="A845" s="10">
        <f t="shared" si="42"/>
        <v>844</v>
      </c>
      <c r="B845" s="10">
        <v>121598</v>
      </c>
      <c r="C845" s="8" t="s">
        <v>449</v>
      </c>
      <c r="D845" t="s">
        <v>4</v>
      </c>
      <c r="E845" s="5" t="s">
        <v>823</v>
      </c>
      <c r="F845" t="s">
        <v>16</v>
      </c>
      <c r="G845" t="s">
        <v>177</v>
      </c>
      <c r="H845" s="8" t="s">
        <v>786</v>
      </c>
      <c r="I845" s="2">
        <v>6</v>
      </c>
      <c r="J845" s="3">
        <v>4998240</v>
      </c>
      <c r="K845" s="3"/>
      <c r="L845" s="1">
        <f t="shared" si="41"/>
        <v>27</v>
      </c>
      <c r="M845" t="s">
        <v>9</v>
      </c>
      <c r="N845" s="66" t="s">
        <v>9</v>
      </c>
      <c r="O845" t="s">
        <v>9</v>
      </c>
      <c r="P845" s="66" t="s">
        <v>9</v>
      </c>
    </row>
    <row r="846" spans="1:16" x14ac:dyDescent="0.2">
      <c r="A846" s="10">
        <f t="shared" si="42"/>
        <v>845</v>
      </c>
      <c r="B846" s="10">
        <v>140716</v>
      </c>
      <c r="C846" s="8" t="s">
        <v>874</v>
      </c>
      <c r="D846" t="s">
        <v>290</v>
      </c>
      <c r="E846" s="5" t="s">
        <v>820</v>
      </c>
      <c r="F846" t="s">
        <v>59</v>
      </c>
      <c r="G846" t="s">
        <v>411</v>
      </c>
      <c r="H846" s="91" t="s">
        <v>786</v>
      </c>
      <c r="I846" s="65">
        <v>6</v>
      </c>
      <c r="J846" s="1">
        <v>914782</v>
      </c>
      <c r="L846" s="1">
        <f t="shared" si="41"/>
        <v>28</v>
      </c>
      <c r="M846" t="s">
        <v>9</v>
      </c>
      <c r="N846" s="66" t="s">
        <v>9</v>
      </c>
      <c r="O846" t="s">
        <v>9</v>
      </c>
    </row>
    <row r="847" spans="1:16" x14ac:dyDescent="0.2">
      <c r="A847" s="10">
        <f t="shared" si="42"/>
        <v>846</v>
      </c>
      <c r="B847" s="10">
        <v>121440</v>
      </c>
      <c r="C847" s="8" t="s">
        <v>954</v>
      </c>
      <c r="D847" t="s">
        <v>4</v>
      </c>
      <c r="E847" s="5" t="s">
        <v>823</v>
      </c>
      <c r="F847" t="s">
        <v>52</v>
      </c>
      <c r="G847" t="s">
        <v>171</v>
      </c>
      <c r="H847" s="8" t="s">
        <v>786</v>
      </c>
      <c r="I847" s="65">
        <v>6</v>
      </c>
      <c r="J847" s="1">
        <v>1416000</v>
      </c>
      <c r="L847" s="1">
        <f t="shared" si="41"/>
        <v>29</v>
      </c>
      <c r="M847" t="s">
        <v>12</v>
      </c>
      <c r="N847" s="66">
        <v>44245</v>
      </c>
      <c r="O847" t="s">
        <v>9</v>
      </c>
      <c r="P847" s="66" t="s">
        <v>9</v>
      </c>
    </row>
    <row r="848" spans="1:16" x14ac:dyDescent="0.2">
      <c r="A848" s="10">
        <f t="shared" si="42"/>
        <v>847</v>
      </c>
      <c r="B848" s="10">
        <v>102968</v>
      </c>
      <c r="C848" s="8" t="s">
        <v>286</v>
      </c>
      <c r="D848" t="s">
        <v>42</v>
      </c>
      <c r="E848" s="5" t="s">
        <v>820</v>
      </c>
      <c r="F848" t="s">
        <v>74</v>
      </c>
      <c r="G848" t="s">
        <v>97</v>
      </c>
      <c r="H848" s="8" t="s">
        <v>786</v>
      </c>
      <c r="I848" s="65">
        <v>6</v>
      </c>
      <c r="J848" s="1">
        <v>0</v>
      </c>
      <c r="L848" s="1">
        <f t="shared" si="41"/>
        <v>30</v>
      </c>
      <c r="M848" t="s">
        <v>12</v>
      </c>
      <c r="N848" s="66">
        <v>43677</v>
      </c>
      <c r="O848" t="s">
        <v>9</v>
      </c>
      <c r="P848" s="66" t="s">
        <v>9</v>
      </c>
    </row>
    <row r="849" spans="1:16" x14ac:dyDescent="0.2">
      <c r="A849" s="10">
        <f t="shared" si="42"/>
        <v>848</v>
      </c>
      <c r="B849" s="10">
        <v>111031</v>
      </c>
      <c r="C849" s="8" t="s">
        <v>319</v>
      </c>
      <c r="D849" t="s">
        <v>39</v>
      </c>
      <c r="E849" s="5" t="s">
        <v>820</v>
      </c>
      <c r="F849" t="s">
        <v>14</v>
      </c>
      <c r="G849" t="s">
        <v>57</v>
      </c>
      <c r="H849" s="8" t="s">
        <v>786</v>
      </c>
      <c r="I849" s="65">
        <v>6</v>
      </c>
      <c r="J849" s="1">
        <v>9000000</v>
      </c>
      <c r="L849" s="1">
        <f t="shared" si="41"/>
        <v>31</v>
      </c>
      <c r="M849" t="s">
        <v>9</v>
      </c>
      <c r="N849" s="66" t="s">
        <v>9</v>
      </c>
      <c r="O849" t="s">
        <v>9</v>
      </c>
      <c r="P849" s="66" t="s">
        <v>9</v>
      </c>
    </row>
    <row r="850" spans="1:16" x14ac:dyDescent="0.2">
      <c r="A850" s="10">
        <f t="shared" si="42"/>
        <v>849</v>
      </c>
      <c r="B850" s="10">
        <v>116881</v>
      </c>
      <c r="C850" s="8" t="s">
        <v>336</v>
      </c>
      <c r="D850" t="s">
        <v>49</v>
      </c>
      <c r="E850" s="5" t="s">
        <v>820</v>
      </c>
      <c r="F850" t="s">
        <v>50</v>
      </c>
      <c r="G850" t="s">
        <v>57</v>
      </c>
      <c r="H850" s="8" t="s">
        <v>786</v>
      </c>
      <c r="I850" s="65">
        <v>6</v>
      </c>
      <c r="J850" s="1">
        <v>52200000</v>
      </c>
      <c r="L850" s="1">
        <f t="shared" si="41"/>
        <v>32</v>
      </c>
      <c r="M850" t="s">
        <v>12</v>
      </c>
      <c r="N850" s="66">
        <v>43818</v>
      </c>
      <c r="O850" t="s">
        <v>9</v>
      </c>
      <c r="P850" s="66" t="s">
        <v>9</v>
      </c>
    </row>
    <row r="851" spans="1:16" x14ac:dyDescent="0.2">
      <c r="A851" s="10">
        <f t="shared" si="42"/>
        <v>850</v>
      </c>
      <c r="B851" s="10">
        <v>108071</v>
      </c>
      <c r="C851" s="8" t="s">
        <v>306</v>
      </c>
      <c r="D851" t="s">
        <v>39</v>
      </c>
      <c r="E851" s="5" t="s">
        <v>820</v>
      </c>
      <c r="F851" t="s">
        <v>52</v>
      </c>
      <c r="G851" t="s">
        <v>307</v>
      </c>
      <c r="H851" s="8" t="s">
        <v>786</v>
      </c>
      <c r="I851" s="65">
        <v>6</v>
      </c>
      <c r="J851" s="1">
        <v>3418198</v>
      </c>
      <c r="L851" s="1">
        <f t="shared" si="41"/>
        <v>33</v>
      </c>
      <c r="M851" t="s">
        <v>12</v>
      </c>
      <c r="N851" s="66">
        <v>43273</v>
      </c>
      <c r="O851" t="s">
        <v>9</v>
      </c>
      <c r="P851" s="66" t="s">
        <v>9</v>
      </c>
    </row>
    <row r="852" spans="1:16" x14ac:dyDescent="0.2">
      <c r="A852" s="10">
        <f t="shared" si="42"/>
        <v>851</v>
      </c>
      <c r="B852" s="10">
        <v>119140</v>
      </c>
      <c r="C852" s="8" t="s">
        <v>367</v>
      </c>
      <c r="D852" t="s">
        <v>39</v>
      </c>
      <c r="E852" s="5" t="s">
        <v>820</v>
      </c>
      <c r="F852" t="s">
        <v>14</v>
      </c>
      <c r="G852" t="s">
        <v>48</v>
      </c>
      <c r="H852" s="8" t="s">
        <v>786</v>
      </c>
      <c r="I852" s="65">
        <v>6</v>
      </c>
      <c r="J852" s="1">
        <v>4716949</v>
      </c>
      <c r="L852" s="1">
        <f t="shared" ref="L852:L883" si="43">L851+1</f>
        <v>34</v>
      </c>
      <c r="M852" t="s">
        <v>12</v>
      </c>
      <c r="N852" s="66">
        <v>43724</v>
      </c>
      <c r="O852" t="s">
        <v>9</v>
      </c>
      <c r="P852" s="66" t="s">
        <v>9</v>
      </c>
    </row>
    <row r="853" spans="1:16" x14ac:dyDescent="0.2">
      <c r="A853" s="10">
        <f t="shared" si="42"/>
        <v>852</v>
      </c>
      <c r="B853" s="10">
        <v>121483</v>
      </c>
      <c r="C853" s="8" t="s">
        <v>437</v>
      </c>
      <c r="D853" t="s">
        <v>4</v>
      </c>
      <c r="E853" s="5" t="s">
        <v>823</v>
      </c>
      <c r="F853" t="s">
        <v>16</v>
      </c>
      <c r="G853" t="s">
        <v>6</v>
      </c>
      <c r="H853" s="8" t="s">
        <v>786</v>
      </c>
      <c r="I853" s="65">
        <v>6</v>
      </c>
      <c r="J853" s="1">
        <v>3988830</v>
      </c>
      <c r="L853" s="3">
        <f t="shared" si="43"/>
        <v>35</v>
      </c>
      <c r="M853" t="s">
        <v>9</v>
      </c>
      <c r="N853" s="66" t="s">
        <v>9</v>
      </c>
      <c r="O853" t="s">
        <v>9</v>
      </c>
      <c r="P853" s="66" t="s">
        <v>9</v>
      </c>
    </row>
    <row r="854" spans="1:16" x14ac:dyDescent="0.2">
      <c r="A854" s="10">
        <f t="shared" si="42"/>
        <v>853</v>
      </c>
      <c r="B854" s="10">
        <v>117827</v>
      </c>
      <c r="C854" s="8" t="s">
        <v>346</v>
      </c>
      <c r="D854" t="s">
        <v>290</v>
      </c>
      <c r="E854" s="5" t="s">
        <v>820</v>
      </c>
      <c r="F854" s="5" t="s">
        <v>1044</v>
      </c>
      <c r="G854" t="s">
        <v>133</v>
      </c>
      <c r="H854" s="8" t="s">
        <v>786</v>
      </c>
      <c r="I854" s="2">
        <v>6</v>
      </c>
      <c r="J854" s="3">
        <v>989048</v>
      </c>
      <c r="K854" s="3"/>
      <c r="L854" s="1">
        <f t="shared" si="43"/>
        <v>36</v>
      </c>
      <c r="M854" t="s">
        <v>9</v>
      </c>
      <c r="N854" s="66" t="s">
        <v>9</v>
      </c>
      <c r="O854" t="s">
        <v>9</v>
      </c>
      <c r="P854" s="66" t="s">
        <v>9</v>
      </c>
    </row>
    <row r="855" spans="1:16" x14ac:dyDescent="0.2">
      <c r="A855" s="10">
        <f t="shared" si="42"/>
        <v>854</v>
      </c>
      <c r="B855" s="10">
        <v>117153</v>
      </c>
      <c r="C855" s="87" t="s">
        <v>804</v>
      </c>
      <c r="D855" t="s">
        <v>39</v>
      </c>
      <c r="E855" s="5" t="s">
        <v>820</v>
      </c>
      <c r="F855" t="s">
        <v>74</v>
      </c>
      <c r="G855" t="s">
        <v>133</v>
      </c>
      <c r="H855" s="8" t="s">
        <v>786</v>
      </c>
      <c r="I855" s="65">
        <v>6</v>
      </c>
      <c r="J855" s="1">
        <v>802463</v>
      </c>
      <c r="L855" s="1">
        <f t="shared" si="43"/>
        <v>37</v>
      </c>
      <c r="M855" t="s">
        <v>9</v>
      </c>
      <c r="N855" s="66" t="s">
        <v>9</v>
      </c>
      <c r="O855" t="s">
        <v>9</v>
      </c>
      <c r="P855" s="66" t="s">
        <v>9</v>
      </c>
    </row>
    <row r="856" spans="1:16" x14ac:dyDescent="0.2">
      <c r="A856" s="10">
        <f t="shared" si="42"/>
        <v>855</v>
      </c>
      <c r="B856" s="10">
        <v>120376</v>
      </c>
      <c r="C856" s="8" t="s">
        <v>404</v>
      </c>
      <c r="D856" t="s">
        <v>49</v>
      </c>
      <c r="E856" s="5" t="s">
        <v>820</v>
      </c>
      <c r="F856" t="s">
        <v>83</v>
      </c>
      <c r="G856" t="s">
        <v>152</v>
      </c>
      <c r="H856" s="8" t="s">
        <v>786</v>
      </c>
      <c r="I856" s="2">
        <v>6</v>
      </c>
      <c r="J856" s="3">
        <v>6180000</v>
      </c>
      <c r="K856" s="3"/>
      <c r="L856" s="1">
        <f t="shared" si="43"/>
        <v>38</v>
      </c>
      <c r="M856" t="s">
        <v>9</v>
      </c>
      <c r="N856" s="66" t="s">
        <v>9</v>
      </c>
      <c r="O856" t="s">
        <v>9</v>
      </c>
      <c r="P856" s="66" t="s">
        <v>9</v>
      </c>
    </row>
    <row r="857" spans="1:16" x14ac:dyDescent="0.2">
      <c r="A857" s="10">
        <f t="shared" si="42"/>
        <v>856</v>
      </c>
      <c r="B857" s="10">
        <v>120900</v>
      </c>
      <c r="C857" s="8" t="s">
        <v>421</v>
      </c>
      <c r="D857" t="s">
        <v>49</v>
      </c>
      <c r="E857" s="5" t="s">
        <v>820</v>
      </c>
      <c r="F857" t="s">
        <v>74</v>
      </c>
      <c r="G857" t="s">
        <v>355</v>
      </c>
      <c r="H857" s="8" t="s">
        <v>786</v>
      </c>
      <c r="I857" s="65">
        <v>6</v>
      </c>
      <c r="J857" s="1">
        <v>19353643</v>
      </c>
      <c r="L857" s="1">
        <f t="shared" si="43"/>
        <v>39</v>
      </c>
      <c r="M857" t="s">
        <v>9</v>
      </c>
      <c r="N857" s="66" t="s">
        <v>9</v>
      </c>
      <c r="O857" t="s">
        <v>9</v>
      </c>
      <c r="P857" s="66" t="s">
        <v>9</v>
      </c>
    </row>
    <row r="858" spans="1:16" x14ac:dyDescent="0.2">
      <c r="A858" s="10">
        <f t="shared" si="42"/>
        <v>857</v>
      </c>
      <c r="B858" s="10">
        <v>130503</v>
      </c>
      <c r="C858" s="8" t="s">
        <v>556</v>
      </c>
      <c r="D858" t="s">
        <v>4</v>
      </c>
      <c r="E858" s="5" t="s">
        <v>823</v>
      </c>
      <c r="F858" t="s">
        <v>52</v>
      </c>
      <c r="G858" t="s">
        <v>468</v>
      </c>
      <c r="H858" s="8" t="s">
        <v>786</v>
      </c>
      <c r="I858" s="2">
        <v>6</v>
      </c>
      <c r="J858" s="3">
        <v>1245000</v>
      </c>
      <c r="K858" s="3"/>
      <c r="L858" s="1">
        <f t="shared" si="43"/>
        <v>40</v>
      </c>
      <c r="M858" t="s">
        <v>9</v>
      </c>
      <c r="N858" s="66" t="s">
        <v>9</v>
      </c>
      <c r="O858" t="s">
        <v>9</v>
      </c>
      <c r="P858" s="66" t="s">
        <v>9</v>
      </c>
    </row>
    <row r="859" spans="1:16" x14ac:dyDescent="0.2">
      <c r="A859" s="10">
        <f t="shared" si="42"/>
        <v>858</v>
      </c>
      <c r="B859" s="10">
        <v>119802</v>
      </c>
      <c r="C859" s="8" t="s">
        <v>382</v>
      </c>
      <c r="D859" t="s">
        <v>71</v>
      </c>
      <c r="E859" s="9" t="s">
        <v>821</v>
      </c>
      <c r="F859" t="s">
        <v>74</v>
      </c>
      <c r="G859" t="s">
        <v>46</v>
      </c>
      <c r="H859" s="8" t="s">
        <v>786</v>
      </c>
      <c r="I859" s="65">
        <v>6</v>
      </c>
      <c r="J859" s="1">
        <v>0</v>
      </c>
      <c r="L859" s="1">
        <f t="shared" si="43"/>
        <v>41</v>
      </c>
      <c r="M859" t="s">
        <v>9</v>
      </c>
      <c r="N859" s="66" t="s">
        <v>9</v>
      </c>
      <c r="O859" t="s">
        <v>9</v>
      </c>
      <c r="P859" s="66" t="s">
        <v>9</v>
      </c>
    </row>
    <row r="860" spans="1:16" x14ac:dyDescent="0.2">
      <c r="A860" s="10">
        <f t="shared" si="42"/>
        <v>859</v>
      </c>
      <c r="B860" s="10">
        <v>120378</v>
      </c>
      <c r="C860" s="8" t="s">
        <v>405</v>
      </c>
      <c r="D860" t="s">
        <v>49</v>
      </c>
      <c r="E860" s="5" t="s">
        <v>820</v>
      </c>
      <c r="F860" t="s">
        <v>59</v>
      </c>
      <c r="G860" t="s">
        <v>152</v>
      </c>
      <c r="H860" s="8" t="s">
        <v>786</v>
      </c>
      <c r="I860" s="65">
        <v>6</v>
      </c>
      <c r="J860" s="1">
        <v>30730319</v>
      </c>
      <c r="L860" s="1">
        <f t="shared" si="43"/>
        <v>42</v>
      </c>
      <c r="M860" t="s">
        <v>9</v>
      </c>
      <c r="N860" s="66" t="s">
        <v>9</v>
      </c>
      <c r="O860" t="s">
        <v>9</v>
      </c>
      <c r="P860" s="66" t="s">
        <v>9</v>
      </c>
    </row>
    <row r="861" spans="1:16" x14ac:dyDescent="0.2">
      <c r="A861" s="10">
        <f t="shared" si="42"/>
        <v>860</v>
      </c>
      <c r="B861" s="10">
        <v>119841</v>
      </c>
      <c r="C861" s="8" t="s">
        <v>390</v>
      </c>
      <c r="D861" t="s">
        <v>49</v>
      </c>
      <c r="E861" s="5" t="s">
        <v>820</v>
      </c>
      <c r="F861" t="s">
        <v>74</v>
      </c>
      <c r="G861" t="s">
        <v>296</v>
      </c>
      <c r="H861" s="8" t="s">
        <v>786</v>
      </c>
      <c r="I861" s="65">
        <v>6</v>
      </c>
      <c r="J861" s="1">
        <v>15595200</v>
      </c>
      <c r="L861" s="1">
        <f t="shared" si="43"/>
        <v>43</v>
      </c>
      <c r="M861" t="s">
        <v>9</v>
      </c>
      <c r="N861" s="66" t="s">
        <v>9</v>
      </c>
      <c r="O861" t="s">
        <v>9</v>
      </c>
      <c r="P861" s="66" t="s">
        <v>9</v>
      </c>
    </row>
    <row r="862" spans="1:16" x14ac:dyDescent="0.2">
      <c r="A862" s="10">
        <f t="shared" si="42"/>
        <v>861</v>
      </c>
      <c r="B862" s="10">
        <v>121337</v>
      </c>
      <c r="C862" s="8" t="s">
        <v>432</v>
      </c>
      <c r="D862" t="s">
        <v>49</v>
      </c>
      <c r="E862" s="5" t="s">
        <v>820</v>
      </c>
      <c r="F862" t="s">
        <v>59</v>
      </c>
      <c r="G862" t="s">
        <v>433</v>
      </c>
      <c r="H862" s="8" t="s">
        <v>786</v>
      </c>
      <c r="I862" s="65">
        <v>6</v>
      </c>
      <c r="J862" s="1">
        <v>160713210</v>
      </c>
      <c r="K862" s="1">
        <f>SUM(J585:J862)</f>
        <v>16395691599.795002</v>
      </c>
      <c r="L862" s="1">
        <f t="shared" si="43"/>
        <v>44</v>
      </c>
      <c r="M862" t="s">
        <v>9</v>
      </c>
      <c r="N862" s="66" t="s">
        <v>9</v>
      </c>
      <c r="O862" t="s">
        <v>9</v>
      </c>
      <c r="P862" s="66" t="s">
        <v>9</v>
      </c>
    </row>
    <row r="863" spans="1:16" x14ac:dyDescent="0.2">
      <c r="A863" s="10">
        <f t="shared" si="42"/>
        <v>862</v>
      </c>
      <c r="B863" s="10">
        <v>121662</v>
      </c>
      <c r="C863" s="8" t="s">
        <v>391</v>
      </c>
      <c r="D863" t="s">
        <v>49</v>
      </c>
      <c r="E863" s="5" t="s">
        <v>820</v>
      </c>
      <c r="F863" t="s">
        <v>74</v>
      </c>
      <c r="G863" t="s">
        <v>452</v>
      </c>
      <c r="H863" s="8" t="s">
        <v>786</v>
      </c>
      <c r="I863" s="65">
        <v>6</v>
      </c>
      <c r="J863" s="1">
        <v>15934687</v>
      </c>
      <c r="L863" s="1">
        <f t="shared" si="43"/>
        <v>45</v>
      </c>
      <c r="M863" t="s">
        <v>12</v>
      </c>
      <c r="N863" s="66">
        <v>43944</v>
      </c>
      <c r="O863" t="s">
        <v>9</v>
      </c>
      <c r="P863" s="66" t="s">
        <v>9</v>
      </c>
    </row>
    <row r="864" spans="1:16" x14ac:dyDescent="0.2">
      <c r="A864" s="10">
        <f t="shared" si="42"/>
        <v>863</v>
      </c>
      <c r="B864" s="10">
        <v>129307</v>
      </c>
      <c r="C864" s="8" t="s">
        <v>540</v>
      </c>
      <c r="D864" t="s">
        <v>39</v>
      </c>
      <c r="E864" s="5" t="s">
        <v>820</v>
      </c>
      <c r="F864" s="5" t="s">
        <v>1044</v>
      </c>
      <c r="G864" t="s">
        <v>483</v>
      </c>
      <c r="H864" s="8" t="s">
        <v>786</v>
      </c>
      <c r="I864" s="65">
        <v>6</v>
      </c>
      <c r="J864" s="1">
        <v>498000</v>
      </c>
      <c r="L864" s="1">
        <f t="shared" si="43"/>
        <v>46</v>
      </c>
      <c r="M864" t="s">
        <v>12</v>
      </c>
      <c r="N864" s="66">
        <v>44271</v>
      </c>
      <c r="O864" t="s">
        <v>9</v>
      </c>
      <c r="P864" s="66" t="s">
        <v>9</v>
      </c>
    </row>
    <row r="865" spans="1:16" x14ac:dyDescent="0.2">
      <c r="A865" s="10">
        <f t="shared" si="42"/>
        <v>864</v>
      </c>
      <c r="B865" s="10">
        <v>124284</v>
      </c>
      <c r="C865" s="8" t="s">
        <v>477</v>
      </c>
      <c r="D865" t="s">
        <v>49</v>
      </c>
      <c r="E865" s="5" t="s">
        <v>820</v>
      </c>
      <c r="F865" s="5" t="s">
        <v>1044</v>
      </c>
      <c r="G865" t="s">
        <v>133</v>
      </c>
      <c r="H865" s="8" t="s">
        <v>786</v>
      </c>
      <c r="I865" s="65">
        <v>6</v>
      </c>
      <c r="J865" s="1">
        <v>3000000</v>
      </c>
      <c r="L865" s="1">
        <f t="shared" si="43"/>
        <v>47</v>
      </c>
      <c r="M865" t="s">
        <v>12</v>
      </c>
      <c r="N865" s="66">
        <v>43698</v>
      </c>
      <c r="O865" t="s">
        <v>9</v>
      </c>
      <c r="P865" s="66" t="s">
        <v>9</v>
      </c>
    </row>
    <row r="866" spans="1:16" x14ac:dyDescent="0.2">
      <c r="A866" s="10">
        <f t="shared" si="42"/>
        <v>865</v>
      </c>
      <c r="B866" s="10">
        <v>123761</v>
      </c>
      <c r="C866" s="8" t="s">
        <v>464</v>
      </c>
      <c r="D866" t="s">
        <v>49</v>
      </c>
      <c r="E866" s="5" t="s">
        <v>820</v>
      </c>
      <c r="F866" t="s">
        <v>45</v>
      </c>
      <c r="G866" t="s">
        <v>312</v>
      </c>
      <c r="H866" s="8" t="s">
        <v>786</v>
      </c>
      <c r="I866" s="65">
        <v>6</v>
      </c>
      <c r="J866" s="1">
        <v>15000000</v>
      </c>
      <c r="L866" s="1">
        <f t="shared" si="43"/>
        <v>48</v>
      </c>
      <c r="M866" t="s">
        <v>9</v>
      </c>
      <c r="N866" s="66" t="s">
        <v>9</v>
      </c>
      <c r="O866" t="s">
        <v>9</v>
      </c>
      <c r="P866" s="66" t="s">
        <v>9</v>
      </c>
    </row>
    <row r="867" spans="1:16" x14ac:dyDescent="0.2">
      <c r="A867" s="10">
        <f t="shared" si="42"/>
        <v>866</v>
      </c>
      <c r="B867" s="10">
        <v>121120</v>
      </c>
      <c r="C867" s="8" t="s">
        <v>416</v>
      </c>
      <c r="D867" t="s">
        <v>39</v>
      </c>
      <c r="E867" s="5" t="s">
        <v>820</v>
      </c>
      <c r="F867" t="s">
        <v>59</v>
      </c>
      <c r="G867" t="s">
        <v>166</v>
      </c>
      <c r="H867" s="8" t="s">
        <v>786</v>
      </c>
      <c r="I867" s="65">
        <v>6</v>
      </c>
      <c r="J867" s="1">
        <v>20684</v>
      </c>
      <c r="L867" s="1">
        <f t="shared" si="43"/>
        <v>49</v>
      </c>
      <c r="M867" t="s">
        <v>9</v>
      </c>
      <c r="N867" s="66" t="s">
        <v>9</v>
      </c>
      <c r="O867" t="s">
        <v>9</v>
      </c>
      <c r="P867" s="66" t="s">
        <v>9</v>
      </c>
    </row>
    <row r="868" spans="1:16" x14ac:dyDescent="0.2">
      <c r="A868" s="10">
        <f t="shared" si="42"/>
        <v>867</v>
      </c>
      <c r="B868" s="10">
        <v>126573</v>
      </c>
      <c r="C868" s="8" t="s">
        <v>299</v>
      </c>
      <c r="D868" t="s">
        <v>39</v>
      </c>
      <c r="E868" s="5" t="s">
        <v>820</v>
      </c>
      <c r="F868" s="5" t="s">
        <v>1056</v>
      </c>
      <c r="G868" t="s">
        <v>254</v>
      </c>
      <c r="H868" s="8" t="s">
        <v>786</v>
      </c>
      <c r="I868" s="65">
        <v>6</v>
      </c>
      <c r="J868" s="1">
        <v>360000</v>
      </c>
      <c r="L868" s="1">
        <f t="shared" si="43"/>
        <v>50</v>
      </c>
      <c r="M868" t="s">
        <v>9</v>
      </c>
      <c r="N868" s="66" t="s">
        <v>9</v>
      </c>
      <c r="O868" t="s">
        <v>9</v>
      </c>
      <c r="P868" s="66" t="s">
        <v>9</v>
      </c>
    </row>
    <row r="869" spans="1:16" x14ac:dyDescent="0.2">
      <c r="A869" s="10">
        <f t="shared" si="42"/>
        <v>868</v>
      </c>
      <c r="B869" s="10">
        <v>117958</v>
      </c>
      <c r="C869" s="87" t="s">
        <v>412</v>
      </c>
      <c r="D869" t="s">
        <v>4</v>
      </c>
      <c r="E869" s="5" t="s">
        <v>823</v>
      </c>
      <c r="F869" t="s">
        <v>16</v>
      </c>
      <c r="G869" t="s">
        <v>37</v>
      </c>
      <c r="H869" s="93" t="s">
        <v>786</v>
      </c>
      <c r="I869" s="2">
        <v>6</v>
      </c>
      <c r="J869" s="3">
        <v>900000</v>
      </c>
      <c r="K869" s="3"/>
      <c r="L869" s="1">
        <f t="shared" si="43"/>
        <v>51</v>
      </c>
      <c r="M869" t="s">
        <v>9</v>
      </c>
      <c r="N869" s="66" t="s">
        <v>9</v>
      </c>
      <c r="O869" t="s">
        <v>9</v>
      </c>
      <c r="P869" s="66" t="s">
        <v>9</v>
      </c>
    </row>
    <row r="870" spans="1:16" x14ac:dyDescent="0.2">
      <c r="A870" s="10">
        <f t="shared" si="42"/>
        <v>869</v>
      </c>
      <c r="B870" s="10">
        <v>120367</v>
      </c>
      <c r="C870" s="8" t="s">
        <v>403</v>
      </c>
      <c r="D870" t="s">
        <v>39</v>
      </c>
      <c r="E870" s="5" t="s">
        <v>820</v>
      </c>
      <c r="F870" t="s">
        <v>74</v>
      </c>
      <c r="G870" t="s">
        <v>280</v>
      </c>
      <c r="H870" s="8" t="s">
        <v>786</v>
      </c>
      <c r="I870" s="65">
        <v>6</v>
      </c>
      <c r="J870" s="1">
        <v>2932956</v>
      </c>
      <c r="L870" s="1">
        <f t="shared" si="43"/>
        <v>52</v>
      </c>
      <c r="M870" t="s">
        <v>12</v>
      </c>
      <c r="N870" s="66">
        <v>43243</v>
      </c>
      <c r="O870" t="s">
        <v>9</v>
      </c>
      <c r="P870" s="66" t="s">
        <v>9</v>
      </c>
    </row>
    <row r="871" spans="1:16" x14ac:dyDescent="0.2">
      <c r="A871" s="10">
        <f t="shared" si="42"/>
        <v>870</v>
      </c>
      <c r="B871" s="10">
        <v>130968</v>
      </c>
      <c r="C871" s="8" t="s">
        <v>573</v>
      </c>
      <c r="D871" t="s">
        <v>39</v>
      </c>
      <c r="E871" s="5" t="s">
        <v>820</v>
      </c>
      <c r="F871" t="s">
        <v>59</v>
      </c>
      <c r="G871" t="s">
        <v>113</v>
      </c>
      <c r="H871" s="8" t="s">
        <v>786</v>
      </c>
      <c r="I871" s="65">
        <v>6</v>
      </c>
      <c r="J871" s="1">
        <v>22132</v>
      </c>
      <c r="L871" s="1">
        <f t="shared" si="43"/>
        <v>53</v>
      </c>
      <c r="M871" t="s">
        <v>9</v>
      </c>
      <c r="N871" s="66" t="s">
        <v>9</v>
      </c>
      <c r="O871" t="s">
        <v>9</v>
      </c>
      <c r="P871" s="66" t="s">
        <v>9</v>
      </c>
    </row>
    <row r="872" spans="1:16" x14ac:dyDescent="0.2">
      <c r="A872" s="10">
        <f t="shared" si="42"/>
        <v>871</v>
      </c>
      <c r="B872" s="10">
        <v>120553</v>
      </c>
      <c r="C872" s="8" t="s">
        <v>408</v>
      </c>
      <c r="D872" t="s">
        <v>4</v>
      </c>
      <c r="E872" s="5" t="s">
        <v>823</v>
      </c>
      <c r="F872" t="s">
        <v>16</v>
      </c>
      <c r="G872" t="s">
        <v>409</v>
      </c>
      <c r="H872" s="8" t="s">
        <v>786</v>
      </c>
      <c r="I872" s="2">
        <v>6</v>
      </c>
      <c r="J872" s="3">
        <v>900000</v>
      </c>
      <c r="K872" s="3"/>
      <c r="L872" s="1">
        <f t="shared" si="43"/>
        <v>54</v>
      </c>
      <c r="M872" t="s">
        <v>9</v>
      </c>
      <c r="N872" s="66" t="s">
        <v>9</v>
      </c>
      <c r="O872" t="s">
        <v>9</v>
      </c>
      <c r="P872" s="66" t="s">
        <v>9</v>
      </c>
    </row>
    <row r="873" spans="1:16" x14ac:dyDescent="0.2">
      <c r="A873" s="10">
        <f t="shared" si="42"/>
        <v>872</v>
      </c>
      <c r="B873" s="10">
        <v>140725</v>
      </c>
      <c r="C873" s="8" t="s">
        <v>873</v>
      </c>
      <c r="D873" t="s">
        <v>39</v>
      </c>
      <c r="E873" s="5" t="s">
        <v>820</v>
      </c>
      <c r="F873" s="5" t="s">
        <v>1044</v>
      </c>
      <c r="G873" t="s">
        <v>121</v>
      </c>
      <c r="H873" s="91" t="s">
        <v>786</v>
      </c>
      <c r="I873" s="65">
        <v>6</v>
      </c>
      <c r="J873" s="1">
        <v>3214671</v>
      </c>
      <c r="L873" s="1">
        <f t="shared" si="43"/>
        <v>55</v>
      </c>
      <c r="M873" t="s">
        <v>9</v>
      </c>
      <c r="N873" s="66" t="s">
        <v>9</v>
      </c>
      <c r="O873" t="s">
        <v>9</v>
      </c>
    </row>
    <row r="874" spans="1:16" x14ac:dyDescent="0.2">
      <c r="A874" s="10">
        <f t="shared" si="42"/>
        <v>873</v>
      </c>
      <c r="B874" s="10">
        <v>121432</v>
      </c>
      <c r="C874" s="8" t="s">
        <v>434</v>
      </c>
      <c r="D874" t="s">
        <v>39</v>
      </c>
      <c r="E874" s="5" t="s">
        <v>820</v>
      </c>
      <c r="F874" t="s">
        <v>50</v>
      </c>
      <c r="G874" t="s">
        <v>435</v>
      </c>
      <c r="H874" s="8" t="s">
        <v>786</v>
      </c>
      <c r="I874" s="65">
        <v>6</v>
      </c>
      <c r="J874" s="1">
        <v>1063080</v>
      </c>
      <c r="L874" s="1">
        <f t="shared" si="43"/>
        <v>56</v>
      </c>
      <c r="M874" t="s">
        <v>12</v>
      </c>
      <c r="N874" s="66">
        <v>43690</v>
      </c>
      <c r="O874" t="s">
        <v>9</v>
      </c>
      <c r="P874" s="66" t="s">
        <v>9</v>
      </c>
    </row>
    <row r="875" spans="1:16" x14ac:dyDescent="0.2">
      <c r="A875" s="10">
        <f t="shared" si="42"/>
        <v>874</v>
      </c>
      <c r="B875" s="10">
        <v>122793</v>
      </c>
      <c r="C875" s="8" t="s">
        <v>462</v>
      </c>
      <c r="D875" t="s">
        <v>71</v>
      </c>
      <c r="E875" s="9" t="s">
        <v>821</v>
      </c>
      <c r="F875" t="s">
        <v>74</v>
      </c>
      <c r="G875" t="s">
        <v>463</v>
      </c>
      <c r="H875" s="8" t="s">
        <v>786</v>
      </c>
      <c r="I875" s="65">
        <v>6</v>
      </c>
      <c r="J875" s="1">
        <v>0</v>
      </c>
      <c r="L875" s="1">
        <f t="shared" si="43"/>
        <v>57</v>
      </c>
      <c r="M875" t="s">
        <v>9</v>
      </c>
      <c r="N875" s="66" t="s">
        <v>9</v>
      </c>
      <c r="O875" t="s">
        <v>9</v>
      </c>
      <c r="P875" s="66" t="s">
        <v>9</v>
      </c>
    </row>
    <row r="876" spans="1:16" x14ac:dyDescent="0.2">
      <c r="A876" s="10">
        <f t="shared" si="42"/>
        <v>875</v>
      </c>
      <c r="B876" s="10">
        <v>120250</v>
      </c>
      <c r="C876" s="8" t="s">
        <v>395</v>
      </c>
      <c r="D876" t="s">
        <v>4</v>
      </c>
      <c r="E876" s="5" t="s">
        <v>823</v>
      </c>
      <c r="F876" t="s">
        <v>5</v>
      </c>
      <c r="G876" t="s">
        <v>396</v>
      </c>
      <c r="H876" s="8" t="s">
        <v>786</v>
      </c>
      <c r="I876" s="2">
        <v>6</v>
      </c>
      <c r="J876" s="3">
        <v>930000</v>
      </c>
      <c r="K876" s="3"/>
      <c r="L876" s="1">
        <f t="shared" si="43"/>
        <v>58</v>
      </c>
      <c r="M876" t="s">
        <v>9</v>
      </c>
      <c r="N876" s="66" t="s">
        <v>9</v>
      </c>
      <c r="O876" t="s">
        <v>9</v>
      </c>
      <c r="P876" s="66" t="s">
        <v>9</v>
      </c>
    </row>
    <row r="877" spans="1:16" x14ac:dyDescent="0.2">
      <c r="A877" s="10">
        <f t="shared" si="42"/>
        <v>876</v>
      </c>
      <c r="B877" s="10">
        <v>94270</v>
      </c>
      <c r="C877" s="8" t="s">
        <v>251</v>
      </c>
      <c r="D877" t="s">
        <v>39</v>
      </c>
      <c r="E877" s="5" t="s">
        <v>820</v>
      </c>
      <c r="F877" s="5" t="s">
        <v>1044</v>
      </c>
      <c r="G877" t="s">
        <v>121</v>
      </c>
      <c r="H877" s="8" t="s">
        <v>786</v>
      </c>
      <c r="I877" s="65">
        <v>6</v>
      </c>
      <c r="J877" s="1">
        <v>4760621</v>
      </c>
      <c r="L877" s="1">
        <f t="shared" si="43"/>
        <v>59</v>
      </c>
      <c r="M877" t="s">
        <v>12</v>
      </c>
      <c r="N877" s="66">
        <v>43244</v>
      </c>
      <c r="O877" t="s">
        <v>9</v>
      </c>
      <c r="P877" s="66" t="s">
        <v>9</v>
      </c>
    </row>
    <row r="878" spans="1:16" x14ac:dyDescent="0.2">
      <c r="A878" s="10">
        <f t="shared" si="42"/>
        <v>877</v>
      </c>
      <c r="B878" s="10">
        <v>126606</v>
      </c>
      <c r="C878" s="8" t="s">
        <v>499</v>
      </c>
      <c r="D878" t="s">
        <v>4</v>
      </c>
      <c r="E878" s="5" t="s">
        <v>823</v>
      </c>
      <c r="F878" t="s">
        <v>52</v>
      </c>
      <c r="G878" t="s">
        <v>6</v>
      </c>
      <c r="H878" s="8" t="s">
        <v>786</v>
      </c>
      <c r="I878" s="2">
        <v>6</v>
      </c>
      <c r="J878" s="3">
        <v>960000</v>
      </c>
      <c r="K878" s="3"/>
      <c r="L878" s="3">
        <f t="shared" si="43"/>
        <v>60</v>
      </c>
      <c r="M878" t="s">
        <v>12</v>
      </c>
      <c r="N878" s="66">
        <v>44081</v>
      </c>
      <c r="O878" t="s">
        <v>12</v>
      </c>
      <c r="P878" s="66" t="s">
        <v>500</v>
      </c>
    </row>
    <row r="879" spans="1:16" x14ac:dyDescent="0.2">
      <c r="A879" s="10">
        <f t="shared" si="42"/>
        <v>878</v>
      </c>
      <c r="B879" s="10">
        <v>120222</v>
      </c>
      <c r="C879" s="8" t="s">
        <v>394</v>
      </c>
      <c r="D879" s="5" t="s">
        <v>71</v>
      </c>
      <c r="E879" s="9" t="s">
        <v>821</v>
      </c>
      <c r="F879" t="s">
        <v>74</v>
      </c>
      <c r="G879" t="s">
        <v>106</v>
      </c>
      <c r="H879" s="8" t="s">
        <v>786</v>
      </c>
      <c r="I879" s="65">
        <v>6</v>
      </c>
      <c r="J879" s="1">
        <v>0</v>
      </c>
      <c r="L879" s="1">
        <f t="shared" si="43"/>
        <v>61</v>
      </c>
      <c r="M879" t="s">
        <v>9</v>
      </c>
      <c r="N879" s="66" t="s">
        <v>9</v>
      </c>
      <c r="O879" t="s">
        <v>9</v>
      </c>
      <c r="P879" s="66" t="s">
        <v>9</v>
      </c>
    </row>
    <row r="880" spans="1:16" x14ac:dyDescent="0.2">
      <c r="A880" s="10">
        <f t="shared" si="42"/>
        <v>879</v>
      </c>
      <c r="B880" s="10">
        <v>120221</v>
      </c>
      <c r="C880" s="8" t="s">
        <v>393</v>
      </c>
      <c r="D880" t="s">
        <v>71</v>
      </c>
      <c r="E880" s="9" t="s">
        <v>821</v>
      </c>
      <c r="F880" t="s">
        <v>74</v>
      </c>
      <c r="G880" t="s">
        <v>106</v>
      </c>
      <c r="H880" s="8" t="s">
        <v>786</v>
      </c>
      <c r="I880" s="65">
        <v>6</v>
      </c>
      <c r="J880" s="1">
        <v>0</v>
      </c>
      <c r="L880" s="1">
        <f t="shared" si="43"/>
        <v>62</v>
      </c>
      <c r="M880" t="s">
        <v>9</v>
      </c>
      <c r="N880" s="66" t="s">
        <v>9</v>
      </c>
      <c r="O880" t="s">
        <v>9</v>
      </c>
      <c r="P880" s="66" t="s">
        <v>9</v>
      </c>
    </row>
    <row r="881" spans="1:16" x14ac:dyDescent="0.2">
      <c r="A881" s="10">
        <f t="shared" si="42"/>
        <v>880</v>
      </c>
      <c r="B881" s="10">
        <v>121665</v>
      </c>
      <c r="C881" s="8" t="s">
        <v>454</v>
      </c>
      <c r="D881" t="s">
        <v>39</v>
      </c>
      <c r="E881" s="5" t="s">
        <v>820</v>
      </c>
      <c r="F881" s="5" t="s">
        <v>1303</v>
      </c>
      <c r="G881" t="s">
        <v>190</v>
      </c>
      <c r="H881" s="8" t="s">
        <v>786</v>
      </c>
      <c r="I881" s="65">
        <v>6</v>
      </c>
      <c r="J881" s="1">
        <v>789463</v>
      </c>
      <c r="L881" s="1">
        <f t="shared" si="43"/>
        <v>63</v>
      </c>
      <c r="M881" t="s">
        <v>12</v>
      </c>
      <c r="N881" s="66">
        <v>44273</v>
      </c>
      <c r="O881" t="s">
        <v>9</v>
      </c>
      <c r="P881" s="66" t="s">
        <v>9</v>
      </c>
    </row>
    <row r="882" spans="1:16" x14ac:dyDescent="0.2">
      <c r="A882" s="10">
        <f t="shared" si="42"/>
        <v>881</v>
      </c>
      <c r="B882" s="10">
        <v>120786</v>
      </c>
      <c r="C882" s="8" t="s">
        <v>418</v>
      </c>
      <c r="D882" t="s">
        <v>42</v>
      </c>
      <c r="E882" s="5" t="s">
        <v>820</v>
      </c>
      <c r="F882" s="5" t="s">
        <v>1047</v>
      </c>
      <c r="G882" t="s">
        <v>149</v>
      </c>
      <c r="H882" s="8" t="s">
        <v>786</v>
      </c>
      <c r="I882" s="65">
        <v>6</v>
      </c>
      <c r="J882" s="1">
        <v>0</v>
      </c>
      <c r="L882" s="1">
        <f t="shared" si="43"/>
        <v>64</v>
      </c>
      <c r="M882" t="s">
        <v>12</v>
      </c>
      <c r="N882" s="66">
        <v>43559</v>
      </c>
      <c r="O882" t="s">
        <v>9</v>
      </c>
      <c r="P882" s="66" t="s">
        <v>9</v>
      </c>
    </row>
    <row r="883" spans="1:16" x14ac:dyDescent="0.2">
      <c r="A883" s="10">
        <f t="shared" si="42"/>
        <v>882</v>
      </c>
      <c r="B883" s="10">
        <v>123866</v>
      </c>
      <c r="C883" s="8" t="s">
        <v>466</v>
      </c>
      <c r="D883" t="s">
        <v>39</v>
      </c>
      <c r="E883" s="5" t="s">
        <v>820</v>
      </c>
      <c r="F883" s="5" t="s">
        <v>1303</v>
      </c>
      <c r="G883" t="s">
        <v>57</v>
      </c>
      <c r="H883" s="8" t="s">
        <v>786</v>
      </c>
      <c r="I883" s="65">
        <v>6</v>
      </c>
      <c r="J883" s="1">
        <v>4134565</v>
      </c>
      <c r="L883" s="1">
        <f t="shared" si="43"/>
        <v>65</v>
      </c>
      <c r="M883" t="s">
        <v>12</v>
      </c>
      <c r="N883" s="66">
        <v>43775</v>
      </c>
      <c r="O883" t="s">
        <v>9</v>
      </c>
      <c r="P883" s="66" t="s">
        <v>9</v>
      </c>
    </row>
    <row r="884" spans="1:16" x14ac:dyDescent="0.2">
      <c r="A884" s="10">
        <f t="shared" si="42"/>
        <v>883</v>
      </c>
      <c r="B884" s="10">
        <v>121153</v>
      </c>
      <c r="C884" s="8" t="s">
        <v>426</v>
      </c>
      <c r="D884" t="s">
        <v>39</v>
      </c>
      <c r="E884" s="5" t="s">
        <v>820</v>
      </c>
      <c r="F884" t="s">
        <v>74</v>
      </c>
      <c r="G884" t="s">
        <v>187</v>
      </c>
      <c r="H884" s="8" t="s">
        <v>786</v>
      </c>
      <c r="I884" s="65">
        <v>6</v>
      </c>
      <c r="J884" s="1">
        <v>74087</v>
      </c>
      <c r="L884" s="1">
        <f t="shared" ref="L884:L915" si="44">L883+1</f>
        <v>66</v>
      </c>
      <c r="M884" t="s">
        <v>12</v>
      </c>
      <c r="N884" s="66">
        <v>43607</v>
      </c>
      <c r="O884" t="s">
        <v>9</v>
      </c>
      <c r="P884" s="66" t="s">
        <v>9</v>
      </c>
    </row>
    <row r="885" spans="1:16" x14ac:dyDescent="0.2">
      <c r="A885" s="10">
        <f t="shared" si="42"/>
        <v>884</v>
      </c>
      <c r="B885" s="10">
        <v>129540</v>
      </c>
      <c r="C885" s="8" t="s">
        <v>545</v>
      </c>
      <c r="D885" t="s">
        <v>39</v>
      </c>
      <c r="E885" s="5" t="s">
        <v>820</v>
      </c>
      <c r="F885" t="s">
        <v>74</v>
      </c>
      <c r="G885" t="s">
        <v>261</v>
      </c>
      <c r="H885" s="8" t="s">
        <v>786</v>
      </c>
      <c r="I885" s="65">
        <v>6</v>
      </c>
      <c r="J885" s="1">
        <v>1004727</v>
      </c>
      <c r="L885" s="1">
        <f t="shared" si="44"/>
        <v>67</v>
      </c>
      <c r="M885" t="s">
        <v>9</v>
      </c>
      <c r="N885" s="66" t="s">
        <v>9</v>
      </c>
      <c r="O885" t="s">
        <v>9</v>
      </c>
      <c r="P885" s="66" t="s">
        <v>9</v>
      </c>
    </row>
    <row r="886" spans="1:16" x14ac:dyDescent="0.2">
      <c r="A886" s="10">
        <f t="shared" si="42"/>
        <v>885</v>
      </c>
      <c r="B886" s="10">
        <v>145479</v>
      </c>
      <c r="C886" s="8" t="s">
        <v>1230</v>
      </c>
      <c r="D886" t="s">
        <v>49</v>
      </c>
      <c r="E886" s="5" t="s">
        <v>820</v>
      </c>
      <c r="F886" t="s">
        <v>52</v>
      </c>
      <c r="G886" t="s">
        <v>179</v>
      </c>
      <c r="H886" s="87" t="s">
        <v>786</v>
      </c>
      <c r="I886" s="65">
        <v>6</v>
      </c>
      <c r="J886" s="1">
        <v>11700000</v>
      </c>
      <c r="L886" s="1">
        <f t="shared" si="44"/>
        <v>68</v>
      </c>
      <c r="M886" t="s">
        <v>9</v>
      </c>
    </row>
    <row r="887" spans="1:16" x14ac:dyDescent="0.2">
      <c r="A887" s="10">
        <f t="shared" si="42"/>
        <v>886</v>
      </c>
      <c r="B887" s="10">
        <v>122024</v>
      </c>
      <c r="C887" s="8" t="s">
        <v>455</v>
      </c>
      <c r="D887" t="s">
        <v>4</v>
      </c>
      <c r="E887" s="5" t="s">
        <v>823</v>
      </c>
      <c r="F887" s="5" t="s">
        <v>52</v>
      </c>
      <c r="G887" t="s">
        <v>239</v>
      </c>
      <c r="H887" s="8" t="s">
        <v>786</v>
      </c>
      <c r="I887" s="2">
        <v>6</v>
      </c>
      <c r="J887" s="3">
        <v>960000</v>
      </c>
      <c r="K887" s="3"/>
      <c r="L887" s="1">
        <f t="shared" si="44"/>
        <v>69</v>
      </c>
      <c r="M887" t="s">
        <v>9</v>
      </c>
      <c r="N887" s="66" t="s">
        <v>9</v>
      </c>
      <c r="O887" t="s">
        <v>9</v>
      </c>
      <c r="P887" s="66" t="s">
        <v>9</v>
      </c>
    </row>
    <row r="888" spans="1:16" x14ac:dyDescent="0.2">
      <c r="A888" s="10">
        <f t="shared" si="42"/>
        <v>887</v>
      </c>
      <c r="B888" s="10">
        <v>124910</v>
      </c>
      <c r="C888" s="8" t="s">
        <v>485</v>
      </c>
      <c r="D888" t="s">
        <v>4</v>
      </c>
      <c r="E888" s="5" t="s">
        <v>823</v>
      </c>
      <c r="F888" t="s">
        <v>5</v>
      </c>
      <c r="G888" t="s">
        <v>486</v>
      </c>
      <c r="H888" s="8" t="s">
        <v>786</v>
      </c>
      <c r="I888" s="2">
        <v>6</v>
      </c>
      <c r="J888" s="3">
        <v>948000</v>
      </c>
      <c r="K888" s="3"/>
      <c r="L888" s="1">
        <f t="shared" si="44"/>
        <v>70</v>
      </c>
      <c r="M888" t="s">
        <v>9</v>
      </c>
      <c r="N888" s="66" t="s">
        <v>9</v>
      </c>
      <c r="O888" t="s">
        <v>9</v>
      </c>
      <c r="P888" s="66" t="s">
        <v>9</v>
      </c>
    </row>
    <row r="889" spans="1:16" x14ac:dyDescent="0.2">
      <c r="A889" s="10">
        <f t="shared" si="42"/>
        <v>888</v>
      </c>
      <c r="B889" s="10">
        <v>121150</v>
      </c>
      <c r="C889" s="8" t="s">
        <v>425</v>
      </c>
      <c r="D889" t="s">
        <v>39</v>
      </c>
      <c r="E889" s="5" t="s">
        <v>820</v>
      </c>
      <c r="F889" s="5" t="s">
        <v>1044</v>
      </c>
      <c r="G889" t="s">
        <v>190</v>
      </c>
      <c r="H889" s="8" t="s">
        <v>786</v>
      </c>
      <c r="I889" s="65">
        <v>6</v>
      </c>
      <c r="J889" s="1">
        <v>4756200</v>
      </c>
      <c r="L889" s="1">
        <f t="shared" si="44"/>
        <v>71</v>
      </c>
      <c r="M889" t="s">
        <v>9</v>
      </c>
      <c r="N889" s="66" t="s">
        <v>9</v>
      </c>
      <c r="O889" t="s">
        <v>9</v>
      </c>
      <c r="P889" s="66" t="s">
        <v>9</v>
      </c>
    </row>
    <row r="890" spans="1:16" x14ac:dyDescent="0.2">
      <c r="A890" s="10">
        <f t="shared" si="42"/>
        <v>889</v>
      </c>
      <c r="B890" s="10">
        <v>124298</v>
      </c>
      <c r="C890" s="8" t="s">
        <v>479</v>
      </c>
      <c r="D890" t="s">
        <v>39</v>
      </c>
      <c r="E890" s="5" t="s">
        <v>820</v>
      </c>
      <c r="F890" s="5" t="s">
        <v>1056</v>
      </c>
      <c r="G890" t="s">
        <v>261</v>
      </c>
      <c r="H890" s="8" t="s">
        <v>786</v>
      </c>
      <c r="I890" s="65">
        <v>6</v>
      </c>
      <c r="J890" s="1">
        <v>240000</v>
      </c>
      <c r="L890" s="1">
        <f t="shared" si="44"/>
        <v>72</v>
      </c>
      <c r="M890" t="s">
        <v>9</v>
      </c>
      <c r="N890" s="66" t="s">
        <v>9</v>
      </c>
      <c r="O890" t="s">
        <v>9</v>
      </c>
      <c r="P890" s="66" t="s">
        <v>9</v>
      </c>
    </row>
    <row r="891" spans="1:16" x14ac:dyDescent="0.2">
      <c r="A891" s="10">
        <f t="shared" si="42"/>
        <v>890</v>
      </c>
      <c r="B891" s="10">
        <v>133645</v>
      </c>
      <c r="C891" s="8" t="s">
        <v>623</v>
      </c>
      <c r="D891" t="s">
        <v>49</v>
      </c>
      <c r="E891" s="5" t="s">
        <v>820</v>
      </c>
      <c r="F891" t="s">
        <v>59</v>
      </c>
      <c r="G891" t="s">
        <v>179</v>
      </c>
      <c r="H891" s="8" t="s">
        <v>786</v>
      </c>
      <c r="I891" s="65">
        <v>6</v>
      </c>
      <c r="J891" s="1">
        <v>14062356</v>
      </c>
      <c r="L891" s="1">
        <f t="shared" si="44"/>
        <v>73</v>
      </c>
      <c r="M891" t="s">
        <v>9</v>
      </c>
      <c r="N891" s="66" t="s">
        <v>9</v>
      </c>
      <c r="O891" t="s">
        <v>9</v>
      </c>
      <c r="P891" s="66" t="s">
        <v>9</v>
      </c>
    </row>
    <row r="892" spans="1:16" x14ac:dyDescent="0.2">
      <c r="A892" s="10">
        <f t="shared" si="42"/>
        <v>891</v>
      </c>
      <c r="B892" s="10">
        <v>127572</v>
      </c>
      <c r="C892" s="8" t="s">
        <v>510</v>
      </c>
      <c r="D892" t="s">
        <v>39</v>
      </c>
      <c r="E892" s="5" t="s">
        <v>820</v>
      </c>
      <c r="F892" t="s">
        <v>83</v>
      </c>
      <c r="G892" t="s">
        <v>148</v>
      </c>
      <c r="H892" s="8" t="s">
        <v>786</v>
      </c>
      <c r="I892" s="65">
        <v>6</v>
      </c>
      <c r="J892" s="1">
        <v>7440000</v>
      </c>
      <c r="L892" s="1">
        <f t="shared" si="44"/>
        <v>74</v>
      </c>
      <c r="M892" t="s">
        <v>12</v>
      </c>
      <c r="N892" s="66">
        <v>44259</v>
      </c>
      <c r="O892" t="s">
        <v>9</v>
      </c>
      <c r="P892" s="66" t="s">
        <v>9</v>
      </c>
    </row>
    <row r="893" spans="1:16" x14ac:dyDescent="0.2">
      <c r="A893" s="10">
        <f t="shared" si="42"/>
        <v>892</v>
      </c>
      <c r="B893" s="10">
        <v>130422</v>
      </c>
      <c r="C893" s="8" t="s">
        <v>554</v>
      </c>
      <c r="D893" t="s">
        <v>55</v>
      </c>
      <c r="E893" s="9" t="s">
        <v>820</v>
      </c>
      <c r="F893" t="s">
        <v>74</v>
      </c>
      <c r="G893" t="s">
        <v>359</v>
      </c>
      <c r="H893" s="8" t="s">
        <v>786</v>
      </c>
      <c r="I893" s="65">
        <v>6</v>
      </c>
      <c r="J893" s="1">
        <v>6663720</v>
      </c>
      <c r="L893" s="1">
        <f t="shared" si="44"/>
        <v>75</v>
      </c>
      <c r="M893" t="s">
        <v>9</v>
      </c>
      <c r="N893" s="66" t="s">
        <v>9</v>
      </c>
      <c r="O893" t="s">
        <v>9</v>
      </c>
      <c r="P893" s="66" t="s">
        <v>9</v>
      </c>
    </row>
    <row r="894" spans="1:16" x14ac:dyDescent="0.2">
      <c r="A894" s="10">
        <f t="shared" si="42"/>
        <v>893</v>
      </c>
      <c r="B894" s="10">
        <v>129550</v>
      </c>
      <c r="C894" s="8" t="s">
        <v>546</v>
      </c>
      <c r="D894" t="s">
        <v>49</v>
      </c>
      <c r="E894" s="5" t="s">
        <v>820</v>
      </c>
      <c r="F894" t="s">
        <v>14</v>
      </c>
      <c r="G894" t="s">
        <v>366</v>
      </c>
      <c r="H894" s="8" t="s">
        <v>786</v>
      </c>
      <c r="I894" s="2">
        <v>6</v>
      </c>
      <c r="J894" s="3">
        <v>54780000</v>
      </c>
      <c r="K894" s="3"/>
      <c r="L894" s="1">
        <f t="shared" si="44"/>
        <v>76</v>
      </c>
      <c r="M894" t="s">
        <v>9</v>
      </c>
      <c r="N894" s="66" t="s">
        <v>9</v>
      </c>
      <c r="O894" t="s">
        <v>9</v>
      </c>
      <c r="P894" s="66" t="s">
        <v>9</v>
      </c>
    </row>
    <row r="895" spans="1:16" x14ac:dyDescent="0.2">
      <c r="A895" s="10">
        <f t="shared" si="42"/>
        <v>894</v>
      </c>
      <c r="B895" s="10">
        <v>124224</v>
      </c>
      <c r="C895" s="8" t="s">
        <v>476</v>
      </c>
      <c r="D895" t="s">
        <v>39</v>
      </c>
      <c r="E895" s="5" t="s">
        <v>820</v>
      </c>
      <c r="F895" t="s">
        <v>74</v>
      </c>
      <c r="G895" t="s">
        <v>187</v>
      </c>
      <c r="H895" s="8" t="s">
        <v>786</v>
      </c>
      <c r="I895" s="65">
        <v>6</v>
      </c>
      <c r="J895" s="1">
        <v>2869133</v>
      </c>
      <c r="L895" s="1">
        <f t="shared" si="44"/>
        <v>77</v>
      </c>
      <c r="M895" t="s">
        <v>9</v>
      </c>
      <c r="N895" s="66" t="s">
        <v>9</v>
      </c>
      <c r="O895" t="s">
        <v>9</v>
      </c>
      <c r="P895" s="66" t="s">
        <v>9</v>
      </c>
    </row>
    <row r="896" spans="1:16" x14ac:dyDescent="0.2">
      <c r="A896" s="10">
        <f t="shared" si="42"/>
        <v>895</v>
      </c>
      <c r="B896" s="10">
        <v>121663</v>
      </c>
      <c r="C896" s="8" t="s">
        <v>453</v>
      </c>
      <c r="D896" t="s">
        <v>71</v>
      </c>
      <c r="E896" s="9" t="s">
        <v>821</v>
      </c>
      <c r="F896" t="s">
        <v>242</v>
      </c>
      <c r="G896" t="s">
        <v>136</v>
      </c>
      <c r="H896" s="8" t="s">
        <v>786</v>
      </c>
      <c r="I896" s="65">
        <v>6</v>
      </c>
      <c r="J896" s="1">
        <v>0</v>
      </c>
      <c r="L896" s="1">
        <f t="shared" si="44"/>
        <v>78</v>
      </c>
      <c r="M896" t="s">
        <v>9</v>
      </c>
      <c r="N896" s="66" t="s">
        <v>9</v>
      </c>
      <c r="O896" t="s">
        <v>9</v>
      </c>
      <c r="P896" s="66" t="s">
        <v>9</v>
      </c>
    </row>
    <row r="897" spans="1:16" x14ac:dyDescent="0.2">
      <c r="A897" s="10">
        <f t="shared" si="42"/>
        <v>896</v>
      </c>
      <c r="B897" s="10">
        <v>128154</v>
      </c>
      <c r="C897" s="8" t="s">
        <v>517</v>
      </c>
      <c r="D897" t="s">
        <v>49</v>
      </c>
      <c r="E897" s="5" t="s">
        <v>820</v>
      </c>
      <c r="F897" t="s">
        <v>59</v>
      </c>
      <c r="G897" t="s">
        <v>366</v>
      </c>
      <c r="H897" s="8" t="s">
        <v>786</v>
      </c>
      <c r="I897" s="65">
        <v>6</v>
      </c>
      <c r="J897" s="1">
        <v>66105012</v>
      </c>
      <c r="L897" s="1">
        <f t="shared" si="44"/>
        <v>79</v>
      </c>
      <c r="M897" t="s">
        <v>9</v>
      </c>
      <c r="N897" s="66" t="s">
        <v>9</v>
      </c>
      <c r="O897" t="s">
        <v>9</v>
      </c>
      <c r="P897" s="66" t="s">
        <v>9</v>
      </c>
    </row>
    <row r="898" spans="1:16" x14ac:dyDescent="0.2">
      <c r="A898" s="10">
        <f t="shared" si="42"/>
        <v>897</v>
      </c>
      <c r="B898" s="10">
        <v>128265</v>
      </c>
      <c r="C898" s="8" t="s">
        <v>518</v>
      </c>
      <c r="D898" t="s">
        <v>49</v>
      </c>
      <c r="E898" s="5" t="s">
        <v>820</v>
      </c>
      <c r="F898" t="s">
        <v>14</v>
      </c>
      <c r="G898" t="s">
        <v>261</v>
      </c>
      <c r="H898" s="8" t="s">
        <v>786</v>
      </c>
      <c r="I898" s="65">
        <v>6</v>
      </c>
      <c r="J898" s="1">
        <v>23217745</v>
      </c>
      <c r="L898" s="1">
        <f t="shared" si="44"/>
        <v>80</v>
      </c>
      <c r="M898" t="s">
        <v>9</v>
      </c>
      <c r="N898" s="66" t="s">
        <v>9</v>
      </c>
      <c r="O898" t="s">
        <v>9</v>
      </c>
      <c r="P898" s="66" t="s">
        <v>9</v>
      </c>
    </row>
    <row r="899" spans="1:16" x14ac:dyDescent="0.2">
      <c r="A899" s="10">
        <f t="shared" si="42"/>
        <v>898</v>
      </c>
      <c r="B899" s="10">
        <v>125236</v>
      </c>
      <c r="C899" s="8" t="s">
        <v>488</v>
      </c>
      <c r="D899" t="s">
        <v>39</v>
      </c>
      <c r="E899" s="5" t="s">
        <v>820</v>
      </c>
      <c r="F899" t="s">
        <v>74</v>
      </c>
      <c r="G899" t="s">
        <v>187</v>
      </c>
      <c r="H899" s="8" t="s">
        <v>786</v>
      </c>
      <c r="I899" s="65">
        <v>6</v>
      </c>
      <c r="J899" s="1">
        <v>945976</v>
      </c>
      <c r="L899" s="1">
        <f t="shared" si="44"/>
        <v>81</v>
      </c>
      <c r="M899" t="s">
        <v>12</v>
      </c>
      <c r="N899" s="66">
        <v>43980</v>
      </c>
      <c r="O899" t="s">
        <v>9</v>
      </c>
      <c r="P899" s="66" t="s">
        <v>9</v>
      </c>
    </row>
    <row r="900" spans="1:16" x14ac:dyDescent="0.2">
      <c r="A900" s="10">
        <f t="shared" ref="A900:A963" si="45">A899+1</f>
        <v>899</v>
      </c>
      <c r="B900" s="10">
        <v>128422</v>
      </c>
      <c r="C900" s="8" t="s">
        <v>524</v>
      </c>
      <c r="D900" t="s">
        <v>71</v>
      </c>
      <c r="E900" s="9" t="s">
        <v>821</v>
      </c>
      <c r="F900" t="s">
        <v>74</v>
      </c>
      <c r="G900" t="s">
        <v>261</v>
      </c>
      <c r="H900" s="8" t="s">
        <v>786</v>
      </c>
      <c r="I900" s="65">
        <v>6</v>
      </c>
      <c r="J900" s="1">
        <v>0</v>
      </c>
      <c r="L900" s="1">
        <f t="shared" si="44"/>
        <v>82</v>
      </c>
      <c r="M900" t="s">
        <v>12</v>
      </c>
      <c r="N900" s="66">
        <v>43965</v>
      </c>
      <c r="O900" t="s">
        <v>9</v>
      </c>
      <c r="P900" s="66" t="s">
        <v>9</v>
      </c>
    </row>
    <row r="901" spans="1:16" x14ac:dyDescent="0.2">
      <c r="A901" s="10">
        <f t="shared" si="45"/>
        <v>900</v>
      </c>
      <c r="B901" s="10">
        <v>121323</v>
      </c>
      <c r="C901" s="8" t="s">
        <v>431</v>
      </c>
      <c r="D901" t="s">
        <v>71</v>
      </c>
      <c r="E901" s="9" t="s">
        <v>821</v>
      </c>
      <c r="F901" t="s">
        <v>242</v>
      </c>
      <c r="G901" t="s">
        <v>106</v>
      </c>
      <c r="H901" s="8" t="s">
        <v>786</v>
      </c>
      <c r="I901" s="65">
        <v>6</v>
      </c>
      <c r="J901" s="1">
        <v>0</v>
      </c>
      <c r="L901" s="1">
        <f t="shared" si="44"/>
        <v>83</v>
      </c>
      <c r="M901" t="s">
        <v>9</v>
      </c>
      <c r="N901" s="66" t="s">
        <v>9</v>
      </c>
      <c r="O901" t="s">
        <v>9</v>
      </c>
      <c r="P901" s="66" t="s">
        <v>9</v>
      </c>
    </row>
    <row r="902" spans="1:16" x14ac:dyDescent="0.2">
      <c r="A902" s="10">
        <f t="shared" si="45"/>
        <v>901</v>
      </c>
      <c r="B902" s="10">
        <v>128838</v>
      </c>
      <c r="C902" s="8" t="s">
        <v>530</v>
      </c>
      <c r="D902" t="s">
        <v>49</v>
      </c>
      <c r="E902" s="5" t="s">
        <v>820</v>
      </c>
      <c r="F902" t="s">
        <v>59</v>
      </c>
      <c r="G902" t="s">
        <v>318</v>
      </c>
      <c r="H902" s="8" t="s">
        <v>786</v>
      </c>
      <c r="I902" s="65">
        <v>6</v>
      </c>
      <c r="J902" s="1">
        <v>32812194</v>
      </c>
      <c r="L902" s="1">
        <f t="shared" si="44"/>
        <v>84</v>
      </c>
      <c r="M902" t="s">
        <v>9</v>
      </c>
      <c r="N902" s="66" t="s">
        <v>9</v>
      </c>
      <c r="O902" t="s">
        <v>9</v>
      </c>
      <c r="P902" s="66" t="s">
        <v>9</v>
      </c>
    </row>
    <row r="903" spans="1:16" x14ac:dyDescent="0.2">
      <c r="A903" s="10">
        <f t="shared" si="45"/>
        <v>902</v>
      </c>
      <c r="B903" s="10">
        <v>128267</v>
      </c>
      <c r="C903" s="8" t="s">
        <v>519</v>
      </c>
      <c r="D903" t="s">
        <v>39</v>
      </c>
      <c r="E903" s="5" t="s">
        <v>820</v>
      </c>
      <c r="F903" t="s">
        <v>59</v>
      </c>
      <c r="G903" t="s">
        <v>520</v>
      </c>
      <c r="H903" s="8" t="s">
        <v>786</v>
      </c>
      <c r="I903" s="65">
        <v>6</v>
      </c>
      <c r="J903" s="1">
        <v>15660</v>
      </c>
      <c r="L903" s="1">
        <f t="shared" si="44"/>
        <v>85</v>
      </c>
      <c r="M903" t="s">
        <v>12</v>
      </c>
      <c r="N903" s="66">
        <v>44362</v>
      </c>
      <c r="O903" t="s">
        <v>9</v>
      </c>
      <c r="P903" s="66" t="s">
        <v>9</v>
      </c>
    </row>
    <row r="904" spans="1:16" x14ac:dyDescent="0.2">
      <c r="A904" s="10">
        <f t="shared" si="45"/>
        <v>903</v>
      </c>
      <c r="B904" s="10">
        <v>129179</v>
      </c>
      <c r="C904" s="8" t="s">
        <v>538</v>
      </c>
      <c r="D904" t="s">
        <v>49</v>
      </c>
      <c r="E904" s="5" t="s">
        <v>820</v>
      </c>
      <c r="F904" t="s">
        <v>5</v>
      </c>
      <c r="G904" t="s">
        <v>303</v>
      </c>
      <c r="H904" s="8" t="s">
        <v>786</v>
      </c>
      <c r="I904" s="65">
        <v>6</v>
      </c>
      <c r="J904" s="1">
        <v>7500000</v>
      </c>
      <c r="L904" s="1">
        <f t="shared" si="44"/>
        <v>86</v>
      </c>
      <c r="M904" t="s">
        <v>9</v>
      </c>
      <c r="N904" s="66" t="s">
        <v>9</v>
      </c>
      <c r="O904" t="s">
        <v>9</v>
      </c>
      <c r="P904" s="66" t="s">
        <v>9</v>
      </c>
    </row>
    <row r="905" spans="1:16" x14ac:dyDescent="0.2">
      <c r="A905" s="10">
        <f t="shared" si="45"/>
        <v>904</v>
      </c>
      <c r="B905" s="10">
        <v>135586</v>
      </c>
      <c r="C905" s="8" t="s">
        <v>665</v>
      </c>
      <c r="D905" t="s">
        <v>4</v>
      </c>
      <c r="E905" s="5" t="s">
        <v>823</v>
      </c>
      <c r="F905" t="s">
        <v>5</v>
      </c>
      <c r="G905" t="s">
        <v>666</v>
      </c>
      <c r="H905" s="8" t="s">
        <v>786</v>
      </c>
      <c r="I905" s="65">
        <v>6</v>
      </c>
      <c r="J905" s="1">
        <v>1097898</v>
      </c>
      <c r="L905" s="1">
        <f t="shared" si="44"/>
        <v>87</v>
      </c>
      <c r="M905" t="s">
        <v>9</v>
      </c>
      <c r="N905" s="66" t="s">
        <v>9</v>
      </c>
      <c r="O905" t="s">
        <v>9</v>
      </c>
      <c r="P905" s="66" t="s">
        <v>9</v>
      </c>
    </row>
    <row r="906" spans="1:16" x14ac:dyDescent="0.2">
      <c r="A906" s="10">
        <f t="shared" si="45"/>
        <v>905</v>
      </c>
      <c r="B906" s="10">
        <v>128016</v>
      </c>
      <c r="C906" s="8" t="s">
        <v>514</v>
      </c>
      <c r="D906" t="s">
        <v>39</v>
      </c>
      <c r="E906" s="5" t="s">
        <v>820</v>
      </c>
      <c r="F906" s="5" t="s">
        <v>14</v>
      </c>
      <c r="G906" t="s">
        <v>435</v>
      </c>
      <c r="H906" s="8" t="s">
        <v>786</v>
      </c>
      <c r="I906" s="2">
        <v>6</v>
      </c>
      <c r="J906" s="3">
        <v>659805</v>
      </c>
      <c r="K906" s="3"/>
      <c r="L906" s="1">
        <f t="shared" si="44"/>
        <v>88</v>
      </c>
      <c r="M906" t="s">
        <v>9</v>
      </c>
      <c r="N906" s="66" t="s">
        <v>9</v>
      </c>
      <c r="O906" t="s">
        <v>9</v>
      </c>
      <c r="P906" s="66" t="s">
        <v>9</v>
      </c>
    </row>
    <row r="907" spans="1:16" x14ac:dyDescent="0.2">
      <c r="A907" s="10">
        <f t="shared" si="45"/>
        <v>906</v>
      </c>
      <c r="B907" s="10">
        <v>132799</v>
      </c>
      <c r="C907" s="8" t="s">
        <v>607</v>
      </c>
      <c r="D907" t="s">
        <v>49</v>
      </c>
      <c r="E907" s="5" t="s">
        <v>820</v>
      </c>
      <c r="F907" s="5" t="s">
        <v>1044</v>
      </c>
      <c r="G907" t="s">
        <v>312</v>
      </c>
      <c r="H907" s="8" t="s">
        <v>786</v>
      </c>
      <c r="I907" s="65">
        <v>6</v>
      </c>
      <c r="J907" s="1">
        <v>20700000</v>
      </c>
      <c r="L907" s="1">
        <f t="shared" si="44"/>
        <v>89</v>
      </c>
      <c r="M907" t="s">
        <v>9</v>
      </c>
      <c r="N907" s="66" t="s">
        <v>9</v>
      </c>
      <c r="O907" t="s">
        <v>9</v>
      </c>
      <c r="P907" s="66" t="s">
        <v>9</v>
      </c>
    </row>
    <row r="908" spans="1:16" x14ac:dyDescent="0.2">
      <c r="A908" s="10">
        <f t="shared" si="45"/>
        <v>907</v>
      </c>
      <c r="B908" s="10">
        <v>128841</v>
      </c>
      <c r="C908" s="8" t="s">
        <v>531</v>
      </c>
      <c r="D908" t="s">
        <v>49</v>
      </c>
      <c r="E908" s="5" t="s">
        <v>820</v>
      </c>
      <c r="F908" t="s">
        <v>83</v>
      </c>
      <c r="G908" t="s">
        <v>248</v>
      </c>
      <c r="H908" s="8" t="s">
        <v>786</v>
      </c>
      <c r="I908" s="2">
        <v>6</v>
      </c>
      <c r="J908" s="3">
        <v>3984000</v>
      </c>
      <c r="K908" s="3"/>
      <c r="L908" s="1">
        <f t="shared" si="44"/>
        <v>90</v>
      </c>
      <c r="M908" t="s">
        <v>9</v>
      </c>
      <c r="N908" s="66" t="s">
        <v>9</v>
      </c>
      <c r="O908" t="s">
        <v>9</v>
      </c>
      <c r="P908" s="66" t="s">
        <v>9</v>
      </c>
    </row>
    <row r="909" spans="1:16" x14ac:dyDescent="0.2">
      <c r="A909" s="10">
        <f t="shared" si="45"/>
        <v>908</v>
      </c>
      <c r="B909" s="10">
        <v>132779</v>
      </c>
      <c r="C909" s="8" t="s">
        <v>606</v>
      </c>
      <c r="D909" t="s">
        <v>49</v>
      </c>
      <c r="E909" s="5" t="s">
        <v>820</v>
      </c>
      <c r="F909" s="5" t="s">
        <v>1044</v>
      </c>
      <c r="G909" t="s">
        <v>312</v>
      </c>
      <c r="H909" s="8" t="s">
        <v>786</v>
      </c>
      <c r="I909" s="65">
        <v>6</v>
      </c>
      <c r="J909" s="1">
        <v>2530000</v>
      </c>
      <c r="L909" s="1">
        <f t="shared" si="44"/>
        <v>91</v>
      </c>
      <c r="M909" t="s">
        <v>9</v>
      </c>
      <c r="N909" s="66" t="s">
        <v>9</v>
      </c>
      <c r="O909" t="s">
        <v>9</v>
      </c>
      <c r="P909" s="66" t="s">
        <v>9</v>
      </c>
    </row>
    <row r="910" spans="1:16" x14ac:dyDescent="0.2">
      <c r="A910" s="10">
        <f t="shared" si="45"/>
        <v>909</v>
      </c>
      <c r="B910" s="10">
        <v>135187</v>
      </c>
      <c r="C910" s="8" t="s">
        <v>649</v>
      </c>
      <c r="D910" t="s">
        <v>39</v>
      </c>
      <c r="E910" s="5" t="s">
        <v>820</v>
      </c>
      <c r="F910" t="s">
        <v>14</v>
      </c>
      <c r="G910" t="s">
        <v>447</v>
      </c>
      <c r="H910" s="93" t="s">
        <v>786</v>
      </c>
      <c r="I910" s="2">
        <v>6</v>
      </c>
      <c r="J910" s="3">
        <v>3996000</v>
      </c>
      <c r="K910" s="3"/>
      <c r="L910" s="1">
        <f t="shared" si="44"/>
        <v>92</v>
      </c>
      <c r="M910" t="s">
        <v>9</v>
      </c>
      <c r="N910" s="66" t="s">
        <v>9</v>
      </c>
      <c r="O910" t="s">
        <v>9</v>
      </c>
      <c r="P910" s="66" t="s">
        <v>9</v>
      </c>
    </row>
    <row r="911" spans="1:16" x14ac:dyDescent="0.2">
      <c r="A911" s="10">
        <f t="shared" si="45"/>
        <v>910</v>
      </c>
      <c r="B911" s="10">
        <v>137611</v>
      </c>
      <c r="C911" s="8" t="s">
        <v>700</v>
      </c>
      <c r="D911" t="s">
        <v>39</v>
      </c>
      <c r="E911" s="5" t="s">
        <v>820</v>
      </c>
      <c r="F911" t="s">
        <v>1044</v>
      </c>
      <c r="G911" t="s">
        <v>289</v>
      </c>
      <c r="H911" s="8" t="s">
        <v>786</v>
      </c>
      <c r="I911" s="65">
        <v>6</v>
      </c>
      <c r="J911" s="1">
        <v>624187</v>
      </c>
      <c r="L911" s="1">
        <f t="shared" si="44"/>
        <v>93</v>
      </c>
      <c r="M911" t="s">
        <v>9</v>
      </c>
      <c r="N911" s="66" t="s">
        <v>9</v>
      </c>
      <c r="O911" t="s">
        <v>9</v>
      </c>
      <c r="P911" s="66" t="s">
        <v>9</v>
      </c>
    </row>
    <row r="912" spans="1:16" x14ac:dyDescent="0.2">
      <c r="A912" s="10">
        <f t="shared" si="45"/>
        <v>911</v>
      </c>
      <c r="B912" s="10">
        <v>124649</v>
      </c>
      <c r="C912" s="8" t="s">
        <v>481</v>
      </c>
      <c r="D912" t="s">
        <v>4</v>
      </c>
      <c r="E912" s="5" t="s">
        <v>823</v>
      </c>
      <c r="F912" t="s">
        <v>16</v>
      </c>
      <c r="G912" t="s">
        <v>6</v>
      </c>
      <c r="H912" s="8" t="s">
        <v>786</v>
      </c>
      <c r="I912" s="65">
        <v>6</v>
      </c>
      <c r="J912" s="1">
        <v>948000</v>
      </c>
      <c r="L912" s="3">
        <f t="shared" si="44"/>
        <v>94</v>
      </c>
      <c r="M912" t="s">
        <v>9</v>
      </c>
      <c r="N912" s="66" t="s">
        <v>9</v>
      </c>
      <c r="O912" t="s">
        <v>9</v>
      </c>
      <c r="P912" s="66" t="s">
        <v>9</v>
      </c>
    </row>
    <row r="913" spans="1:16" x14ac:dyDescent="0.2">
      <c r="A913" s="10">
        <f t="shared" si="45"/>
        <v>912</v>
      </c>
      <c r="B913" s="10">
        <v>139108</v>
      </c>
      <c r="C913" s="8" t="s">
        <v>731</v>
      </c>
      <c r="D913" t="s">
        <v>39</v>
      </c>
      <c r="E913" s="5" t="s">
        <v>820</v>
      </c>
      <c r="F913" t="s">
        <v>14</v>
      </c>
      <c r="G913" t="s">
        <v>374</v>
      </c>
      <c r="H913" s="8" t="s">
        <v>786</v>
      </c>
      <c r="I913" s="65">
        <v>6</v>
      </c>
      <c r="J913" s="1">
        <v>834332</v>
      </c>
      <c r="L913" s="1">
        <f t="shared" si="44"/>
        <v>95</v>
      </c>
      <c r="M913" t="s">
        <v>9</v>
      </c>
      <c r="N913" s="66" t="s">
        <v>9</v>
      </c>
      <c r="O913" t="s">
        <v>9</v>
      </c>
      <c r="P913" s="66" t="s">
        <v>9</v>
      </c>
    </row>
    <row r="914" spans="1:16" x14ac:dyDescent="0.2">
      <c r="A914" s="10">
        <f t="shared" si="45"/>
        <v>913</v>
      </c>
      <c r="B914" s="10">
        <v>131169</v>
      </c>
      <c r="C914" s="8" t="s">
        <v>578</v>
      </c>
      <c r="D914" t="s">
        <v>39</v>
      </c>
      <c r="E914" s="5" t="s">
        <v>820</v>
      </c>
      <c r="F914" t="s">
        <v>59</v>
      </c>
      <c r="G914" t="s">
        <v>575</v>
      </c>
      <c r="H914" s="8" t="s">
        <v>786</v>
      </c>
      <c r="I914" s="65">
        <v>6</v>
      </c>
      <c r="J914" s="1">
        <v>504000</v>
      </c>
      <c r="L914" s="1">
        <f t="shared" si="44"/>
        <v>96</v>
      </c>
      <c r="M914" t="s">
        <v>9</v>
      </c>
      <c r="N914" s="66" t="s">
        <v>9</v>
      </c>
      <c r="O914" t="s">
        <v>9</v>
      </c>
      <c r="P914" s="66" t="s">
        <v>9</v>
      </c>
    </row>
    <row r="915" spans="1:16" x14ac:dyDescent="0.2">
      <c r="A915" s="10">
        <f t="shared" si="45"/>
        <v>914</v>
      </c>
      <c r="B915" s="10">
        <v>128436</v>
      </c>
      <c r="C915" s="8" t="s">
        <v>525</v>
      </c>
      <c r="D915" t="s">
        <v>39</v>
      </c>
      <c r="E915" s="5" t="s">
        <v>820</v>
      </c>
      <c r="F915" t="s">
        <v>14</v>
      </c>
      <c r="G915" t="s">
        <v>526</v>
      </c>
      <c r="H915" s="8" t="s">
        <v>786</v>
      </c>
      <c r="I915" s="65">
        <v>6</v>
      </c>
      <c r="J915" s="1">
        <v>4405595</v>
      </c>
      <c r="L915" s="1">
        <f t="shared" si="44"/>
        <v>97</v>
      </c>
      <c r="M915" t="s">
        <v>9</v>
      </c>
      <c r="N915" s="66" t="s">
        <v>9</v>
      </c>
      <c r="O915" t="s">
        <v>9</v>
      </c>
      <c r="P915" s="66" t="s">
        <v>9</v>
      </c>
    </row>
    <row r="916" spans="1:16" x14ac:dyDescent="0.2">
      <c r="A916" s="10">
        <f t="shared" si="45"/>
        <v>915</v>
      </c>
      <c r="B916" s="10">
        <v>132065</v>
      </c>
      <c r="C916" s="8" t="s">
        <v>594</v>
      </c>
      <c r="D916" t="s">
        <v>39</v>
      </c>
      <c r="E916" s="5" t="s">
        <v>820</v>
      </c>
      <c r="F916" s="5" t="s">
        <v>52</v>
      </c>
      <c r="G916" t="s">
        <v>121</v>
      </c>
      <c r="H916" s="8" t="s">
        <v>786</v>
      </c>
      <c r="I916" s="65">
        <v>6</v>
      </c>
      <c r="J916" s="1">
        <v>4054292</v>
      </c>
      <c r="L916" s="1">
        <f t="shared" ref="L916:L947" si="46">L915+1</f>
        <v>98</v>
      </c>
      <c r="M916" t="s">
        <v>9</v>
      </c>
      <c r="N916" s="66" t="s">
        <v>9</v>
      </c>
      <c r="O916" t="s">
        <v>9</v>
      </c>
      <c r="P916" s="66" t="s">
        <v>9</v>
      </c>
    </row>
    <row r="917" spans="1:16" x14ac:dyDescent="0.2">
      <c r="A917" s="10">
        <f t="shared" si="45"/>
        <v>916</v>
      </c>
      <c r="B917" s="10">
        <v>129730</v>
      </c>
      <c r="C917" s="8" t="s">
        <v>548</v>
      </c>
      <c r="D917" t="s">
        <v>39</v>
      </c>
      <c r="E917" s="5" t="s">
        <v>820</v>
      </c>
      <c r="F917" t="s">
        <v>40</v>
      </c>
      <c r="G917" t="s">
        <v>190</v>
      </c>
      <c r="H917" s="8" t="s">
        <v>786</v>
      </c>
      <c r="I917" s="65">
        <v>6</v>
      </c>
      <c r="J917" s="1">
        <v>2571836</v>
      </c>
      <c r="L917" s="1">
        <f t="shared" si="46"/>
        <v>99</v>
      </c>
      <c r="M917" t="s">
        <v>9</v>
      </c>
      <c r="N917" s="66" t="s">
        <v>9</v>
      </c>
      <c r="O917" t="s">
        <v>9</v>
      </c>
      <c r="P917" s="66" t="s">
        <v>9</v>
      </c>
    </row>
    <row r="918" spans="1:16" x14ac:dyDescent="0.2">
      <c r="A918" s="10">
        <f t="shared" si="45"/>
        <v>917</v>
      </c>
      <c r="B918" s="10">
        <v>128454</v>
      </c>
      <c r="C918" s="8" t="s">
        <v>527</v>
      </c>
      <c r="D918" t="s">
        <v>39</v>
      </c>
      <c r="E918" s="5" t="s">
        <v>820</v>
      </c>
      <c r="F918" t="s">
        <v>52</v>
      </c>
      <c r="G918" t="s">
        <v>149</v>
      </c>
      <c r="H918" s="8" t="s">
        <v>786</v>
      </c>
      <c r="I918" s="65">
        <v>6</v>
      </c>
      <c r="J918" s="1">
        <v>2454400</v>
      </c>
      <c r="L918" s="1">
        <f t="shared" si="46"/>
        <v>100</v>
      </c>
      <c r="M918" t="s">
        <v>9</v>
      </c>
      <c r="N918" s="66" t="s">
        <v>9</v>
      </c>
      <c r="O918" t="s">
        <v>9</v>
      </c>
      <c r="P918" s="66" t="s">
        <v>9</v>
      </c>
    </row>
    <row r="919" spans="1:16" x14ac:dyDescent="0.2">
      <c r="A919" s="10">
        <f t="shared" si="45"/>
        <v>918</v>
      </c>
      <c r="B919" s="10">
        <v>126159</v>
      </c>
      <c r="C919" s="8" t="s">
        <v>497</v>
      </c>
      <c r="D919" t="s">
        <v>39</v>
      </c>
      <c r="E919" s="5" t="s">
        <v>820</v>
      </c>
      <c r="F919" s="5" t="s">
        <v>1044</v>
      </c>
      <c r="G919" t="s">
        <v>121</v>
      </c>
      <c r="H919" s="8" t="s">
        <v>786</v>
      </c>
      <c r="I919" s="65">
        <v>6</v>
      </c>
      <c r="J919" s="1">
        <v>4897306</v>
      </c>
      <c r="L919" s="1">
        <f t="shared" si="46"/>
        <v>101</v>
      </c>
      <c r="M919" t="s">
        <v>12</v>
      </c>
      <c r="N919" s="66">
        <v>43672</v>
      </c>
      <c r="O919" t="s">
        <v>9</v>
      </c>
      <c r="P919" s="66" t="s">
        <v>9</v>
      </c>
    </row>
    <row r="920" spans="1:16" x14ac:dyDescent="0.2">
      <c r="A920" s="10">
        <f t="shared" si="45"/>
        <v>919</v>
      </c>
      <c r="B920" s="10">
        <v>130584</v>
      </c>
      <c r="C920" s="8" t="s">
        <v>532</v>
      </c>
      <c r="D920" t="s">
        <v>39</v>
      </c>
      <c r="E920" s="5" t="s">
        <v>820</v>
      </c>
      <c r="F920" t="s">
        <v>14</v>
      </c>
      <c r="G920" t="s">
        <v>560</v>
      </c>
      <c r="H920" s="8" t="s">
        <v>786</v>
      </c>
      <c r="I920" s="65">
        <v>6</v>
      </c>
      <c r="J920" s="1">
        <v>4560000</v>
      </c>
      <c r="L920" s="1">
        <f t="shared" si="46"/>
        <v>102</v>
      </c>
      <c r="M920" t="s">
        <v>12</v>
      </c>
      <c r="N920" s="66">
        <v>44209</v>
      </c>
      <c r="O920" t="s">
        <v>9</v>
      </c>
      <c r="P920" s="66" t="s">
        <v>9</v>
      </c>
    </row>
    <row r="921" spans="1:16" x14ac:dyDescent="0.2">
      <c r="A921" s="10">
        <f t="shared" si="45"/>
        <v>920</v>
      </c>
      <c r="B921" s="10">
        <v>133367</v>
      </c>
      <c r="C921" s="8" t="s">
        <v>620</v>
      </c>
      <c r="D921" t="s">
        <v>39</v>
      </c>
      <c r="E921" s="5" t="s">
        <v>820</v>
      </c>
      <c r="F921" s="5" t="s">
        <v>1044</v>
      </c>
      <c r="G921" t="s">
        <v>374</v>
      </c>
      <c r="H921" s="8" t="s">
        <v>786</v>
      </c>
      <c r="I921" s="65">
        <v>6</v>
      </c>
      <c r="J921" s="1">
        <v>971797</v>
      </c>
      <c r="L921" s="1">
        <f t="shared" si="46"/>
        <v>103</v>
      </c>
      <c r="M921" t="s">
        <v>9</v>
      </c>
      <c r="N921" s="66" t="s">
        <v>9</v>
      </c>
      <c r="O921" t="s">
        <v>9</v>
      </c>
      <c r="P921" s="66" t="s">
        <v>9</v>
      </c>
    </row>
    <row r="922" spans="1:16" x14ac:dyDescent="0.2">
      <c r="A922" s="10">
        <f t="shared" si="45"/>
        <v>921</v>
      </c>
      <c r="B922" s="10">
        <v>129083</v>
      </c>
      <c r="C922" s="8" t="s">
        <v>535</v>
      </c>
      <c r="D922" t="s">
        <v>536</v>
      </c>
      <c r="E922" s="9" t="s">
        <v>820</v>
      </c>
      <c r="F922" t="s">
        <v>5</v>
      </c>
      <c r="G922" t="s">
        <v>121</v>
      </c>
      <c r="H922" s="8" t="s">
        <v>786</v>
      </c>
      <c r="I922" s="65">
        <v>6</v>
      </c>
      <c r="J922" s="1">
        <v>2350284</v>
      </c>
      <c r="L922" s="1">
        <f t="shared" si="46"/>
        <v>104</v>
      </c>
      <c r="M922" t="s">
        <v>9</v>
      </c>
      <c r="N922" s="66" t="s">
        <v>9</v>
      </c>
      <c r="O922" t="s">
        <v>9</v>
      </c>
      <c r="P922" s="66" t="s">
        <v>9</v>
      </c>
    </row>
    <row r="923" spans="1:16" x14ac:dyDescent="0.2">
      <c r="A923" s="10">
        <f t="shared" si="45"/>
        <v>922</v>
      </c>
      <c r="B923" s="10">
        <v>132401</v>
      </c>
      <c r="C923" s="8" t="s">
        <v>602</v>
      </c>
      <c r="D923" t="s">
        <v>39</v>
      </c>
      <c r="E923" s="5" t="s">
        <v>820</v>
      </c>
      <c r="F923" t="s">
        <v>83</v>
      </c>
      <c r="G923" t="s">
        <v>148</v>
      </c>
      <c r="H923" s="8" t="s">
        <v>786</v>
      </c>
      <c r="I923" s="65">
        <v>6</v>
      </c>
      <c r="J923" s="1">
        <v>2124660</v>
      </c>
      <c r="L923" s="1">
        <f t="shared" si="46"/>
        <v>105</v>
      </c>
      <c r="M923" t="s">
        <v>9</v>
      </c>
      <c r="N923" s="66" t="s">
        <v>9</v>
      </c>
      <c r="O923" t="s">
        <v>9</v>
      </c>
      <c r="P923" s="66" t="s">
        <v>9</v>
      </c>
    </row>
    <row r="924" spans="1:16" x14ac:dyDescent="0.2">
      <c r="A924" s="10">
        <f t="shared" si="45"/>
        <v>923</v>
      </c>
      <c r="B924" s="10">
        <v>132364</v>
      </c>
      <c r="C924" s="8" t="s">
        <v>600</v>
      </c>
      <c r="D924" t="s">
        <v>39</v>
      </c>
      <c r="E924" s="5" t="s">
        <v>820</v>
      </c>
      <c r="F924" t="s">
        <v>59</v>
      </c>
      <c r="G924" t="s">
        <v>452</v>
      </c>
      <c r="H924" s="8" t="s">
        <v>786</v>
      </c>
      <c r="I924" s="65">
        <v>6</v>
      </c>
      <c r="J924" s="1">
        <v>37800</v>
      </c>
      <c r="L924" s="1">
        <f t="shared" si="46"/>
        <v>106</v>
      </c>
      <c r="M924" t="s">
        <v>12</v>
      </c>
      <c r="N924" s="66">
        <v>44278</v>
      </c>
      <c r="O924" t="s">
        <v>9</v>
      </c>
      <c r="P924" s="66" t="s">
        <v>9</v>
      </c>
    </row>
    <row r="925" spans="1:16" x14ac:dyDescent="0.2">
      <c r="A925" s="10">
        <f t="shared" si="45"/>
        <v>924</v>
      </c>
      <c r="B925" s="10">
        <v>137326</v>
      </c>
      <c r="C925" s="8" t="s">
        <v>697</v>
      </c>
      <c r="D925" t="s">
        <v>39</v>
      </c>
      <c r="E925" s="5" t="s">
        <v>820</v>
      </c>
      <c r="F925" t="s">
        <v>14</v>
      </c>
      <c r="G925" t="s">
        <v>261</v>
      </c>
      <c r="H925" s="8" t="s">
        <v>786</v>
      </c>
      <c r="I925" s="65">
        <v>6</v>
      </c>
      <c r="J925" s="1">
        <v>374220</v>
      </c>
      <c r="L925" s="1">
        <f t="shared" si="46"/>
        <v>107</v>
      </c>
      <c r="M925" t="s">
        <v>12</v>
      </c>
      <c r="N925" s="66">
        <v>44294</v>
      </c>
      <c r="O925" t="s">
        <v>9</v>
      </c>
      <c r="P925" s="66" t="s">
        <v>9</v>
      </c>
    </row>
    <row r="926" spans="1:16" x14ac:dyDescent="0.2">
      <c r="A926" s="10">
        <f t="shared" si="45"/>
        <v>925</v>
      </c>
      <c r="B926" s="10">
        <v>137126</v>
      </c>
      <c r="C926" s="8" t="s">
        <v>687</v>
      </c>
      <c r="D926" t="s">
        <v>39</v>
      </c>
      <c r="E926" s="5" t="s">
        <v>820</v>
      </c>
      <c r="F926" t="s">
        <v>1044</v>
      </c>
      <c r="G926" t="s">
        <v>261</v>
      </c>
      <c r="H926" s="8" t="s">
        <v>786</v>
      </c>
      <c r="I926" s="65">
        <v>6</v>
      </c>
      <c r="J926" s="1">
        <v>2250000</v>
      </c>
      <c r="L926" s="1">
        <f t="shared" si="46"/>
        <v>108</v>
      </c>
      <c r="M926" t="s">
        <v>9</v>
      </c>
      <c r="N926" s="66" t="s">
        <v>9</v>
      </c>
      <c r="O926" t="s">
        <v>9</v>
      </c>
      <c r="P926" s="66" t="s">
        <v>9</v>
      </c>
    </row>
    <row r="927" spans="1:16" x14ac:dyDescent="0.2">
      <c r="A927" s="10">
        <f t="shared" si="45"/>
        <v>926</v>
      </c>
      <c r="B927" s="10">
        <v>138471</v>
      </c>
      <c r="C927" s="8" t="s">
        <v>722</v>
      </c>
      <c r="D927" t="s">
        <v>39</v>
      </c>
      <c r="E927" s="5" t="s">
        <v>820</v>
      </c>
      <c r="F927" t="s">
        <v>14</v>
      </c>
      <c r="G927" t="s">
        <v>261</v>
      </c>
      <c r="H927" s="8" t="s">
        <v>786</v>
      </c>
      <c r="I927" s="65">
        <v>6</v>
      </c>
      <c r="J927" s="1">
        <v>464604</v>
      </c>
      <c r="L927" s="1">
        <f t="shared" si="46"/>
        <v>109</v>
      </c>
      <c r="M927" t="s">
        <v>9</v>
      </c>
      <c r="N927" s="66" t="s">
        <v>9</v>
      </c>
      <c r="O927" t="s">
        <v>9</v>
      </c>
      <c r="P927" s="66" t="s">
        <v>9</v>
      </c>
    </row>
    <row r="928" spans="1:16" x14ac:dyDescent="0.2">
      <c r="A928" s="10">
        <f t="shared" si="45"/>
        <v>927</v>
      </c>
      <c r="B928" s="10">
        <v>137810</v>
      </c>
      <c r="C928" s="8" t="s">
        <v>710</v>
      </c>
      <c r="D928" t="s">
        <v>39</v>
      </c>
      <c r="E928" s="5" t="s">
        <v>820</v>
      </c>
      <c r="F928" t="s">
        <v>14</v>
      </c>
      <c r="G928" t="s">
        <v>261</v>
      </c>
      <c r="H928" s="8" t="s">
        <v>786</v>
      </c>
      <c r="I928" s="65">
        <v>6</v>
      </c>
      <c r="J928" s="1">
        <v>768000</v>
      </c>
      <c r="L928" s="1">
        <f t="shared" si="46"/>
        <v>110</v>
      </c>
      <c r="M928" t="s">
        <v>9</v>
      </c>
      <c r="N928" s="66" t="s">
        <v>9</v>
      </c>
      <c r="O928" t="s">
        <v>9</v>
      </c>
      <c r="P928" s="66" t="s">
        <v>9</v>
      </c>
    </row>
    <row r="929" spans="1:16" x14ac:dyDescent="0.2">
      <c r="A929" s="10">
        <f t="shared" si="45"/>
        <v>928</v>
      </c>
      <c r="B929" s="10">
        <v>129370</v>
      </c>
      <c r="C929" s="8" t="s">
        <v>541</v>
      </c>
      <c r="D929" t="s">
        <v>39</v>
      </c>
      <c r="E929" s="5" t="s">
        <v>820</v>
      </c>
      <c r="F929" s="5" t="s">
        <v>1044</v>
      </c>
      <c r="G929" t="s">
        <v>254</v>
      </c>
      <c r="H929" s="8" t="s">
        <v>786</v>
      </c>
      <c r="I929" s="65">
        <v>6</v>
      </c>
      <c r="J929" s="1">
        <v>1985628</v>
      </c>
      <c r="L929" s="1">
        <f t="shared" si="46"/>
        <v>111</v>
      </c>
      <c r="M929" t="s">
        <v>12</v>
      </c>
      <c r="N929" s="66">
        <v>44008</v>
      </c>
      <c r="O929" t="s">
        <v>9</v>
      </c>
      <c r="P929" s="66" t="s">
        <v>9</v>
      </c>
    </row>
    <row r="930" spans="1:16" x14ac:dyDescent="0.2">
      <c r="A930" s="10">
        <f t="shared" si="45"/>
        <v>929</v>
      </c>
      <c r="B930" s="10">
        <v>137121</v>
      </c>
      <c r="C930" s="8" t="s">
        <v>685</v>
      </c>
      <c r="D930" t="s">
        <v>39</v>
      </c>
      <c r="E930" s="5" t="s">
        <v>820</v>
      </c>
      <c r="F930" t="s">
        <v>1056</v>
      </c>
      <c r="G930" t="s">
        <v>261</v>
      </c>
      <c r="H930" s="8" t="s">
        <v>786</v>
      </c>
      <c r="I930" s="65">
        <v>6</v>
      </c>
      <c r="J930" s="1">
        <v>265584</v>
      </c>
      <c r="L930" s="1">
        <f t="shared" si="46"/>
        <v>112</v>
      </c>
      <c r="M930" t="s">
        <v>9</v>
      </c>
      <c r="N930" s="66" t="s">
        <v>9</v>
      </c>
      <c r="O930" t="s">
        <v>9</v>
      </c>
      <c r="P930" s="66" t="s">
        <v>9</v>
      </c>
    </row>
    <row r="931" spans="1:16" x14ac:dyDescent="0.2">
      <c r="A931" s="10">
        <f t="shared" si="45"/>
        <v>930</v>
      </c>
      <c r="B931" s="10">
        <v>132839</v>
      </c>
      <c r="C931" s="8" t="s">
        <v>608</v>
      </c>
      <c r="D931" t="s">
        <v>39</v>
      </c>
      <c r="E931" s="5" t="s">
        <v>820</v>
      </c>
      <c r="F931" t="s">
        <v>59</v>
      </c>
      <c r="G931" t="s">
        <v>261</v>
      </c>
      <c r="H931" s="8" t="s">
        <v>786</v>
      </c>
      <c r="I931" s="65">
        <v>6</v>
      </c>
      <c r="J931" s="1">
        <v>36000</v>
      </c>
      <c r="L931" s="1">
        <f t="shared" si="46"/>
        <v>113</v>
      </c>
      <c r="M931" t="s">
        <v>12</v>
      </c>
      <c r="N931" s="66">
        <v>44120</v>
      </c>
      <c r="O931" t="s">
        <v>9</v>
      </c>
      <c r="P931" s="66" t="s">
        <v>9</v>
      </c>
    </row>
    <row r="932" spans="1:16" x14ac:dyDescent="0.2">
      <c r="A932" s="10">
        <f t="shared" si="45"/>
        <v>931</v>
      </c>
      <c r="B932" s="10">
        <v>132140</v>
      </c>
      <c r="C932" s="8" t="s">
        <v>595</v>
      </c>
      <c r="D932" t="s">
        <v>39</v>
      </c>
      <c r="E932" s="5" t="s">
        <v>820</v>
      </c>
      <c r="F932" s="5" t="s">
        <v>1044</v>
      </c>
      <c r="G932" t="s">
        <v>280</v>
      </c>
      <c r="H932" s="8" t="s">
        <v>786</v>
      </c>
      <c r="I932" s="65">
        <v>6</v>
      </c>
      <c r="J932" s="1">
        <v>2030216</v>
      </c>
      <c r="L932" s="1">
        <f t="shared" si="46"/>
        <v>114</v>
      </c>
      <c r="M932" t="s">
        <v>12</v>
      </c>
      <c r="N932" s="66">
        <v>44161</v>
      </c>
      <c r="O932" t="s">
        <v>9</v>
      </c>
      <c r="P932" s="66" t="s">
        <v>9</v>
      </c>
    </row>
    <row r="933" spans="1:16" x14ac:dyDescent="0.2">
      <c r="A933" s="10">
        <f t="shared" si="45"/>
        <v>932</v>
      </c>
      <c r="B933" s="10">
        <v>137812</v>
      </c>
      <c r="C933" s="8" t="s">
        <v>711</v>
      </c>
      <c r="D933" t="s">
        <v>39</v>
      </c>
      <c r="E933" s="5" t="s">
        <v>820</v>
      </c>
      <c r="F933" t="s">
        <v>14</v>
      </c>
      <c r="G933" t="s">
        <v>261</v>
      </c>
      <c r="H933" s="8" t="s">
        <v>786</v>
      </c>
      <c r="I933" s="65">
        <v>6</v>
      </c>
      <c r="J933" s="1">
        <v>586800</v>
      </c>
      <c r="L933" s="1">
        <f t="shared" si="46"/>
        <v>115</v>
      </c>
      <c r="M933" t="s">
        <v>9</v>
      </c>
      <c r="N933" s="66" t="s">
        <v>9</v>
      </c>
      <c r="O933" t="s">
        <v>9</v>
      </c>
      <c r="P933" s="66" t="s">
        <v>9</v>
      </c>
    </row>
    <row r="934" spans="1:16" x14ac:dyDescent="0.2">
      <c r="A934" s="10">
        <f t="shared" si="45"/>
        <v>933</v>
      </c>
      <c r="B934" s="10">
        <v>132347</v>
      </c>
      <c r="C934" s="8" t="s">
        <v>599</v>
      </c>
      <c r="D934" t="s">
        <v>39</v>
      </c>
      <c r="E934" s="5" t="s">
        <v>820</v>
      </c>
      <c r="F934" s="5" t="s">
        <v>1303</v>
      </c>
      <c r="G934" t="s">
        <v>190</v>
      </c>
      <c r="H934" s="8" t="s">
        <v>786</v>
      </c>
      <c r="I934" s="65">
        <v>6</v>
      </c>
      <c r="J934" s="1">
        <v>2373772</v>
      </c>
      <c r="L934" s="1">
        <f t="shared" si="46"/>
        <v>116</v>
      </c>
      <c r="M934" t="s">
        <v>12</v>
      </c>
      <c r="N934" s="66">
        <v>44133</v>
      </c>
      <c r="O934" t="s">
        <v>9</v>
      </c>
      <c r="P934" s="66" t="s">
        <v>9</v>
      </c>
    </row>
    <row r="935" spans="1:16" x14ac:dyDescent="0.2">
      <c r="A935" s="10">
        <f t="shared" si="45"/>
        <v>934</v>
      </c>
      <c r="B935" s="10">
        <v>135065</v>
      </c>
      <c r="C935" s="8" t="s">
        <v>646</v>
      </c>
      <c r="D935" t="s">
        <v>39</v>
      </c>
      <c r="E935" s="5" t="s">
        <v>820</v>
      </c>
      <c r="F935" t="s">
        <v>1056</v>
      </c>
      <c r="G935" t="s">
        <v>296</v>
      </c>
      <c r="H935" s="93" t="s">
        <v>786</v>
      </c>
      <c r="I935" s="2">
        <v>6</v>
      </c>
      <c r="J935" s="3">
        <v>2249977</v>
      </c>
      <c r="K935" s="3"/>
      <c r="L935" s="1">
        <f t="shared" si="46"/>
        <v>117</v>
      </c>
      <c r="M935" t="s">
        <v>9</v>
      </c>
      <c r="N935" s="66" t="s">
        <v>9</v>
      </c>
      <c r="O935" t="s">
        <v>9</v>
      </c>
      <c r="P935" s="66" t="s">
        <v>9</v>
      </c>
    </row>
    <row r="936" spans="1:16" x14ac:dyDescent="0.2">
      <c r="A936" s="10">
        <f t="shared" si="45"/>
        <v>935</v>
      </c>
      <c r="B936" s="10">
        <v>139086</v>
      </c>
      <c r="C936" s="8" t="s">
        <v>729</v>
      </c>
      <c r="D936" t="s">
        <v>71</v>
      </c>
      <c r="E936" s="9" t="s">
        <v>821</v>
      </c>
      <c r="F936" t="s">
        <v>242</v>
      </c>
      <c r="G936" t="s">
        <v>280</v>
      </c>
      <c r="H936" s="8" t="s">
        <v>786</v>
      </c>
      <c r="I936" s="65">
        <v>6</v>
      </c>
      <c r="J936" s="1">
        <v>0</v>
      </c>
      <c r="L936" s="1">
        <f t="shared" si="46"/>
        <v>118</v>
      </c>
      <c r="M936" t="s">
        <v>9</v>
      </c>
      <c r="N936" s="66" t="s">
        <v>9</v>
      </c>
      <c r="O936" t="s">
        <v>9</v>
      </c>
      <c r="P936" s="66" t="s">
        <v>9</v>
      </c>
    </row>
    <row r="937" spans="1:16" x14ac:dyDescent="0.2">
      <c r="A937" s="10">
        <f t="shared" si="45"/>
        <v>936</v>
      </c>
      <c r="B937" s="10">
        <v>132322</v>
      </c>
      <c r="C937" s="8" t="s">
        <v>598</v>
      </c>
      <c r="D937" t="s">
        <v>4</v>
      </c>
      <c r="E937" s="5" t="s">
        <v>823</v>
      </c>
      <c r="F937" s="5" t="s">
        <v>14</v>
      </c>
      <c r="G937" t="s">
        <v>6</v>
      </c>
      <c r="H937" s="8" t="s">
        <v>786</v>
      </c>
      <c r="I937" s="65">
        <v>6</v>
      </c>
      <c r="J937" s="1">
        <v>1020000</v>
      </c>
      <c r="K937" s="1">
        <f>SUM(J880:J937)</f>
        <v>319729831</v>
      </c>
      <c r="L937" s="3">
        <f t="shared" si="46"/>
        <v>119</v>
      </c>
      <c r="M937" t="s">
        <v>9</v>
      </c>
      <c r="N937" s="66" t="s">
        <v>9</v>
      </c>
      <c r="O937" t="s">
        <v>9</v>
      </c>
      <c r="P937" s="66" t="s">
        <v>9</v>
      </c>
    </row>
    <row r="938" spans="1:16" x14ac:dyDescent="0.2">
      <c r="A938" s="10">
        <f t="shared" si="45"/>
        <v>937</v>
      </c>
      <c r="B938" s="10">
        <v>136874</v>
      </c>
      <c r="C938" s="8" t="s">
        <v>675</v>
      </c>
      <c r="D938" t="s">
        <v>39</v>
      </c>
      <c r="E938" s="5" t="s">
        <v>820</v>
      </c>
      <c r="F938" t="s">
        <v>235</v>
      </c>
      <c r="G938" t="s">
        <v>261</v>
      </c>
      <c r="H938" s="8" t="s">
        <v>786</v>
      </c>
      <c r="I938" s="65">
        <v>6</v>
      </c>
      <c r="J938" s="1">
        <v>120900</v>
      </c>
      <c r="L938" s="1">
        <f t="shared" si="46"/>
        <v>120</v>
      </c>
      <c r="M938" t="s">
        <v>9</v>
      </c>
      <c r="N938" s="66" t="s">
        <v>9</v>
      </c>
      <c r="O938" t="s">
        <v>9</v>
      </c>
      <c r="P938" s="66" t="s">
        <v>9</v>
      </c>
    </row>
    <row r="939" spans="1:16" x14ac:dyDescent="0.2">
      <c r="A939" s="10">
        <f t="shared" si="45"/>
        <v>938</v>
      </c>
      <c r="B939" s="10">
        <v>137119</v>
      </c>
      <c r="C939" s="8" t="s">
        <v>684</v>
      </c>
      <c r="D939" t="s">
        <v>39</v>
      </c>
      <c r="E939" s="5" t="s">
        <v>820</v>
      </c>
      <c r="F939" t="s">
        <v>1044</v>
      </c>
      <c r="G939" t="s">
        <v>261</v>
      </c>
      <c r="H939" s="8" t="s">
        <v>786</v>
      </c>
      <c r="I939" s="65">
        <v>6</v>
      </c>
      <c r="J939" s="1">
        <v>1198080</v>
      </c>
      <c r="L939" s="1">
        <f t="shared" si="46"/>
        <v>121</v>
      </c>
      <c r="M939" t="s">
        <v>9</v>
      </c>
      <c r="N939" s="66" t="s">
        <v>9</v>
      </c>
      <c r="O939" t="s">
        <v>9</v>
      </c>
      <c r="P939" s="66" t="s">
        <v>9</v>
      </c>
    </row>
    <row r="940" spans="1:16" x14ac:dyDescent="0.2">
      <c r="A940" s="10">
        <f t="shared" si="45"/>
        <v>939</v>
      </c>
      <c r="B940" s="10">
        <v>143468</v>
      </c>
      <c r="C940" s="8" t="s">
        <v>1042</v>
      </c>
      <c r="D940" t="s">
        <v>39</v>
      </c>
      <c r="E940" s="5" t="s">
        <v>820</v>
      </c>
      <c r="F940" t="s">
        <v>842</v>
      </c>
      <c r="G940" t="s">
        <v>261</v>
      </c>
      <c r="H940" s="87" t="s">
        <v>786</v>
      </c>
      <c r="I940" s="65">
        <v>6</v>
      </c>
      <c r="J940" s="1">
        <v>680914</v>
      </c>
      <c r="L940" s="1">
        <f t="shared" si="46"/>
        <v>122</v>
      </c>
      <c r="M940" t="s">
        <v>9</v>
      </c>
      <c r="N940" s="66" t="s">
        <v>9</v>
      </c>
      <c r="O940" t="s">
        <v>9</v>
      </c>
      <c r="P940" s="66" t="s">
        <v>9</v>
      </c>
    </row>
    <row r="941" spans="1:16" x14ac:dyDescent="0.2">
      <c r="A941" s="10">
        <f t="shared" si="45"/>
        <v>940</v>
      </c>
      <c r="B941" s="10">
        <v>136878</v>
      </c>
      <c r="C941" s="8" t="s">
        <v>676</v>
      </c>
      <c r="D941" t="s">
        <v>415</v>
      </c>
      <c r="E941" s="9" t="s">
        <v>820</v>
      </c>
      <c r="F941" t="s">
        <v>235</v>
      </c>
      <c r="G941" t="s">
        <v>261</v>
      </c>
      <c r="H941" s="8" t="s">
        <v>786</v>
      </c>
      <c r="I941" s="65">
        <v>6</v>
      </c>
      <c r="J941" s="1">
        <v>200000</v>
      </c>
      <c r="L941" s="1">
        <f t="shared" si="46"/>
        <v>123</v>
      </c>
      <c r="M941" t="s">
        <v>9</v>
      </c>
      <c r="N941" s="66" t="s">
        <v>9</v>
      </c>
      <c r="O941" t="s">
        <v>9</v>
      </c>
      <c r="P941" s="66" t="s">
        <v>9</v>
      </c>
    </row>
    <row r="942" spans="1:16" x14ac:dyDescent="0.2">
      <c r="A942" s="10">
        <f t="shared" si="45"/>
        <v>941</v>
      </c>
      <c r="B942" s="10">
        <v>132585</v>
      </c>
      <c r="C942" s="8" t="s">
        <v>604</v>
      </c>
      <c r="D942" t="s">
        <v>49</v>
      </c>
      <c r="E942" s="5" t="s">
        <v>820</v>
      </c>
      <c r="F942" t="s">
        <v>74</v>
      </c>
      <c r="G942" t="s">
        <v>187</v>
      </c>
      <c r="H942" s="8" t="s">
        <v>786</v>
      </c>
      <c r="I942" s="65">
        <v>6</v>
      </c>
      <c r="J942" s="1">
        <v>9090000</v>
      </c>
      <c r="L942" s="1">
        <f t="shared" si="46"/>
        <v>124</v>
      </c>
      <c r="M942" t="s">
        <v>9</v>
      </c>
      <c r="N942" s="66" t="s">
        <v>9</v>
      </c>
      <c r="O942" t="s">
        <v>9</v>
      </c>
      <c r="P942" s="66" t="s">
        <v>9</v>
      </c>
    </row>
    <row r="943" spans="1:16" x14ac:dyDescent="0.2">
      <c r="A943" s="10">
        <f t="shared" si="45"/>
        <v>942</v>
      </c>
      <c r="B943" s="10">
        <v>136947</v>
      </c>
      <c r="C943" s="8" t="s">
        <v>678</v>
      </c>
      <c r="D943" t="s">
        <v>39</v>
      </c>
      <c r="E943" s="5" t="s">
        <v>820</v>
      </c>
      <c r="F943" t="s">
        <v>14</v>
      </c>
      <c r="G943" t="s">
        <v>261</v>
      </c>
      <c r="H943" s="8" t="s">
        <v>786</v>
      </c>
      <c r="I943" s="65">
        <v>6</v>
      </c>
      <c r="J943" s="1">
        <v>884322</v>
      </c>
      <c r="L943" s="1">
        <f t="shared" si="46"/>
        <v>125</v>
      </c>
      <c r="M943" t="s">
        <v>9</v>
      </c>
      <c r="N943" s="66" t="s">
        <v>9</v>
      </c>
      <c r="O943" t="s">
        <v>9</v>
      </c>
      <c r="P943" s="66" t="s">
        <v>9</v>
      </c>
    </row>
    <row r="944" spans="1:16" x14ac:dyDescent="0.2">
      <c r="A944" s="10">
        <f t="shared" si="45"/>
        <v>943</v>
      </c>
      <c r="B944" s="10">
        <v>133256</v>
      </c>
      <c r="C944" s="8" t="s">
        <v>618</v>
      </c>
      <c r="D944" t="s">
        <v>39</v>
      </c>
      <c r="E944" s="5" t="s">
        <v>820</v>
      </c>
      <c r="F944" s="5" t="s">
        <v>52</v>
      </c>
      <c r="G944" t="s">
        <v>303</v>
      </c>
      <c r="H944" s="8" t="s">
        <v>786</v>
      </c>
      <c r="I944" s="65">
        <v>6</v>
      </c>
      <c r="J944" s="1">
        <v>752700</v>
      </c>
      <c r="L944" s="1">
        <f t="shared" si="46"/>
        <v>126</v>
      </c>
      <c r="M944" t="s">
        <v>9</v>
      </c>
      <c r="N944" s="66" t="s">
        <v>9</v>
      </c>
      <c r="O944" t="s">
        <v>9</v>
      </c>
      <c r="P944" s="66" t="s">
        <v>9</v>
      </c>
    </row>
    <row r="945" spans="1:16" x14ac:dyDescent="0.2">
      <c r="A945" s="10">
        <f t="shared" si="45"/>
        <v>944</v>
      </c>
      <c r="B945" s="10">
        <v>132313</v>
      </c>
      <c r="C945" s="8" t="s">
        <v>597</v>
      </c>
      <c r="D945" t="s">
        <v>39</v>
      </c>
      <c r="E945" s="5" t="s">
        <v>820</v>
      </c>
      <c r="F945" t="s">
        <v>14</v>
      </c>
      <c r="G945" t="s">
        <v>401</v>
      </c>
      <c r="H945" s="8" t="s">
        <v>786</v>
      </c>
      <c r="I945" s="65">
        <v>6</v>
      </c>
      <c r="J945" s="1">
        <v>2926604</v>
      </c>
      <c r="L945" s="1">
        <f t="shared" si="46"/>
        <v>127</v>
      </c>
      <c r="M945" t="s">
        <v>9</v>
      </c>
      <c r="N945" s="66" t="s">
        <v>9</v>
      </c>
      <c r="O945" t="s">
        <v>9</v>
      </c>
      <c r="P945" s="66" t="s">
        <v>9</v>
      </c>
    </row>
    <row r="946" spans="1:16" x14ac:dyDescent="0.2">
      <c r="A946" s="10">
        <f t="shared" si="45"/>
        <v>945</v>
      </c>
      <c r="B946" s="10">
        <v>133825</v>
      </c>
      <c r="C946" s="8" t="s">
        <v>626</v>
      </c>
      <c r="D946" t="s">
        <v>39</v>
      </c>
      <c r="E946" s="5" t="s">
        <v>820</v>
      </c>
      <c r="F946" t="s">
        <v>83</v>
      </c>
      <c r="G946" t="s">
        <v>376</v>
      </c>
      <c r="H946" s="8" t="s">
        <v>786</v>
      </c>
      <c r="I946" s="65">
        <v>6</v>
      </c>
      <c r="J946" s="1">
        <v>510000</v>
      </c>
      <c r="L946" s="1">
        <f t="shared" si="46"/>
        <v>128</v>
      </c>
      <c r="M946" t="s">
        <v>12</v>
      </c>
      <c r="N946" s="66">
        <v>44365</v>
      </c>
      <c r="O946" t="s">
        <v>9</v>
      </c>
      <c r="P946" s="66" t="s">
        <v>9</v>
      </c>
    </row>
    <row r="947" spans="1:16" x14ac:dyDescent="0.2">
      <c r="A947" s="10">
        <f t="shared" si="45"/>
        <v>946</v>
      </c>
      <c r="B947" s="10">
        <v>135225</v>
      </c>
      <c r="C947" s="8" t="s">
        <v>651</v>
      </c>
      <c r="D947" t="s">
        <v>4</v>
      </c>
      <c r="E947" s="5" t="s">
        <v>823</v>
      </c>
      <c r="F947" t="s">
        <v>1049</v>
      </c>
      <c r="G947" t="s">
        <v>177</v>
      </c>
      <c r="H947" s="8" t="s">
        <v>786</v>
      </c>
      <c r="I947" s="2">
        <v>6</v>
      </c>
      <c r="J947" s="3">
        <v>1080000</v>
      </c>
      <c r="K947" s="3"/>
      <c r="L947" s="1">
        <f t="shared" si="46"/>
        <v>129</v>
      </c>
      <c r="M947" t="s">
        <v>9</v>
      </c>
      <c r="N947" s="66" t="s">
        <v>9</v>
      </c>
      <c r="O947" t="s">
        <v>9</v>
      </c>
      <c r="P947" s="66" t="s">
        <v>9</v>
      </c>
    </row>
    <row r="948" spans="1:16" x14ac:dyDescent="0.2">
      <c r="A948" s="10">
        <f t="shared" si="45"/>
        <v>947</v>
      </c>
      <c r="B948" s="10">
        <v>135366</v>
      </c>
      <c r="C948" s="8" t="s">
        <v>658</v>
      </c>
      <c r="D948" t="s">
        <v>4</v>
      </c>
      <c r="E948" s="5" t="s">
        <v>823</v>
      </c>
      <c r="F948" t="s">
        <v>1049</v>
      </c>
      <c r="G948" t="s">
        <v>566</v>
      </c>
      <c r="H948" s="8" t="s">
        <v>786</v>
      </c>
      <c r="I948" s="65">
        <v>6</v>
      </c>
      <c r="J948" s="1">
        <v>1068000</v>
      </c>
      <c r="L948" s="1">
        <v>1</v>
      </c>
      <c r="M948" t="s">
        <v>9</v>
      </c>
      <c r="N948" s="66" t="s">
        <v>9</v>
      </c>
      <c r="O948" t="s">
        <v>9</v>
      </c>
      <c r="P948" s="66" t="s">
        <v>9</v>
      </c>
    </row>
    <row r="949" spans="1:16" x14ac:dyDescent="0.2">
      <c r="A949" s="10">
        <f t="shared" si="45"/>
        <v>948</v>
      </c>
      <c r="B949" s="10">
        <v>134609</v>
      </c>
      <c r="C949" s="8" t="s">
        <v>641</v>
      </c>
      <c r="D949" t="s">
        <v>39</v>
      </c>
      <c r="E949" s="5" t="s">
        <v>820</v>
      </c>
      <c r="F949" t="s">
        <v>45</v>
      </c>
      <c r="G949" t="s">
        <v>389</v>
      </c>
      <c r="H949" s="8" t="s">
        <v>786</v>
      </c>
      <c r="I949" s="65">
        <v>6</v>
      </c>
      <c r="J949" s="1">
        <v>578130</v>
      </c>
      <c r="L949" s="1">
        <f t="shared" ref="L949:L961" si="47">L948+1</f>
        <v>2</v>
      </c>
      <c r="M949" t="s">
        <v>9</v>
      </c>
      <c r="N949" s="66" t="s">
        <v>9</v>
      </c>
      <c r="O949" t="s">
        <v>9</v>
      </c>
      <c r="P949" s="66" t="s">
        <v>9</v>
      </c>
    </row>
    <row r="950" spans="1:16" x14ac:dyDescent="0.2">
      <c r="A950" s="10">
        <f t="shared" si="45"/>
        <v>949</v>
      </c>
      <c r="B950" s="10">
        <v>135468</v>
      </c>
      <c r="C950" s="8" t="s">
        <v>661</v>
      </c>
      <c r="D950" t="s">
        <v>49</v>
      </c>
      <c r="E950" s="5" t="s">
        <v>820</v>
      </c>
      <c r="F950" t="s">
        <v>45</v>
      </c>
      <c r="G950" t="s">
        <v>91</v>
      </c>
      <c r="H950" s="8" t="s">
        <v>786</v>
      </c>
      <c r="I950" s="65">
        <v>6</v>
      </c>
      <c r="J950" s="1">
        <v>0</v>
      </c>
      <c r="L950" s="1">
        <f t="shared" si="47"/>
        <v>3</v>
      </c>
      <c r="M950" t="s">
        <v>9</v>
      </c>
      <c r="N950" s="66" t="s">
        <v>9</v>
      </c>
      <c r="O950" t="s">
        <v>9</v>
      </c>
      <c r="P950" s="66" t="s">
        <v>9</v>
      </c>
    </row>
    <row r="951" spans="1:16" x14ac:dyDescent="0.2">
      <c r="A951" s="10">
        <f t="shared" si="45"/>
        <v>950</v>
      </c>
      <c r="B951" s="10">
        <v>134473</v>
      </c>
      <c r="C951" s="8" t="s">
        <v>634</v>
      </c>
      <c r="D951" t="s">
        <v>39</v>
      </c>
      <c r="E951" s="5" t="s">
        <v>820</v>
      </c>
      <c r="F951" s="5" t="s">
        <v>1044</v>
      </c>
      <c r="G951" t="s">
        <v>121</v>
      </c>
      <c r="H951" s="8" t="s">
        <v>786</v>
      </c>
      <c r="I951" s="65">
        <v>6</v>
      </c>
      <c r="J951" s="1">
        <v>4118823</v>
      </c>
      <c r="L951" s="1">
        <f t="shared" si="47"/>
        <v>4</v>
      </c>
      <c r="M951" t="s">
        <v>9</v>
      </c>
      <c r="N951" s="66" t="s">
        <v>9</v>
      </c>
      <c r="O951" t="s">
        <v>9</v>
      </c>
      <c r="P951" s="66" t="s">
        <v>9</v>
      </c>
    </row>
    <row r="952" spans="1:16" x14ac:dyDescent="0.2">
      <c r="A952" s="10">
        <f t="shared" si="45"/>
        <v>951</v>
      </c>
      <c r="B952" s="10">
        <v>140666</v>
      </c>
      <c r="C952" s="8" t="s">
        <v>880</v>
      </c>
      <c r="D952" t="s">
        <v>39</v>
      </c>
      <c r="E952" s="5" t="s">
        <v>820</v>
      </c>
      <c r="F952" t="s">
        <v>59</v>
      </c>
      <c r="G952" t="s">
        <v>229</v>
      </c>
      <c r="H952" s="91" t="s">
        <v>786</v>
      </c>
      <c r="I952" s="65">
        <v>6</v>
      </c>
      <c r="J952" s="1">
        <v>288000</v>
      </c>
      <c r="L952" s="1">
        <f t="shared" si="47"/>
        <v>5</v>
      </c>
      <c r="M952" t="s">
        <v>9</v>
      </c>
      <c r="N952" s="66" t="s">
        <v>9</v>
      </c>
      <c r="O952" t="s">
        <v>9</v>
      </c>
    </row>
    <row r="953" spans="1:16" x14ac:dyDescent="0.2">
      <c r="A953" s="10">
        <f t="shared" si="45"/>
        <v>952</v>
      </c>
      <c r="B953" s="10">
        <v>138586</v>
      </c>
      <c r="C953" s="8" t="s">
        <v>725</v>
      </c>
      <c r="D953" t="s">
        <v>4</v>
      </c>
      <c r="E953" s="5" t="s">
        <v>823</v>
      </c>
      <c r="F953" t="s">
        <v>1049</v>
      </c>
      <c r="G953" t="s">
        <v>726</v>
      </c>
      <c r="H953" s="8" t="s">
        <v>786</v>
      </c>
      <c r="I953" s="2">
        <v>6</v>
      </c>
      <c r="J953" s="3">
        <v>1020000</v>
      </c>
      <c r="K953" s="3"/>
      <c r="L953" s="1">
        <f t="shared" si="47"/>
        <v>6</v>
      </c>
      <c r="M953" t="s">
        <v>9</v>
      </c>
      <c r="N953" s="66" t="s">
        <v>9</v>
      </c>
      <c r="O953" t="s">
        <v>9</v>
      </c>
      <c r="P953" s="66" t="s">
        <v>9</v>
      </c>
    </row>
    <row r="954" spans="1:16" x14ac:dyDescent="0.2">
      <c r="A954" s="10">
        <f t="shared" si="45"/>
        <v>953</v>
      </c>
      <c r="B954" s="10">
        <v>135200</v>
      </c>
      <c r="C954" s="8" t="s">
        <v>650</v>
      </c>
      <c r="D954" t="s">
        <v>4</v>
      </c>
      <c r="E954" s="5" t="s">
        <v>823</v>
      </c>
      <c r="F954" t="s">
        <v>14</v>
      </c>
      <c r="G954" t="s">
        <v>239</v>
      </c>
      <c r="H954" s="8" t="s">
        <v>786</v>
      </c>
      <c r="I954" s="2">
        <v>6</v>
      </c>
      <c r="J954" s="3">
        <v>1080000</v>
      </c>
      <c r="K954" s="3"/>
      <c r="L954" s="1">
        <f t="shared" si="47"/>
        <v>7</v>
      </c>
      <c r="M954" t="s">
        <v>9</v>
      </c>
      <c r="N954" s="66" t="s">
        <v>9</v>
      </c>
      <c r="O954" t="s">
        <v>9</v>
      </c>
      <c r="P954" s="66" t="s">
        <v>9</v>
      </c>
    </row>
    <row r="955" spans="1:16" x14ac:dyDescent="0.2">
      <c r="A955" s="10">
        <f t="shared" si="45"/>
        <v>954</v>
      </c>
      <c r="B955" s="10">
        <v>139114</v>
      </c>
      <c r="C955" s="8" t="s">
        <v>734</v>
      </c>
      <c r="D955" t="s">
        <v>4</v>
      </c>
      <c r="E955" s="5" t="s">
        <v>823</v>
      </c>
      <c r="F955" t="s">
        <v>14</v>
      </c>
      <c r="G955" t="s">
        <v>735</v>
      </c>
      <c r="H955" s="8" t="s">
        <v>786</v>
      </c>
      <c r="I955" s="2">
        <v>6</v>
      </c>
      <c r="J955" s="3">
        <v>1140000</v>
      </c>
      <c r="K955" s="3"/>
      <c r="L955" s="1">
        <f t="shared" si="47"/>
        <v>8</v>
      </c>
      <c r="M955" t="s">
        <v>9</v>
      </c>
      <c r="N955" s="66" t="s">
        <v>9</v>
      </c>
      <c r="O955" t="s">
        <v>9</v>
      </c>
      <c r="P955" s="66" t="s">
        <v>9</v>
      </c>
    </row>
    <row r="956" spans="1:16" x14ac:dyDescent="0.2">
      <c r="A956" s="10">
        <f t="shared" si="45"/>
        <v>955</v>
      </c>
      <c r="B956" s="10">
        <v>137106</v>
      </c>
      <c r="C956" s="8" t="s">
        <v>681</v>
      </c>
      <c r="D956" t="s">
        <v>39</v>
      </c>
      <c r="E956" s="5" t="s">
        <v>820</v>
      </c>
      <c r="F956" t="s">
        <v>14</v>
      </c>
      <c r="G956" t="s">
        <v>682</v>
      </c>
      <c r="H956" s="8" t="s">
        <v>786</v>
      </c>
      <c r="I956" s="65">
        <v>6</v>
      </c>
      <c r="J956" s="1">
        <v>4251300</v>
      </c>
      <c r="L956" s="1">
        <f t="shared" si="47"/>
        <v>9</v>
      </c>
      <c r="M956" t="s">
        <v>9</v>
      </c>
      <c r="N956" s="66" t="s">
        <v>9</v>
      </c>
      <c r="O956" t="s">
        <v>9</v>
      </c>
      <c r="P956" s="66" t="s">
        <v>9</v>
      </c>
    </row>
    <row r="957" spans="1:16" x14ac:dyDescent="0.2">
      <c r="A957" s="10">
        <f t="shared" si="45"/>
        <v>956</v>
      </c>
      <c r="B957" s="10">
        <v>137731</v>
      </c>
      <c r="C957" s="8" t="s">
        <v>705</v>
      </c>
      <c r="D957" t="s">
        <v>4</v>
      </c>
      <c r="E957" s="5" t="s">
        <v>823</v>
      </c>
      <c r="F957" t="s">
        <v>1049</v>
      </c>
      <c r="G957" t="s">
        <v>706</v>
      </c>
      <c r="H957" s="8" t="s">
        <v>786</v>
      </c>
      <c r="I957" s="2">
        <v>6</v>
      </c>
      <c r="J957" s="3">
        <v>26811835</v>
      </c>
      <c r="K957" s="3"/>
      <c r="L957" s="1">
        <f t="shared" si="47"/>
        <v>10</v>
      </c>
      <c r="M957" t="s">
        <v>9</v>
      </c>
      <c r="N957" s="66" t="s">
        <v>9</v>
      </c>
      <c r="O957" t="s">
        <v>9</v>
      </c>
      <c r="P957" s="66" t="s">
        <v>9</v>
      </c>
    </row>
    <row r="958" spans="1:16" x14ac:dyDescent="0.2">
      <c r="A958" s="10">
        <f t="shared" si="45"/>
        <v>957</v>
      </c>
      <c r="B958" s="10">
        <v>140750</v>
      </c>
      <c r="C958" s="8" t="s">
        <v>872</v>
      </c>
      <c r="D958" t="s">
        <v>4</v>
      </c>
      <c r="E958" s="5" t="s">
        <v>823</v>
      </c>
      <c r="F958" s="5" t="s">
        <v>52</v>
      </c>
      <c r="G958" t="s">
        <v>871</v>
      </c>
      <c r="H958" s="91" t="s">
        <v>786</v>
      </c>
      <c r="I958" s="65">
        <v>6</v>
      </c>
      <c r="J958" s="1">
        <v>1110000</v>
      </c>
      <c r="L958" s="1">
        <f t="shared" si="47"/>
        <v>11</v>
      </c>
      <c r="M958" t="s">
        <v>9</v>
      </c>
      <c r="N958" s="66" t="s">
        <v>9</v>
      </c>
      <c r="O958" t="s">
        <v>9</v>
      </c>
    </row>
    <row r="959" spans="1:16" x14ac:dyDescent="0.2">
      <c r="A959" s="10">
        <f t="shared" si="45"/>
        <v>958</v>
      </c>
      <c r="B959" s="10">
        <v>146278</v>
      </c>
      <c r="C959" s="8" t="s">
        <v>1278</v>
      </c>
      <c r="D959" t="s">
        <v>4</v>
      </c>
      <c r="E959" s="5" t="s">
        <v>823</v>
      </c>
      <c r="F959" t="s">
        <v>52</v>
      </c>
      <c r="G959" t="s">
        <v>486</v>
      </c>
      <c r="H959" s="87" t="s">
        <v>786</v>
      </c>
      <c r="I959" s="65">
        <v>6</v>
      </c>
      <c r="J959" s="1">
        <v>1200000</v>
      </c>
      <c r="L959" s="1">
        <f t="shared" si="47"/>
        <v>12</v>
      </c>
      <c r="M959" t="s">
        <v>9</v>
      </c>
    </row>
    <row r="960" spans="1:16" x14ac:dyDescent="0.2">
      <c r="A960" s="10">
        <f t="shared" si="45"/>
        <v>959</v>
      </c>
      <c r="B960" s="10">
        <v>139838</v>
      </c>
      <c r="C960" s="8" t="s">
        <v>774</v>
      </c>
      <c r="D960" t="s">
        <v>4</v>
      </c>
      <c r="E960" s="5" t="s">
        <v>823</v>
      </c>
      <c r="F960" t="s">
        <v>52</v>
      </c>
      <c r="G960" t="s">
        <v>644</v>
      </c>
      <c r="H960" s="8" t="s">
        <v>786</v>
      </c>
      <c r="I960" s="65">
        <v>6</v>
      </c>
      <c r="J960" s="1">
        <v>1116000</v>
      </c>
      <c r="L960" s="1">
        <f t="shared" si="47"/>
        <v>13</v>
      </c>
      <c r="M960" t="s">
        <v>9</v>
      </c>
      <c r="N960" s="66" t="s">
        <v>9</v>
      </c>
      <c r="O960" t="s">
        <v>9</v>
      </c>
      <c r="P960" s="66" t="s">
        <v>9</v>
      </c>
    </row>
    <row r="961" spans="1:16" x14ac:dyDescent="0.2">
      <c r="A961" s="10">
        <f t="shared" si="45"/>
        <v>960</v>
      </c>
      <c r="B961" s="10">
        <v>140808</v>
      </c>
      <c r="C961" s="8" t="s">
        <v>615</v>
      </c>
      <c r="D961" t="s">
        <v>4</v>
      </c>
      <c r="E961" s="5" t="s">
        <v>823</v>
      </c>
      <c r="F961" t="s">
        <v>14</v>
      </c>
      <c r="G961" t="s">
        <v>735</v>
      </c>
      <c r="H961" s="91" t="s">
        <v>786</v>
      </c>
      <c r="I961" s="65">
        <v>6</v>
      </c>
      <c r="J961" s="1">
        <v>20731076.099999998</v>
      </c>
      <c r="L961" s="1">
        <f t="shared" si="47"/>
        <v>14</v>
      </c>
      <c r="M961" t="s">
        <v>9</v>
      </c>
      <c r="N961" s="66" t="s">
        <v>9</v>
      </c>
      <c r="O961" t="s">
        <v>9</v>
      </c>
    </row>
    <row r="962" spans="1:16" x14ac:dyDescent="0.2">
      <c r="A962" s="10">
        <f t="shared" si="45"/>
        <v>961</v>
      </c>
      <c r="B962" s="10">
        <v>132918</v>
      </c>
      <c r="C962" s="8" t="s">
        <v>611</v>
      </c>
      <c r="D962" t="s">
        <v>612</v>
      </c>
      <c r="E962" s="5" t="s">
        <v>822</v>
      </c>
      <c r="F962" t="s">
        <v>14</v>
      </c>
      <c r="G962" t="s">
        <v>613</v>
      </c>
      <c r="H962" s="8" t="s">
        <v>786</v>
      </c>
      <c r="I962" s="2">
        <v>6</v>
      </c>
      <c r="J962" s="3">
        <v>0</v>
      </c>
      <c r="K962" s="3">
        <f>SUM(J959:J962)</f>
        <v>23047076.099999998</v>
      </c>
      <c r="L962" s="3"/>
      <c r="M962" t="s">
        <v>9</v>
      </c>
      <c r="N962" s="66" t="s">
        <v>9</v>
      </c>
      <c r="O962" t="s">
        <v>9</v>
      </c>
      <c r="P962" s="66" t="s">
        <v>9</v>
      </c>
    </row>
    <row r="963" spans="1:16" x14ac:dyDescent="0.2">
      <c r="A963" s="10">
        <f t="shared" si="45"/>
        <v>962</v>
      </c>
      <c r="B963" s="10">
        <v>139444</v>
      </c>
      <c r="C963" s="8" t="s">
        <v>757</v>
      </c>
      <c r="D963" t="s">
        <v>39</v>
      </c>
      <c r="E963" s="5" t="s">
        <v>820</v>
      </c>
      <c r="F963" t="s">
        <v>1044</v>
      </c>
      <c r="G963" t="s">
        <v>173</v>
      </c>
      <c r="H963" s="8" t="s">
        <v>786</v>
      </c>
      <c r="I963" s="65">
        <v>6</v>
      </c>
      <c r="J963" s="1">
        <v>5148669</v>
      </c>
      <c r="L963" s="1">
        <f t="shared" ref="L963:L999" si="48">L962+1</f>
        <v>1</v>
      </c>
      <c r="M963" t="s">
        <v>9</v>
      </c>
      <c r="N963" s="66" t="s">
        <v>9</v>
      </c>
      <c r="O963" t="s">
        <v>9</v>
      </c>
      <c r="P963" s="66" t="s">
        <v>9</v>
      </c>
    </row>
    <row r="964" spans="1:16" x14ac:dyDescent="0.2">
      <c r="A964" s="10">
        <f t="shared" ref="A964:A1027" si="49">A963+1</f>
        <v>963</v>
      </c>
      <c r="B964" s="10">
        <v>137146</v>
      </c>
      <c r="C964" s="8" t="s">
        <v>688</v>
      </c>
      <c r="D964" t="s">
        <v>4</v>
      </c>
      <c r="E964" s="5" t="s">
        <v>823</v>
      </c>
      <c r="F964" t="s">
        <v>1049</v>
      </c>
      <c r="G964" t="s">
        <v>689</v>
      </c>
      <c r="H964" s="8" t="s">
        <v>786</v>
      </c>
      <c r="I964" s="65">
        <v>6</v>
      </c>
      <c r="J964" s="1">
        <v>1050000</v>
      </c>
      <c r="L964" s="1">
        <f t="shared" si="48"/>
        <v>2</v>
      </c>
      <c r="M964" t="s">
        <v>12</v>
      </c>
      <c r="N964" s="66">
        <v>44223</v>
      </c>
      <c r="O964" t="s">
        <v>9</v>
      </c>
      <c r="P964" s="66" t="s">
        <v>9</v>
      </c>
    </row>
    <row r="965" spans="1:16" x14ac:dyDescent="0.2">
      <c r="A965" s="10">
        <f t="shared" si="49"/>
        <v>964</v>
      </c>
      <c r="B965" s="10">
        <v>145736</v>
      </c>
      <c r="C965" s="8" t="s">
        <v>1246</v>
      </c>
      <c r="D965" t="s">
        <v>49</v>
      </c>
      <c r="E965" s="5" t="s">
        <v>820</v>
      </c>
      <c r="F965" t="s">
        <v>14</v>
      </c>
      <c r="G965" t="s">
        <v>274</v>
      </c>
      <c r="H965" s="87" t="s">
        <v>786</v>
      </c>
      <c r="I965" s="65">
        <v>6</v>
      </c>
      <c r="J965" s="1">
        <v>8181134</v>
      </c>
      <c r="L965" s="1">
        <f t="shared" si="48"/>
        <v>3</v>
      </c>
      <c r="M965" t="s">
        <v>9</v>
      </c>
    </row>
    <row r="966" spans="1:16" x14ac:dyDescent="0.2">
      <c r="A966" s="10">
        <f t="shared" si="49"/>
        <v>965</v>
      </c>
      <c r="B966" s="10">
        <v>138246</v>
      </c>
      <c r="C966" s="8" t="s">
        <v>718</v>
      </c>
      <c r="D966" t="s">
        <v>39</v>
      </c>
      <c r="E966" s="5" t="s">
        <v>820</v>
      </c>
      <c r="F966" t="s">
        <v>1056</v>
      </c>
      <c r="G966" t="s">
        <v>261</v>
      </c>
      <c r="H966" s="8" t="s">
        <v>786</v>
      </c>
      <c r="I966" s="65">
        <v>6</v>
      </c>
      <c r="J966" s="1">
        <v>2303628</v>
      </c>
      <c r="L966" s="1">
        <f t="shared" si="48"/>
        <v>4</v>
      </c>
      <c r="M966" t="s">
        <v>9</v>
      </c>
      <c r="N966" s="66" t="s">
        <v>9</v>
      </c>
      <c r="O966" t="s">
        <v>9</v>
      </c>
      <c r="P966" s="66" t="s">
        <v>9</v>
      </c>
    </row>
    <row r="967" spans="1:16" x14ac:dyDescent="0.2">
      <c r="A967" s="10">
        <f t="shared" si="49"/>
        <v>966</v>
      </c>
      <c r="B967" s="10">
        <v>141536</v>
      </c>
      <c r="C967" s="8" t="s">
        <v>946</v>
      </c>
      <c r="D967" t="s">
        <v>49</v>
      </c>
      <c r="E967" s="5" t="s">
        <v>820</v>
      </c>
      <c r="F967" t="s">
        <v>45</v>
      </c>
      <c r="G967" t="s">
        <v>760</v>
      </c>
      <c r="H967" s="91" t="s">
        <v>786</v>
      </c>
      <c r="I967" s="65">
        <v>6</v>
      </c>
      <c r="J967" s="1">
        <v>7317000</v>
      </c>
      <c r="L967" s="1">
        <f t="shared" si="48"/>
        <v>5</v>
      </c>
      <c r="M967" t="s">
        <v>9</v>
      </c>
      <c r="N967" s="66" t="s">
        <v>9</v>
      </c>
      <c r="O967" t="s">
        <v>9</v>
      </c>
      <c r="P967" s="66" t="s">
        <v>9</v>
      </c>
    </row>
    <row r="968" spans="1:16" x14ac:dyDescent="0.2">
      <c r="A968" s="10">
        <f t="shared" si="49"/>
        <v>967</v>
      </c>
      <c r="B968" s="10">
        <v>136866</v>
      </c>
      <c r="C968" s="8" t="s">
        <v>674</v>
      </c>
      <c r="D968" t="s">
        <v>55</v>
      </c>
      <c r="E968" s="9" t="s">
        <v>820</v>
      </c>
      <c r="F968" t="s">
        <v>14</v>
      </c>
      <c r="G968" t="s">
        <v>119</v>
      </c>
      <c r="H968" s="8" t="s">
        <v>786</v>
      </c>
      <c r="I968" s="2">
        <v>6</v>
      </c>
      <c r="J968" s="3">
        <v>95150412</v>
      </c>
      <c r="K968" s="3"/>
      <c r="L968" s="1">
        <f t="shared" si="48"/>
        <v>6</v>
      </c>
      <c r="M968" t="s">
        <v>9</v>
      </c>
      <c r="N968" s="66" t="s">
        <v>9</v>
      </c>
      <c r="O968" t="s">
        <v>9</v>
      </c>
      <c r="P968" s="66" t="s">
        <v>9</v>
      </c>
    </row>
    <row r="969" spans="1:16" x14ac:dyDescent="0.2">
      <c r="A969" s="10">
        <f t="shared" si="49"/>
        <v>968</v>
      </c>
      <c r="B969" s="10">
        <v>140907</v>
      </c>
      <c r="C969" s="8" t="s">
        <v>862</v>
      </c>
      <c r="D969" t="s">
        <v>39</v>
      </c>
      <c r="E969" s="5" t="s">
        <v>820</v>
      </c>
      <c r="F969" t="s">
        <v>74</v>
      </c>
      <c r="G969" t="s">
        <v>296</v>
      </c>
      <c r="H969" s="91" t="s">
        <v>786</v>
      </c>
      <c r="I969" s="65">
        <v>6</v>
      </c>
      <c r="J969" s="1">
        <v>1509291</v>
      </c>
      <c r="L969" s="1">
        <f t="shared" si="48"/>
        <v>7</v>
      </c>
      <c r="M969" t="s">
        <v>9</v>
      </c>
      <c r="N969" s="66" t="s">
        <v>9</v>
      </c>
      <c r="O969" t="s">
        <v>9</v>
      </c>
    </row>
    <row r="970" spans="1:16" x14ac:dyDescent="0.2">
      <c r="A970" s="10">
        <f t="shared" si="49"/>
        <v>969</v>
      </c>
      <c r="B970" s="10">
        <v>137246</v>
      </c>
      <c r="C970" s="8" t="s">
        <v>690</v>
      </c>
      <c r="D970" t="s">
        <v>55</v>
      </c>
      <c r="E970" s="9" t="s">
        <v>820</v>
      </c>
      <c r="F970" t="s">
        <v>14</v>
      </c>
      <c r="G970" t="s">
        <v>261</v>
      </c>
      <c r="H970" s="8" t="s">
        <v>786</v>
      </c>
      <c r="I970" s="65">
        <v>6</v>
      </c>
      <c r="J970" s="1">
        <v>6133104</v>
      </c>
      <c r="L970" s="1">
        <f t="shared" si="48"/>
        <v>8</v>
      </c>
      <c r="M970" t="s">
        <v>9</v>
      </c>
      <c r="N970" s="66" t="s">
        <v>9</v>
      </c>
      <c r="O970" t="s">
        <v>9</v>
      </c>
      <c r="P970" s="66" t="s">
        <v>9</v>
      </c>
    </row>
    <row r="971" spans="1:16" x14ac:dyDescent="0.2">
      <c r="A971" s="10">
        <f t="shared" si="49"/>
        <v>970</v>
      </c>
      <c r="B971" s="10">
        <v>137614</v>
      </c>
      <c r="C971" s="8" t="s">
        <v>701</v>
      </c>
      <c r="D971" t="s">
        <v>39</v>
      </c>
      <c r="E971" s="5" t="s">
        <v>820</v>
      </c>
      <c r="F971" t="s">
        <v>1048</v>
      </c>
      <c r="G971" t="s">
        <v>261</v>
      </c>
      <c r="H971" s="8" t="s">
        <v>786</v>
      </c>
      <c r="I971" s="65">
        <v>6</v>
      </c>
      <c r="J971" s="1">
        <v>485718</v>
      </c>
      <c r="L971" s="1">
        <f t="shared" si="48"/>
        <v>9</v>
      </c>
      <c r="M971" t="s">
        <v>9</v>
      </c>
      <c r="N971" s="66" t="s">
        <v>9</v>
      </c>
      <c r="O971" t="s">
        <v>9</v>
      </c>
      <c r="P971" s="66" t="s">
        <v>9</v>
      </c>
    </row>
    <row r="972" spans="1:16" x14ac:dyDescent="0.2">
      <c r="A972" s="10">
        <f t="shared" si="49"/>
        <v>971</v>
      </c>
      <c r="B972" s="10">
        <v>145212</v>
      </c>
      <c r="C972" s="8" t="s">
        <v>1203</v>
      </c>
      <c r="D972" t="s">
        <v>49</v>
      </c>
      <c r="E972" s="5" t="s">
        <v>820</v>
      </c>
      <c r="F972" t="s">
        <v>14</v>
      </c>
      <c r="G972" t="s">
        <v>184</v>
      </c>
      <c r="H972" s="87" t="s">
        <v>786</v>
      </c>
      <c r="I972" s="65">
        <v>6</v>
      </c>
      <c r="J972" s="1">
        <v>32296524</v>
      </c>
      <c r="L972" s="1">
        <f t="shared" si="48"/>
        <v>10</v>
      </c>
      <c r="M972" t="s">
        <v>9</v>
      </c>
    </row>
    <row r="973" spans="1:16" x14ac:dyDescent="0.2">
      <c r="A973" s="10">
        <f t="shared" si="49"/>
        <v>972</v>
      </c>
      <c r="B973" s="10">
        <v>137629</v>
      </c>
      <c r="C973" s="8" t="s">
        <v>702</v>
      </c>
      <c r="D973" t="s">
        <v>39</v>
      </c>
      <c r="E973" s="5" t="s">
        <v>820</v>
      </c>
      <c r="F973" t="s">
        <v>1056</v>
      </c>
      <c r="G973" t="s">
        <v>296</v>
      </c>
      <c r="H973" s="8" t="s">
        <v>786</v>
      </c>
      <c r="I973" s="65">
        <v>6</v>
      </c>
      <c r="J973" s="1">
        <v>3971280</v>
      </c>
      <c r="L973" s="1">
        <f t="shared" si="48"/>
        <v>11</v>
      </c>
      <c r="M973" t="s">
        <v>9</v>
      </c>
      <c r="N973" s="66" t="s">
        <v>9</v>
      </c>
      <c r="O973" t="s">
        <v>9</v>
      </c>
      <c r="P973" s="66" t="s">
        <v>9</v>
      </c>
    </row>
    <row r="974" spans="1:16" x14ac:dyDescent="0.2">
      <c r="A974" s="10">
        <f t="shared" si="49"/>
        <v>973</v>
      </c>
      <c r="B974" s="10">
        <v>137376</v>
      </c>
      <c r="C974" s="8" t="s">
        <v>698</v>
      </c>
      <c r="D974" t="s">
        <v>39</v>
      </c>
      <c r="E974" s="5" t="s">
        <v>820</v>
      </c>
      <c r="F974" t="s">
        <v>1049</v>
      </c>
      <c r="G974" t="s">
        <v>221</v>
      </c>
      <c r="H974" s="8" t="s">
        <v>786</v>
      </c>
      <c r="I974" s="65">
        <v>6</v>
      </c>
      <c r="J974" s="1">
        <v>6240000</v>
      </c>
      <c r="L974" s="1">
        <f t="shared" si="48"/>
        <v>12</v>
      </c>
      <c r="M974" t="s">
        <v>9</v>
      </c>
      <c r="N974" s="66" t="s">
        <v>9</v>
      </c>
      <c r="O974" t="s">
        <v>9</v>
      </c>
      <c r="P974" s="66" t="s">
        <v>9</v>
      </c>
    </row>
    <row r="975" spans="1:16" x14ac:dyDescent="0.2">
      <c r="A975" s="10">
        <f t="shared" si="49"/>
        <v>974</v>
      </c>
      <c r="B975" s="10">
        <v>139231</v>
      </c>
      <c r="C975" s="8" t="s">
        <v>715</v>
      </c>
      <c r="D975" t="s">
        <v>39</v>
      </c>
      <c r="E975" s="5" t="s">
        <v>820</v>
      </c>
      <c r="F975" t="s">
        <v>242</v>
      </c>
      <c r="G975" t="s">
        <v>166</v>
      </c>
      <c r="H975" s="8" t="s">
        <v>786</v>
      </c>
      <c r="I975" s="65">
        <v>6</v>
      </c>
      <c r="J975" s="1">
        <v>1223614</v>
      </c>
      <c r="L975" s="1">
        <f t="shared" si="48"/>
        <v>13</v>
      </c>
      <c r="M975" t="s">
        <v>9</v>
      </c>
      <c r="N975" s="66" t="s">
        <v>9</v>
      </c>
      <c r="O975" t="s">
        <v>9</v>
      </c>
      <c r="P975" s="66" t="s">
        <v>9</v>
      </c>
    </row>
    <row r="976" spans="1:16" x14ac:dyDescent="0.2">
      <c r="A976" s="10">
        <f t="shared" si="49"/>
        <v>975</v>
      </c>
      <c r="B976" s="10">
        <v>137926</v>
      </c>
      <c r="C976" s="8" t="s">
        <v>712</v>
      </c>
      <c r="D976" t="s">
        <v>39</v>
      </c>
      <c r="E976" s="5" t="s">
        <v>820</v>
      </c>
      <c r="F976" t="s">
        <v>1044</v>
      </c>
      <c r="G976" t="s">
        <v>261</v>
      </c>
      <c r="H976" s="8" t="s">
        <v>786</v>
      </c>
      <c r="I976" s="65">
        <v>6</v>
      </c>
      <c r="J976" s="1">
        <v>443087</v>
      </c>
      <c r="L976" s="1">
        <f t="shared" si="48"/>
        <v>14</v>
      </c>
      <c r="M976" t="s">
        <v>9</v>
      </c>
      <c r="N976" s="66" t="s">
        <v>9</v>
      </c>
      <c r="O976" t="s">
        <v>9</v>
      </c>
      <c r="P976" s="66" t="s">
        <v>9</v>
      </c>
    </row>
    <row r="977" spans="1:16" x14ac:dyDescent="0.2">
      <c r="A977" s="10">
        <f t="shared" si="49"/>
        <v>976</v>
      </c>
      <c r="B977" s="10">
        <v>138215</v>
      </c>
      <c r="C977" s="8" t="s">
        <v>712</v>
      </c>
      <c r="D977" t="s">
        <v>39</v>
      </c>
      <c r="E977" s="5" t="s">
        <v>820</v>
      </c>
      <c r="F977" t="s">
        <v>59</v>
      </c>
      <c r="G977" t="s">
        <v>229</v>
      </c>
      <c r="H977" s="8" t="s">
        <v>786</v>
      </c>
      <c r="I977" s="65">
        <v>6</v>
      </c>
      <c r="J977" s="1">
        <v>843000</v>
      </c>
      <c r="L977" s="1">
        <f t="shared" si="48"/>
        <v>15</v>
      </c>
      <c r="M977" t="s">
        <v>9</v>
      </c>
      <c r="N977" s="66" t="s">
        <v>9</v>
      </c>
      <c r="O977" t="s">
        <v>9</v>
      </c>
      <c r="P977" s="66" t="s">
        <v>9</v>
      </c>
    </row>
    <row r="978" spans="1:16" x14ac:dyDescent="0.2">
      <c r="A978" s="10">
        <f t="shared" si="49"/>
        <v>977</v>
      </c>
      <c r="B978" s="10">
        <v>137973</v>
      </c>
      <c r="C978" s="8" t="s">
        <v>713</v>
      </c>
      <c r="D978" t="s">
        <v>39</v>
      </c>
      <c r="E978" s="5" t="s">
        <v>820</v>
      </c>
      <c r="F978" t="s">
        <v>1044</v>
      </c>
      <c r="G978" t="s">
        <v>261</v>
      </c>
      <c r="H978" s="8" t="s">
        <v>786</v>
      </c>
      <c r="I978" s="65">
        <v>6</v>
      </c>
      <c r="J978" s="1">
        <v>1192487</v>
      </c>
      <c r="L978" s="1">
        <f t="shared" si="48"/>
        <v>16</v>
      </c>
      <c r="M978" t="s">
        <v>9</v>
      </c>
      <c r="N978" s="66" t="s">
        <v>9</v>
      </c>
      <c r="O978" t="s">
        <v>9</v>
      </c>
      <c r="P978" s="66" t="s">
        <v>9</v>
      </c>
    </row>
    <row r="979" spans="1:16" x14ac:dyDescent="0.2">
      <c r="A979" s="10">
        <f t="shared" si="49"/>
        <v>978</v>
      </c>
      <c r="B979" s="10">
        <v>139270</v>
      </c>
      <c r="C979" s="8" t="s">
        <v>745</v>
      </c>
      <c r="D979" t="s">
        <v>39</v>
      </c>
      <c r="E979" s="5" t="s">
        <v>820</v>
      </c>
      <c r="F979" t="s">
        <v>1048</v>
      </c>
      <c r="G979" t="s">
        <v>261</v>
      </c>
      <c r="H979" s="8" t="s">
        <v>786</v>
      </c>
      <c r="I979" s="65">
        <v>6</v>
      </c>
      <c r="J979" s="1">
        <v>1281660</v>
      </c>
      <c r="L979" s="1">
        <f t="shared" si="48"/>
        <v>17</v>
      </c>
      <c r="M979" t="s">
        <v>9</v>
      </c>
      <c r="N979" s="66" t="s">
        <v>9</v>
      </c>
      <c r="O979" t="s">
        <v>9</v>
      </c>
      <c r="P979" s="66" t="s">
        <v>9</v>
      </c>
    </row>
    <row r="980" spans="1:16" x14ac:dyDescent="0.2">
      <c r="A980" s="10">
        <f t="shared" si="49"/>
        <v>979</v>
      </c>
      <c r="B980" s="10">
        <v>139271</v>
      </c>
      <c r="C980" s="8" t="s">
        <v>746</v>
      </c>
      <c r="D980" t="s">
        <v>39</v>
      </c>
      <c r="E980" s="5" t="s">
        <v>820</v>
      </c>
      <c r="F980" t="s">
        <v>1048</v>
      </c>
      <c r="G980" t="s">
        <v>261</v>
      </c>
      <c r="H980" s="8" t="s">
        <v>786</v>
      </c>
      <c r="I980" s="65">
        <v>6</v>
      </c>
      <c r="J980" s="1">
        <v>353400</v>
      </c>
      <c r="L980" s="1">
        <f t="shared" si="48"/>
        <v>18</v>
      </c>
      <c r="M980" t="s">
        <v>9</v>
      </c>
      <c r="N980" s="66" t="s">
        <v>9</v>
      </c>
      <c r="O980" t="s">
        <v>9</v>
      </c>
      <c r="P980" s="66" t="s">
        <v>9</v>
      </c>
    </row>
    <row r="981" spans="1:16" x14ac:dyDescent="0.2">
      <c r="A981" s="10">
        <f t="shared" si="49"/>
        <v>980</v>
      </c>
      <c r="B981" s="10">
        <v>139805</v>
      </c>
      <c r="C981" s="8" t="s">
        <v>771</v>
      </c>
      <c r="D981" t="s">
        <v>39</v>
      </c>
      <c r="E981" s="5" t="s">
        <v>820</v>
      </c>
      <c r="F981" t="s">
        <v>1048</v>
      </c>
      <c r="G981" t="s">
        <v>261</v>
      </c>
      <c r="H981" s="8" t="s">
        <v>786</v>
      </c>
      <c r="I981" s="65">
        <v>6</v>
      </c>
      <c r="J981" s="1">
        <v>2244000</v>
      </c>
      <c r="L981" s="1">
        <f t="shared" si="48"/>
        <v>19</v>
      </c>
      <c r="M981" t="s">
        <v>9</v>
      </c>
      <c r="N981" s="66" t="s">
        <v>9</v>
      </c>
      <c r="O981" t="s">
        <v>9</v>
      </c>
      <c r="P981" s="66" t="s">
        <v>9</v>
      </c>
    </row>
    <row r="982" spans="1:16" x14ac:dyDescent="0.2">
      <c r="A982" s="10">
        <f t="shared" si="49"/>
        <v>981</v>
      </c>
      <c r="B982" s="10">
        <v>141958</v>
      </c>
      <c r="C982" s="8" t="s">
        <v>929</v>
      </c>
      <c r="D982" t="s">
        <v>4</v>
      </c>
      <c r="E982" s="5" t="s">
        <v>823</v>
      </c>
      <c r="F982" t="s">
        <v>52</v>
      </c>
      <c r="G982" t="s">
        <v>735</v>
      </c>
      <c r="H982" s="87" t="s">
        <v>786</v>
      </c>
      <c r="I982" s="65">
        <v>6</v>
      </c>
      <c r="J982" s="1">
        <v>11778000</v>
      </c>
      <c r="L982" s="1">
        <f t="shared" si="48"/>
        <v>20</v>
      </c>
      <c r="M982" t="s">
        <v>9</v>
      </c>
      <c r="N982" s="66" t="s">
        <v>9</v>
      </c>
      <c r="O982" t="s">
        <v>9</v>
      </c>
      <c r="P982" s="66" t="s">
        <v>9</v>
      </c>
    </row>
    <row r="983" spans="1:16" x14ac:dyDescent="0.2">
      <c r="A983" s="10">
        <f t="shared" si="49"/>
        <v>982</v>
      </c>
      <c r="B983" s="10">
        <v>139829</v>
      </c>
      <c r="C983" s="8" t="s">
        <v>773</v>
      </c>
      <c r="D983" t="s">
        <v>39</v>
      </c>
      <c r="E983" s="5" t="s">
        <v>820</v>
      </c>
      <c r="F983" t="s">
        <v>1048</v>
      </c>
      <c r="G983" t="s">
        <v>261</v>
      </c>
      <c r="H983" s="8" t="s">
        <v>786</v>
      </c>
      <c r="I983" s="65">
        <v>6</v>
      </c>
      <c r="J983" s="1">
        <v>469596</v>
      </c>
      <c r="L983" s="1">
        <f t="shared" si="48"/>
        <v>21</v>
      </c>
      <c r="M983" t="s">
        <v>9</v>
      </c>
      <c r="N983" s="66" t="s">
        <v>9</v>
      </c>
      <c r="O983" t="s">
        <v>9</v>
      </c>
      <c r="P983" s="66" t="s">
        <v>9</v>
      </c>
    </row>
    <row r="984" spans="1:16" x14ac:dyDescent="0.2">
      <c r="A984" s="10">
        <f t="shared" si="49"/>
        <v>983</v>
      </c>
      <c r="B984" s="10">
        <v>138583</v>
      </c>
      <c r="C984" s="8" t="s">
        <v>724</v>
      </c>
      <c r="D984" t="s">
        <v>415</v>
      </c>
      <c r="E984" s="9" t="s">
        <v>820</v>
      </c>
      <c r="F984" t="s">
        <v>1044</v>
      </c>
      <c r="G984" t="s">
        <v>113</v>
      </c>
      <c r="H984" s="8" t="s">
        <v>786</v>
      </c>
      <c r="I984" s="65">
        <v>6</v>
      </c>
      <c r="J984" s="1">
        <v>300000</v>
      </c>
      <c r="L984" s="1">
        <f t="shared" si="48"/>
        <v>22</v>
      </c>
      <c r="M984" t="s">
        <v>9</v>
      </c>
      <c r="N984" s="66" t="s">
        <v>9</v>
      </c>
      <c r="O984" t="s">
        <v>9</v>
      </c>
      <c r="P984" s="66" t="s">
        <v>9</v>
      </c>
    </row>
    <row r="985" spans="1:16" x14ac:dyDescent="0.2">
      <c r="A985" s="10">
        <f t="shared" si="49"/>
        <v>984</v>
      </c>
      <c r="B985" s="10">
        <v>139616</v>
      </c>
      <c r="C985" s="8" t="s">
        <v>762</v>
      </c>
      <c r="D985" t="s">
        <v>39</v>
      </c>
      <c r="E985" s="5" t="s">
        <v>820</v>
      </c>
      <c r="F985" t="s">
        <v>14</v>
      </c>
      <c r="G985" t="s">
        <v>763</v>
      </c>
      <c r="H985" s="8" t="s">
        <v>786</v>
      </c>
      <c r="I985" s="65">
        <v>6</v>
      </c>
      <c r="J985" s="1">
        <v>2280000</v>
      </c>
      <c r="L985" s="1">
        <f t="shared" si="48"/>
        <v>23</v>
      </c>
      <c r="M985" t="s">
        <v>9</v>
      </c>
      <c r="N985" s="66" t="s">
        <v>9</v>
      </c>
      <c r="O985" t="s">
        <v>9</v>
      </c>
      <c r="P985" s="66" t="s">
        <v>9</v>
      </c>
    </row>
    <row r="986" spans="1:16" x14ac:dyDescent="0.2">
      <c r="A986" s="10">
        <f t="shared" si="49"/>
        <v>985</v>
      </c>
      <c r="B986" s="10">
        <v>139269</v>
      </c>
      <c r="C986" s="8" t="s">
        <v>744</v>
      </c>
      <c r="D986" t="s">
        <v>39</v>
      </c>
      <c r="E986" s="5" t="s">
        <v>820</v>
      </c>
      <c r="F986" t="s">
        <v>1048</v>
      </c>
      <c r="G986" t="s">
        <v>261</v>
      </c>
      <c r="H986" s="8" t="s">
        <v>786</v>
      </c>
      <c r="I986" s="65">
        <v>6</v>
      </c>
      <c r="J986" s="1">
        <v>443088</v>
      </c>
      <c r="L986" s="1">
        <f t="shared" si="48"/>
        <v>24</v>
      </c>
      <c r="M986" t="s">
        <v>9</v>
      </c>
      <c r="N986" s="66" t="s">
        <v>9</v>
      </c>
      <c r="O986" t="s">
        <v>9</v>
      </c>
      <c r="P986" s="66" t="s">
        <v>9</v>
      </c>
    </row>
    <row r="987" spans="1:16" x14ac:dyDescent="0.2">
      <c r="A987" s="10">
        <f t="shared" si="49"/>
        <v>986</v>
      </c>
      <c r="B987" s="10">
        <v>141029</v>
      </c>
      <c r="C987" s="8" t="s">
        <v>853</v>
      </c>
      <c r="D987" t="s">
        <v>39</v>
      </c>
      <c r="E987" s="5" t="s">
        <v>820</v>
      </c>
      <c r="F987" t="s">
        <v>852</v>
      </c>
      <c r="G987" t="s">
        <v>296</v>
      </c>
      <c r="H987" s="91" t="s">
        <v>786</v>
      </c>
      <c r="I987" s="65">
        <v>6</v>
      </c>
      <c r="J987" s="1">
        <v>562494</v>
      </c>
      <c r="L987" s="1">
        <f t="shared" si="48"/>
        <v>25</v>
      </c>
      <c r="M987" t="s">
        <v>9</v>
      </c>
      <c r="N987" s="66" t="s">
        <v>9</v>
      </c>
      <c r="O987" t="s">
        <v>9</v>
      </c>
    </row>
    <row r="988" spans="1:16" x14ac:dyDescent="0.2">
      <c r="A988" s="10">
        <f t="shared" si="49"/>
        <v>987</v>
      </c>
      <c r="B988" s="10">
        <v>140812</v>
      </c>
      <c r="C988" s="8" t="s">
        <v>868</v>
      </c>
      <c r="D988" t="s">
        <v>49</v>
      </c>
      <c r="E988" s="5" t="s">
        <v>820</v>
      </c>
      <c r="F988" t="s">
        <v>59</v>
      </c>
      <c r="G988" t="s">
        <v>243</v>
      </c>
      <c r="H988" s="91" t="s">
        <v>786</v>
      </c>
      <c r="I988" s="65">
        <v>6</v>
      </c>
      <c r="J988" s="1">
        <v>5400000</v>
      </c>
      <c r="L988" s="1">
        <f t="shared" si="48"/>
        <v>26</v>
      </c>
      <c r="M988" t="s">
        <v>9</v>
      </c>
      <c r="N988" s="66" t="s">
        <v>9</v>
      </c>
      <c r="O988" t="s">
        <v>9</v>
      </c>
    </row>
    <row r="989" spans="1:16" x14ac:dyDescent="0.2">
      <c r="A989" s="10">
        <f t="shared" si="49"/>
        <v>988</v>
      </c>
      <c r="B989" s="10">
        <v>140917</v>
      </c>
      <c r="C989" s="8" t="s">
        <v>707</v>
      </c>
      <c r="D989" t="s">
        <v>39</v>
      </c>
      <c r="E989" s="5" t="s">
        <v>820</v>
      </c>
      <c r="F989" t="s">
        <v>14</v>
      </c>
      <c r="G989" t="s">
        <v>296</v>
      </c>
      <c r="H989" s="91" t="s">
        <v>786</v>
      </c>
      <c r="I989" s="65">
        <v>6</v>
      </c>
      <c r="J989" s="1">
        <v>2607404</v>
      </c>
      <c r="L989" s="1">
        <f t="shared" si="48"/>
        <v>27</v>
      </c>
      <c r="M989" t="s">
        <v>9</v>
      </c>
      <c r="N989" s="66" t="s">
        <v>9</v>
      </c>
      <c r="O989" t="s">
        <v>9</v>
      </c>
    </row>
    <row r="990" spans="1:16" x14ac:dyDescent="0.2">
      <c r="A990" s="10">
        <f t="shared" si="49"/>
        <v>989</v>
      </c>
      <c r="B990" s="10">
        <v>139179</v>
      </c>
      <c r="C990" s="8" t="s">
        <v>738</v>
      </c>
      <c r="D990" t="s">
        <v>39</v>
      </c>
      <c r="E990" s="5" t="s">
        <v>820</v>
      </c>
      <c r="F990" s="5" t="s">
        <v>1044</v>
      </c>
      <c r="G990" t="s">
        <v>121</v>
      </c>
      <c r="H990" s="8" t="s">
        <v>786</v>
      </c>
      <c r="I990" s="65">
        <v>6</v>
      </c>
      <c r="J990" s="1">
        <v>2671272</v>
      </c>
      <c r="L990" s="1">
        <f t="shared" si="48"/>
        <v>28</v>
      </c>
      <c r="M990" t="s">
        <v>9</v>
      </c>
      <c r="N990" s="66" t="s">
        <v>9</v>
      </c>
      <c r="O990" t="s">
        <v>9</v>
      </c>
      <c r="P990" s="66" t="s">
        <v>9</v>
      </c>
    </row>
    <row r="991" spans="1:16" x14ac:dyDescent="0.2">
      <c r="A991" s="10">
        <f t="shared" si="49"/>
        <v>990</v>
      </c>
      <c r="B991" s="10">
        <v>139334</v>
      </c>
      <c r="C991" s="8" t="s">
        <v>750</v>
      </c>
      <c r="D991" t="s">
        <v>39</v>
      </c>
      <c r="E991" s="5" t="s">
        <v>820</v>
      </c>
      <c r="F991" t="s">
        <v>74</v>
      </c>
      <c r="G991" t="s">
        <v>493</v>
      </c>
      <c r="H991" s="8" t="s">
        <v>786</v>
      </c>
      <c r="I991" s="65">
        <v>6</v>
      </c>
      <c r="J991" s="1">
        <v>1209408</v>
      </c>
      <c r="L991" s="1">
        <f t="shared" si="48"/>
        <v>29</v>
      </c>
      <c r="M991" t="s">
        <v>9</v>
      </c>
      <c r="N991" s="66" t="s">
        <v>9</v>
      </c>
      <c r="O991" t="s">
        <v>9</v>
      </c>
      <c r="P991" s="66" t="s">
        <v>9</v>
      </c>
    </row>
    <row r="992" spans="1:16" x14ac:dyDescent="0.2">
      <c r="A992" s="10">
        <f t="shared" si="49"/>
        <v>991</v>
      </c>
      <c r="B992" s="10">
        <v>139425</v>
      </c>
      <c r="C992" s="8" t="s">
        <v>755</v>
      </c>
      <c r="D992" t="s">
        <v>4</v>
      </c>
      <c r="E992" s="5" t="s">
        <v>823</v>
      </c>
      <c r="F992" t="s">
        <v>5</v>
      </c>
      <c r="G992" t="s">
        <v>666</v>
      </c>
      <c r="H992" s="8" t="s">
        <v>786</v>
      </c>
      <c r="I992" s="65">
        <v>6</v>
      </c>
      <c r="J992" s="1">
        <v>1978680</v>
      </c>
      <c r="L992" s="1">
        <f t="shared" si="48"/>
        <v>30</v>
      </c>
      <c r="M992" t="s">
        <v>9</v>
      </c>
      <c r="N992" s="66" t="s">
        <v>9</v>
      </c>
      <c r="O992" t="s">
        <v>9</v>
      </c>
      <c r="P992" s="66" t="s">
        <v>9</v>
      </c>
    </row>
    <row r="993" spans="1:16" x14ac:dyDescent="0.2">
      <c r="A993" s="10">
        <f t="shared" si="49"/>
        <v>992</v>
      </c>
      <c r="B993" s="10">
        <v>138232</v>
      </c>
      <c r="C993" s="8" t="s">
        <v>716</v>
      </c>
      <c r="D993" t="s">
        <v>415</v>
      </c>
      <c r="E993" s="9" t="s">
        <v>820</v>
      </c>
      <c r="F993" t="s">
        <v>83</v>
      </c>
      <c r="G993" t="s">
        <v>289</v>
      </c>
      <c r="H993" s="87" t="s">
        <v>786</v>
      </c>
      <c r="I993" s="65">
        <v>6</v>
      </c>
      <c r="J993" s="1">
        <v>0</v>
      </c>
      <c r="L993" s="1">
        <f t="shared" si="48"/>
        <v>31</v>
      </c>
      <c r="M993" t="s">
        <v>12</v>
      </c>
      <c r="N993" s="66">
        <v>44174</v>
      </c>
      <c r="O993" t="s">
        <v>12</v>
      </c>
      <c r="P993" s="66" t="s">
        <v>717</v>
      </c>
    </row>
    <row r="994" spans="1:16" x14ac:dyDescent="0.2">
      <c r="A994" s="10">
        <f t="shared" si="49"/>
        <v>993</v>
      </c>
      <c r="B994" s="10">
        <v>139130</v>
      </c>
      <c r="C994" s="8" t="s">
        <v>736</v>
      </c>
      <c r="D994" t="s">
        <v>415</v>
      </c>
      <c r="E994" s="9" t="s">
        <v>820</v>
      </c>
      <c r="F994" t="s">
        <v>59</v>
      </c>
      <c r="G994" t="s">
        <v>737</v>
      </c>
      <c r="H994" s="8" t="s">
        <v>786</v>
      </c>
      <c r="I994" s="65">
        <v>6</v>
      </c>
      <c r="J994" s="1">
        <v>30000</v>
      </c>
      <c r="L994" s="1">
        <f t="shared" si="48"/>
        <v>32</v>
      </c>
      <c r="M994" t="s">
        <v>12</v>
      </c>
      <c r="N994" s="66">
        <v>44249</v>
      </c>
      <c r="O994" t="s">
        <v>9</v>
      </c>
      <c r="P994" s="66" t="s">
        <v>9</v>
      </c>
    </row>
    <row r="995" spans="1:16" x14ac:dyDescent="0.2">
      <c r="A995" s="10">
        <f t="shared" si="49"/>
        <v>994</v>
      </c>
      <c r="B995" s="10">
        <v>141900</v>
      </c>
      <c r="C995" s="8" t="s">
        <v>932</v>
      </c>
      <c r="D995" t="s">
        <v>4</v>
      </c>
      <c r="E995" s="5" t="s">
        <v>823</v>
      </c>
      <c r="F995" t="s">
        <v>52</v>
      </c>
      <c r="G995" t="s">
        <v>357</v>
      </c>
      <c r="H995" s="87" t="s">
        <v>786</v>
      </c>
      <c r="I995" s="65">
        <v>6</v>
      </c>
      <c r="J995" s="1">
        <v>1580987</v>
      </c>
      <c r="L995" s="1">
        <f t="shared" si="48"/>
        <v>33</v>
      </c>
      <c r="M995" t="s">
        <v>9</v>
      </c>
      <c r="N995" s="66" t="s">
        <v>9</v>
      </c>
      <c r="O995" t="s">
        <v>9</v>
      </c>
      <c r="P995" s="66" t="s">
        <v>9</v>
      </c>
    </row>
    <row r="996" spans="1:16" x14ac:dyDescent="0.2">
      <c r="A996" s="10">
        <f t="shared" si="49"/>
        <v>995</v>
      </c>
      <c r="B996" s="10">
        <v>145474</v>
      </c>
      <c r="C996" s="8" t="s">
        <v>1228</v>
      </c>
      <c r="D996" t="s">
        <v>39</v>
      </c>
      <c r="E996" s="5" t="s">
        <v>820</v>
      </c>
      <c r="F996" t="s">
        <v>1056</v>
      </c>
      <c r="G996" t="s">
        <v>292</v>
      </c>
      <c r="H996" s="87" t="s">
        <v>786</v>
      </c>
      <c r="I996" s="65">
        <v>6</v>
      </c>
      <c r="J996" s="1">
        <v>3240000</v>
      </c>
      <c r="L996" s="1">
        <f t="shared" si="48"/>
        <v>34</v>
      </c>
      <c r="M996" t="s">
        <v>9</v>
      </c>
    </row>
    <row r="997" spans="1:16" x14ac:dyDescent="0.2">
      <c r="A997" s="10">
        <f t="shared" si="49"/>
        <v>996</v>
      </c>
      <c r="B997" s="10">
        <v>140938</v>
      </c>
      <c r="C997" s="8" t="s">
        <v>860</v>
      </c>
      <c r="D997" t="s">
        <v>859</v>
      </c>
      <c r="E997" s="5" t="s">
        <v>820</v>
      </c>
      <c r="F997" t="s">
        <v>14</v>
      </c>
      <c r="G997" t="s">
        <v>261</v>
      </c>
      <c r="H997" s="91" t="s">
        <v>786</v>
      </c>
      <c r="I997" s="65">
        <v>6</v>
      </c>
      <c r="J997" s="1">
        <v>955697</v>
      </c>
      <c r="L997" s="1">
        <f t="shared" si="48"/>
        <v>35</v>
      </c>
      <c r="M997" t="s">
        <v>9</v>
      </c>
      <c r="N997" s="66" t="s">
        <v>9</v>
      </c>
      <c r="O997" t="s">
        <v>9</v>
      </c>
    </row>
    <row r="998" spans="1:16" x14ac:dyDescent="0.2">
      <c r="A998" s="10">
        <f t="shared" si="49"/>
        <v>997</v>
      </c>
      <c r="B998" s="10">
        <v>140937</v>
      </c>
      <c r="C998" s="8" t="s">
        <v>733</v>
      </c>
      <c r="D998" t="s">
        <v>39</v>
      </c>
      <c r="E998" s="5" t="s">
        <v>820</v>
      </c>
      <c r="F998" t="s">
        <v>1048</v>
      </c>
      <c r="G998" t="s">
        <v>261</v>
      </c>
      <c r="H998" s="91" t="s">
        <v>786</v>
      </c>
      <c r="I998" s="65">
        <v>6</v>
      </c>
      <c r="J998" s="1">
        <v>455869</v>
      </c>
      <c r="L998" s="1">
        <f t="shared" si="48"/>
        <v>36</v>
      </c>
      <c r="M998" t="s">
        <v>9</v>
      </c>
      <c r="N998" s="66" t="s">
        <v>9</v>
      </c>
      <c r="O998" t="s">
        <v>9</v>
      </c>
    </row>
    <row r="999" spans="1:16" x14ac:dyDescent="0.2">
      <c r="A999" s="10">
        <f t="shared" si="49"/>
        <v>998</v>
      </c>
      <c r="B999" s="10">
        <v>140939</v>
      </c>
      <c r="C999" s="8" t="s">
        <v>858</v>
      </c>
      <c r="D999" t="s">
        <v>39</v>
      </c>
      <c r="E999" s="5" t="s">
        <v>820</v>
      </c>
      <c r="F999" t="s">
        <v>1048</v>
      </c>
      <c r="G999" t="s">
        <v>261</v>
      </c>
      <c r="H999" s="91" t="s">
        <v>786</v>
      </c>
      <c r="I999" s="65">
        <v>6</v>
      </c>
      <c r="J999" s="1">
        <v>238244</v>
      </c>
      <c r="L999" s="1">
        <f t="shared" si="48"/>
        <v>37</v>
      </c>
      <c r="M999" t="s">
        <v>9</v>
      </c>
      <c r="N999" s="66" t="s">
        <v>9</v>
      </c>
      <c r="O999" t="s">
        <v>9</v>
      </c>
    </row>
    <row r="1000" spans="1:16" x14ac:dyDescent="0.2">
      <c r="A1000" s="10">
        <f t="shared" si="49"/>
        <v>999</v>
      </c>
      <c r="B1000" s="10">
        <v>141698</v>
      </c>
      <c r="C1000" s="8" t="s">
        <v>858</v>
      </c>
      <c r="D1000" t="s">
        <v>759</v>
      </c>
      <c r="E1000" s="5" t="s">
        <v>822</v>
      </c>
      <c r="F1000" t="s">
        <v>45</v>
      </c>
      <c r="G1000" t="s">
        <v>952</v>
      </c>
      <c r="H1000" s="87" t="s">
        <v>786</v>
      </c>
      <c r="I1000" s="65">
        <v>6</v>
      </c>
      <c r="J1000" s="1">
        <v>10269000</v>
      </c>
      <c r="M1000" t="s">
        <v>9</v>
      </c>
      <c r="N1000" s="66" t="s">
        <v>9</v>
      </c>
      <c r="O1000" t="s">
        <v>9</v>
      </c>
      <c r="P1000" s="66" t="s">
        <v>9</v>
      </c>
    </row>
    <row r="1001" spans="1:16" x14ac:dyDescent="0.2">
      <c r="A1001" s="10">
        <f t="shared" si="49"/>
        <v>1000</v>
      </c>
      <c r="B1001" s="10">
        <v>140935</v>
      </c>
      <c r="C1001" s="8" t="s">
        <v>861</v>
      </c>
      <c r="D1001" t="s">
        <v>39</v>
      </c>
      <c r="E1001" s="5" t="s">
        <v>820</v>
      </c>
      <c r="F1001" t="s">
        <v>1048</v>
      </c>
      <c r="G1001" t="s">
        <v>261</v>
      </c>
      <c r="H1001" s="91" t="s">
        <v>786</v>
      </c>
      <c r="I1001" s="65">
        <v>6</v>
      </c>
      <c r="J1001" s="1">
        <v>811287</v>
      </c>
      <c r="L1001" s="1">
        <f t="shared" ref="L1001:L1030" si="50">L1000+1</f>
        <v>1</v>
      </c>
      <c r="M1001" t="s">
        <v>9</v>
      </c>
      <c r="N1001" s="66" t="s">
        <v>9</v>
      </c>
      <c r="O1001" t="s">
        <v>9</v>
      </c>
    </row>
    <row r="1002" spans="1:16" x14ac:dyDescent="0.2">
      <c r="A1002" s="10">
        <f t="shared" si="49"/>
        <v>1001</v>
      </c>
      <c r="B1002" s="10">
        <v>140797</v>
      </c>
      <c r="C1002" s="8" t="s">
        <v>869</v>
      </c>
      <c r="D1002" t="s">
        <v>49</v>
      </c>
      <c r="E1002" s="5" t="s">
        <v>820</v>
      </c>
      <c r="F1002" t="s">
        <v>1056</v>
      </c>
      <c r="G1002" t="s">
        <v>318</v>
      </c>
      <c r="H1002" s="91" t="s">
        <v>786</v>
      </c>
      <c r="I1002" s="65">
        <v>6</v>
      </c>
      <c r="J1002" s="1">
        <v>1111717</v>
      </c>
      <c r="L1002" s="1">
        <f t="shared" si="50"/>
        <v>2</v>
      </c>
      <c r="M1002" t="s">
        <v>9</v>
      </c>
      <c r="N1002" s="66" t="s">
        <v>9</v>
      </c>
      <c r="O1002" t="s">
        <v>9</v>
      </c>
    </row>
    <row r="1003" spans="1:16" x14ac:dyDescent="0.2">
      <c r="A1003" s="10">
        <f t="shared" si="49"/>
        <v>1002</v>
      </c>
      <c r="B1003" s="10">
        <v>141026</v>
      </c>
      <c r="C1003" s="8" t="s">
        <v>854</v>
      </c>
      <c r="D1003" t="s">
        <v>39</v>
      </c>
      <c r="E1003" s="5" t="s">
        <v>820</v>
      </c>
      <c r="F1003" t="s">
        <v>14</v>
      </c>
      <c r="G1003" t="s">
        <v>296</v>
      </c>
      <c r="H1003" s="91" t="s">
        <v>786</v>
      </c>
      <c r="I1003" s="65">
        <v>6</v>
      </c>
      <c r="J1003" s="1">
        <v>642487</v>
      </c>
      <c r="L1003" s="1">
        <f t="shared" si="50"/>
        <v>3</v>
      </c>
      <c r="M1003" t="s">
        <v>9</v>
      </c>
      <c r="N1003" s="66" t="s">
        <v>9</v>
      </c>
      <c r="O1003" t="s">
        <v>9</v>
      </c>
    </row>
    <row r="1004" spans="1:16" x14ac:dyDescent="0.2">
      <c r="A1004" s="10">
        <f t="shared" si="49"/>
        <v>1003</v>
      </c>
      <c r="B1004" s="10">
        <v>140606</v>
      </c>
      <c r="C1004" s="8" t="s">
        <v>879</v>
      </c>
      <c r="D1004" t="s">
        <v>55</v>
      </c>
      <c r="E1004" s="5" t="s">
        <v>820</v>
      </c>
      <c r="F1004" t="s">
        <v>14</v>
      </c>
      <c r="G1004" t="s">
        <v>296</v>
      </c>
      <c r="H1004" s="91" t="s">
        <v>786</v>
      </c>
      <c r="I1004" s="65">
        <v>6</v>
      </c>
      <c r="J1004" s="1">
        <v>22733146</v>
      </c>
      <c r="L1004" s="1">
        <f t="shared" si="50"/>
        <v>4</v>
      </c>
      <c r="M1004" t="s">
        <v>9</v>
      </c>
      <c r="N1004" s="66" t="s">
        <v>9</v>
      </c>
      <c r="O1004" t="s">
        <v>9</v>
      </c>
    </row>
    <row r="1005" spans="1:16" x14ac:dyDescent="0.2">
      <c r="A1005" s="10">
        <f t="shared" si="49"/>
        <v>1004</v>
      </c>
      <c r="B1005" s="10">
        <v>141051</v>
      </c>
      <c r="C1005" s="8" t="s">
        <v>758</v>
      </c>
      <c r="D1005" t="s">
        <v>39</v>
      </c>
      <c r="E1005" s="5" t="s">
        <v>820</v>
      </c>
      <c r="F1005" t="s">
        <v>52</v>
      </c>
      <c r="G1005" t="s">
        <v>289</v>
      </c>
      <c r="H1005" s="91" t="s">
        <v>786</v>
      </c>
      <c r="I1005" s="65">
        <v>6</v>
      </c>
      <c r="J1005" s="1">
        <v>12849787</v>
      </c>
      <c r="L1005" s="1">
        <f t="shared" si="50"/>
        <v>5</v>
      </c>
      <c r="M1005" t="s">
        <v>9</v>
      </c>
      <c r="N1005" s="66" t="s">
        <v>9</v>
      </c>
      <c r="O1005" t="s">
        <v>9</v>
      </c>
    </row>
    <row r="1006" spans="1:16" x14ac:dyDescent="0.2">
      <c r="A1006" s="10">
        <f t="shared" si="49"/>
        <v>1005</v>
      </c>
      <c r="B1006" s="10">
        <v>140692</v>
      </c>
      <c r="C1006" s="8" t="s">
        <v>883</v>
      </c>
      <c r="D1006" t="s">
        <v>39</v>
      </c>
      <c r="E1006" s="5" t="s">
        <v>820</v>
      </c>
      <c r="F1006" t="s">
        <v>1044</v>
      </c>
      <c r="G1006" t="s">
        <v>280</v>
      </c>
      <c r="H1006" s="91" t="s">
        <v>786</v>
      </c>
      <c r="I1006" s="65">
        <v>6</v>
      </c>
      <c r="J1006" s="1">
        <v>173584</v>
      </c>
      <c r="L1006" s="1">
        <f t="shared" si="50"/>
        <v>6</v>
      </c>
      <c r="M1006" t="s">
        <v>9</v>
      </c>
      <c r="N1006" s="66" t="s">
        <v>9</v>
      </c>
      <c r="O1006" t="s">
        <v>9</v>
      </c>
    </row>
    <row r="1007" spans="1:16" x14ac:dyDescent="0.2">
      <c r="A1007" s="10">
        <f t="shared" si="49"/>
        <v>1006</v>
      </c>
      <c r="B1007" s="10">
        <v>142939</v>
      </c>
      <c r="C1007" s="8" t="s">
        <v>754</v>
      </c>
      <c r="D1007" t="s">
        <v>39</v>
      </c>
      <c r="E1007" s="5" t="s">
        <v>820</v>
      </c>
      <c r="F1007" t="s">
        <v>1044</v>
      </c>
      <c r="G1007" t="s">
        <v>296</v>
      </c>
      <c r="H1007" s="87" t="s">
        <v>786</v>
      </c>
      <c r="I1007" s="65">
        <v>6</v>
      </c>
      <c r="J1007" s="1">
        <v>180000</v>
      </c>
      <c r="L1007" s="1">
        <f t="shared" si="50"/>
        <v>7</v>
      </c>
      <c r="M1007" t="s">
        <v>9</v>
      </c>
      <c r="N1007" s="66" t="s">
        <v>9</v>
      </c>
      <c r="O1007" t="s">
        <v>9</v>
      </c>
      <c r="P1007" s="66" t="s">
        <v>9</v>
      </c>
    </row>
    <row r="1008" spans="1:16" x14ac:dyDescent="0.2">
      <c r="A1008" s="10">
        <f t="shared" si="49"/>
        <v>1007</v>
      </c>
      <c r="B1008" s="10">
        <v>140826</v>
      </c>
      <c r="C1008" s="8" t="s">
        <v>867</v>
      </c>
      <c r="D1008" t="s">
        <v>39</v>
      </c>
      <c r="E1008" s="5" t="s">
        <v>820</v>
      </c>
      <c r="F1008" t="s">
        <v>1048</v>
      </c>
      <c r="G1008" t="s">
        <v>303</v>
      </c>
      <c r="H1008" s="91" t="s">
        <v>786</v>
      </c>
      <c r="I1008" s="65">
        <v>6</v>
      </c>
      <c r="J1008" s="1">
        <v>2743992</v>
      </c>
      <c r="L1008" s="1">
        <f t="shared" si="50"/>
        <v>8</v>
      </c>
      <c r="M1008" t="s">
        <v>9</v>
      </c>
      <c r="N1008" s="66" t="s">
        <v>9</v>
      </c>
      <c r="O1008" t="s">
        <v>9</v>
      </c>
    </row>
    <row r="1009" spans="1:16" x14ac:dyDescent="0.2">
      <c r="A1009" s="10">
        <f t="shared" si="49"/>
        <v>1008</v>
      </c>
      <c r="B1009" s="10">
        <v>140882</v>
      </c>
      <c r="C1009" s="8" t="s">
        <v>864</v>
      </c>
      <c r="D1009" t="s">
        <v>39</v>
      </c>
      <c r="E1009" s="5" t="s">
        <v>820</v>
      </c>
      <c r="F1009" t="s">
        <v>1048</v>
      </c>
      <c r="G1009" t="s">
        <v>303</v>
      </c>
      <c r="H1009" s="91" t="s">
        <v>786</v>
      </c>
      <c r="I1009" s="65">
        <v>6</v>
      </c>
      <c r="J1009" s="1">
        <v>886559</v>
      </c>
      <c r="L1009" s="1">
        <f t="shared" si="50"/>
        <v>9</v>
      </c>
      <c r="M1009" t="s">
        <v>9</v>
      </c>
      <c r="N1009" s="66" t="s">
        <v>9</v>
      </c>
      <c r="O1009" t="s">
        <v>9</v>
      </c>
    </row>
    <row r="1010" spans="1:16" x14ac:dyDescent="0.2">
      <c r="A1010" s="10">
        <f t="shared" si="49"/>
        <v>1009</v>
      </c>
      <c r="B1010" s="10">
        <v>141209</v>
      </c>
      <c r="C1010" s="8" t="s">
        <v>956</v>
      </c>
      <c r="D1010" t="s">
        <v>39</v>
      </c>
      <c r="E1010" s="5" t="s">
        <v>820</v>
      </c>
      <c r="F1010" t="s">
        <v>1048</v>
      </c>
      <c r="G1010" t="s">
        <v>303</v>
      </c>
      <c r="H1010" s="91" t="s">
        <v>786</v>
      </c>
      <c r="I1010" s="65">
        <v>6</v>
      </c>
      <c r="J1010" s="1">
        <v>1227826</v>
      </c>
      <c r="L1010" s="1">
        <f t="shared" si="50"/>
        <v>10</v>
      </c>
      <c r="M1010" t="s">
        <v>9</v>
      </c>
      <c r="N1010" s="66" t="s">
        <v>9</v>
      </c>
      <c r="O1010" t="s">
        <v>9</v>
      </c>
      <c r="P1010" s="66" t="s">
        <v>9</v>
      </c>
    </row>
    <row r="1011" spans="1:16" x14ac:dyDescent="0.2">
      <c r="A1011" s="10">
        <f t="shared" si="49"/>
        <v>1010</v>
      </c>
      <c r="B1011" s="10">
        <v>146215</v>
      </c>
      <c r="C1011" s="8" t="s">
        <v>1271</v>
      </c>
      <c r="D1011" t="s">
        <v>39</v>
      </c>
      <c r="E1011" s="5" t="s">
        <v>820</v>
      </c>
      <c r="F1011" t="s">
        <v>1056</v>
      </c>
      <c r="G1011" t="s">
        <v>113</v>
      </c>
      <c r="H1011" s="87" t="s">
        <v>786</v>
      </c>
      <c r="I1011" s="65">
        <v>6</v>
      </c>
      <c r="J1011" s="1">
        <v>371983</v>
      </c>
      <c r="L1011" s="1">
        <f t="shared" si="50"/>
        <v>11</v>
      </c>
      <c r="M1011" t="s">
        <v>9</v>
      </c>
    </row>
    <row r="1012" spans="1:16" x14ac:dyDescent="0.2">
      <c r="A1012" s="10">
        <f t="shared" si="49"/>
        <v>1011</v>
      </c>
      <c r="B1012" s="10">
        <v>142574</v>
      </c>
      <c r="C1012" s="8" t="s">
        <v>968</v>
      </c>
      <c r="D1012" t="s">
        <v>39</v>
      </c>
      <c r="E1012" s="5" t="s">
        <v>820</v>
      </c>
      <c r="F1012" t="s">
        <v>59</v>
      </c>
      <c r="G1012" t="s">
        <v>318</v>
      </c>
      <c r="H1012" s="87" t="s">
        <v>786</v>
      </c>
      <c r="I1012" s="65">
        <v>6</v>
      </c>
      <c r="J1012" s="1">
        <v>1200000</v>
      </c>
      <c r="L1012" s="1">
        <f t="shared" si="50"/>
        <v>12</v>
      </c>
      <c r="M1012" t="s">
        <v>9</v>
      </c>
      <c r="N1012" s="66" t="s">
        <v>9</v>
      </c>
      <c r="O1012" t="s">
        <v>9</v>
      </c>
      <c r="P1012" s="66" t="s">
        <v>9</v>
      </c>
    </row>
    <row r="1013" spans="1:16" x14ac:dyDescent="0.2">
      <c r="A1013" s="10">
        <f t="shared" si="49"/>
        <v>1012</v>
      </c>
      <c r="B1013" s="10">
        <v>141001</v>
      </c>
      <c r="C1013" s="8" t="s">
        <v>856</v>
      </c>
      <c r="D1013" t="s">
        <v>39</v>
      </c>
      <c r="E1013" s="5" t="s">
        <v>820</v>
      </c>
      <c r="F1013" t="s">
        <v>1044</v>
      </c>
      <c r="G1013" t="s">
        <v>682</v>
      </c>
      <c r="H1013" s="91" t="s">
        <v>786</v>
      </c>
      <c r="I1013" s="65">
        <v>6</v>
      </c>
      <c r="J1013" s="1">
        <v>18810000</v>
      </c>
      <c r="L1013" s="1">
        <f t="shared" si="50"/>
        <v>13</v>
      </c>
      <c r="M1013" t="s">
        <v>9</v>
      </c>
      <c r="N1013" s="66" t="s">
        <v>9</v>
      </c>
      <c r="O1013" t="s">
        <v>9</v>
      </c>
    </row>
    <row r="1014" spans="1:16" x14ac:dyDescent="0.2">
      <c r="A1014" s="10">
        <f t="shared" si="49"/>
        <v>1013</v>
      </c>
      <c r="B1014" s="10">
        <v>145573</v>
      </c>
      <c r="C1014" s="8" t="s">
        <v>1237</v>
      </c>
      <c r="D1014" t="s">
        <v>39</v>
      </c>
      <c r="E1014" s="5" t="s">
        <v>820</v>
      </c>
      <c r="F1014" t="s">
        <v>1049</v>
      </c>
      <c r="G1014" t="s">
        <v>261</v>
      </c>
      <c r="H1014" s="87" t="s">
        <v>786</v>
      </c>
      <c r="I1014" s="65">
        <v>6</v>
      </c>
      <c r="J1014" s="1">
        <v>416329</v>
      </c>
      <c r="L1014" s="1">
        <f t="shared" si="50"/>
        <v>14</v>
      </c>
      <c r="M1014" t="s">
        <v>9</v>
      </c>
    </row>
    <row r="1015" spans="1:16" x14ac:dyDescent="0.2">
      <c r="A1015" s="10">
        <f t="shared" si="49"/>
        <v>1014</v>
      </c>
      <c r="B1015" s="10">
        <v>140577</v>
      </c>
      <c r="C1015" s="8" t="s">
        <v>877</v>
      </c>
      <c r="D1015" t="s">
        <v>71</v>
      </c>
      <c r="E1015" s="5" t="s">
        <v>821</v>
      </c>
      <c r="F1015" t="s">
        <v>45</v>
      </c>
      <c r="G1015" t="s">
        <v>106</v>
      </c>
      <c r="H1015" s="91" t="s">
        <v>786</v>
      </c>
      <c r="I1015" s="65">
        <v>6</v>
      </c>
      <c r="J1015" s="1">
        <v>0</v>
      </c>
      <c r="L1015" s="1">
        <f t="shared" si="50"/>
        <v>15</v>
      </c>
      <c r="M1015" t="s">
        <v>9</v>
      </c>
      <c r="N1015" s="66" t="s">
        <v>9</v>
      </c>
      <c r="O1015" t="s">
        <v>9</v>
      </c>
    </row>
    <row r="1016" spans="1:16" x14ac:dyDescent="0.2">
      <c r="A1016" s="10">
        <f t="shared" si="49"/>
        <v>1015</v>
      </c>
      <c r="B1016" s="10">
        <v>141798</v>
      </c>
      <c r="C1016" s="8" t="s">
        <v>936</v>
      </c>
      <c r="D1016" t="s">
        <v>49</v>
      </c>
      <c r="E1016" s="5" t="s">
        <v>820</v>
      </c>
      <c r="F1016" t="s">
        <v>83</v>
      </c>
      <c r="G1016" t="s">
        <v>179</v>
      </c>
      <c r="H1016" s="87" t="s">
        <v>786</v>
      </c>
      <c r="I1016" s="65">
        <v>6</v>
      </c>
      <c r="J1016" s="1">
        <v>22976719.859999999</v>
      </c>
      <c r="L1016" s="1">
        <f t="shared" si="50"/>
        <v>16</v>
      </c>
      <c r="M1016" t="s">
        <v>9</v>
      </c>
      <c r="N1016" s="66" t="s">
        <v>9</v>
      </c>
      <c r="O1016" t="s">
        <v>9</v>
      </c>
      <c r="P1016" s="66" t="s">
        <v>9</v>
      </c>
    </row>
    <row r="1017" spans="1:16" x14ac:dyDescent="0.2">
      <c r="A1017" s="10">
        <f t="shared" si="49"/>
        <v>1016</v>
      </c>
      <c r="B1017" s="10">
        <v>143462</v>
      </c>
      <c r="C1017" s="8" t="s">
        <v>914</v>
      </c>
      <c r="D1017" t="s">
        <v>39</v>
      </c>
      <c r="E1017" s="5" t="s">
        <v>820</v>
      </c>
      <c r="F1017" t="s">
        <v>59</v>
      </c>
      <c r="G1017" t="s">
        <v>1162</v>
      </c>
      <c r="H1017" s="87" t="s">
        <v>786</v>
      </c>
      <c r="I1017" s="65">
        <v>6</v>
      </c>
      <c r="J1017" s="1">
        <v>70000</v>
      </c>
      <c r="L1017" s="1">
        <f t="shared" si="50"/>
        <v>17</v>
      </c>
    </row>
    <row r="1018" spans="1:16" x14ac:dyDescent="0.2">
      <c r="A1018" s="10">
        <f t="shared" si="49"/>
        <v>1017</v>
      </c>
      <c r="B1018" s="10">
        <v>145275</v>
      </c>
      <c r="C1018" s="8" t="s">
        <v>889</v>
      </c>
      <c r="D1018" t="s">
        <v>39</v>
      </c>
      <c r="E1018" s="5" t="s">
        <v>820</v>
      </c>
      <c r="F1018" t="s">
        <v>1048</v>
      </c>
      <c r="G1018" t="s">
        <v>280</v>
      </c>
      <c r="H1018" s="87" t="s">
        <v>786</v>
      </c>
      <c r="I1018" s="65">
        <v>6</v>
      </c>
      <c r="J1018" s="1">
        <v>1759194</v>
      </c>
      <c r="L1018" s="1">
        <f t="shared" si="50"/>
        <v>18</v>
      </c>
      <c r="M1018" t="s">
        <v>9</v>
      </c>
    </row>
    <row r="1019" spans="1:16" x14ac:dyDescent="0.2">
      <c r="A1019" s="10">
        <f t="shared" si="49"/>
        <v>1018</v>
      </c>
      <c r="B1019" s="10">
        <v>142320</v>
      </c>
      <c r="C1019" s="8" t="s">
        <v>900</v>
      </c>
      <c r="D1019" t="s">
        <v>39</v>
      </c>
      <c r="E1019" s="5" t="s">
        <v>820</v>
      </c>
      <c r="F1019" t="s">
        <v>52</v>
      </c>
      <c r="G1019" t="s">
        <v>763</v>
      </c>
      <c r="H1019" s="87" t="s">
        <v>786</v>
      </c>
      <c r="I1019" s="65">
        <v>6</v>
      </c>
      <c r="J1019" s="1">
        <v>3000000</v>
      </c>
      <c r="L1019" s="1">
        <f t="shared" si="50"/>
        <v>19</v>
      </c>
      <c r="M1019" t="s">
        <v>9</v>
      </c>
      <c r="N1019" s="66" t="s">
        <v>9</v>
      </c>
      <c r="O1019" t="s">
        <v>9</v>
      </c>
      <c r="P1019" s="66" t="s">
        <v>9</v>
      </c>
    </row>
    <row r="1020" spans="1:16" x14ac:dyDescent="0.2">
      <c r="A1020" s="10">
        <f t="shared" si="49"/>
        <v>1019</v>
      </c>
      <c r="B1020" s="10">
        <v>143446</v>
      </c>
      <c r="C1020" s="8" t="s">
        <v>1017</v>
      </c>
      <c r="D1020" t="s">
        <v>39</v>
      </c>
      <c r="E1020" s="5" t="s">
        <v>820</v>
      </c>
      <c r="F1020" t="s">
        <v>842</v>
      </c>
      <c r="G1020" t="s">
        <v>303</v>
      </c>
      <c r="H1020" s="87" t="s">
        <v>786</v>
      </c>
      <c r="I1020" s="65">
        <v>6</v>
      </c>
      <c r="J1020" s="1">
        <v>438784</v>
      </c>
      <c r="L1020" s="1">
        <f t="shared" si="50"/>
        <v>20</v>
      </c>
      <c r="M1020" t="s">
        <v>9</v>
      </c>
      <c r="N1020" s="66" t="s">
        <v>9</v>
      </c>
      <c r="O1020" t="s">
        <v>9</v>
      </c>
      <c r="P1020" s="66" t="s">
        <v>9</v>
      </c>
    </row>
    <row r="1021" spans="1:16" x14ac:dyDescent="0.2">
      <c r="A1021" s="10">
        <f t="shared" si="49"/>
        <v>1020</v>
      </c>
      <c r="B1021" s="10">
        <v>143445</v>
      </c>
      <c r="C1021" s="8" t="s">
        <v>908</v>
      </c>
      <c r="D1021" t="s">
        <v>39</v>
      </c>
      <c r="E1021" s="5" t="s">
        <v>820</v>
      </c>
      <c r="F1021" t="s">
        <v>842</v>
      </c>
      <c r="G1021" t="s">
        <v>303</v>
      </c>
      <c r="H1021" s="87" t="s">
        <v>786</v>
      </c>
      <c r="I1021" s="65">
        <v>6</v>
      </c>
      <c r="J1021" s="1">
        <v>356522</v>
      </c>
      <c r="L1021" s="1">
        <f t="shared" si="50"/>
        <v>21</v>
      </c>
      <c r="M1021" t="s">
        <v>9</v>
      </c>
      <c r="N1021" s="66" t="s">
        <v>9</v>
      </c>
      <c r="O1021" t="s">
        <v>9</v>
      </c>
      <c r="P1021" s="66" t="s">
        <v>9</v>
      </c>
    </row>
    <row r="1022" spans="1:16" x14ac:dyDescent="0.2">
      <c r="A1022" s="10">
        <f t="shared" si="49"/>
        <v>1021</v>
      </c>
      <c r="B1022" s="10">
        <v>143456</v>
      </c>
      <c r="C1022" s="8" t="s">
        <v>1041</v>
      </c>
      <c r="D1022" t="s">
        <v>39</v>
      </c>
      <c r="E1022" s="5" t="s">
        <v>820</v>
      </c>
      <c r="F1022" t="s">
        <v>842</v>
      </c>
      <c r="G1022" t="s">
        <v>303</v>
      </c>
      <c r="H1022" s="87" t="s">
        <v>786</v>
      </c>
      <c r="I1022" s="65">
        <v>6</v>
      </c>
      <c r="J1022" s="1">
        <v>365048</v>
      </c>
      <c r="L1022" s="1">
        <f t="shared" si="50"/>
        <v>22</v>
      </c>
      <c r="M1022" t="s">
        <v>9</v>
      </c>
      <c r="N1022" s="66" t="s">
        <v>9</v>
      </c>
      <c r="O1022" t="s">
        <v>9</v>
      </c>
      <c r="P1022" s="66" t="s">
        <v>9</v>
      </c>
    </row>
    <row r="1023" spans="1:16" x14ac:dyDescent="0.2">
      <c r="A1023" s="10">
        <f t="shared" si="49"/>
        <v>1022</v>
      </c>
      <c r="B1023" s="10">
        <v>141187</v>
      </c>
      <c r="C1023" s="8" t="s">
        <v>890</v>
      </c>
      <c r="D1023" t="s">
        <v>415</v>
      </c>
      <c r="E1023" s="5" t="s">
        <v>820</v>
      </c>
      <c r="F1023" s="5" t="s">
        <v>888</v>
      </c>
      <c r="G1023" s="5" t="s">
        <v>283</v>
      </c>
      <c r="H1023" s="91" t="s">
        <v>786</v>
      </c>
      <c r="I1023" s="65">
        <v>6</v>
      </c>
      <c r="J1023" s="1">
        <v>44454</v>
      </c>
      <c r="L1023" s="1">
        <f t="shared" si="50"/>
        <v>23</v>
      </c>
    </row>
    <row r="1024" spans="1:16" x14ac:dyDescent="0.2">
      <c r="A1024" s="10">
        <f t="shared" si="49"/>
        <v>1023</v>
      </c>
      <c r="B1024" s="10">
        <v>141867</v>
      </c>
      <c r="C1024" s="8" t="s">
        <v>958</v>
      </c>
      <c r="D1024" t="s">
        <v>71</v>
      </c>
      <c r="E1024" s="5" t="s">
        <v>821</v>
      </c>
      <c r="F1024" t="s">
        <v>45</v>
      </c>
      <c r="G1024" t="s">
        <v>289</v>
      </c>
      <c r="H1024" s="87" t="s">
        <v>786</v>
      </c>
      <c r="I1024" s="65">
        <v>6</v>
      </c>
      <c r="J1024" s="1">
        <v>0</v>
      </c>
      <c r="L1024" s="1">
        <f t="shared" si="50"/>
        <v>24</v>
      </c>
      <c r="M1024" t="s">
        <v>9</v>
      </c>
      <c r="N1024" s="66" t="s">
        <v>9</v>
      </c>
      <c r="P1024" s="66" t="s">
        <v>9</v>
      </c>
    </row>
    <row r="1025" spans="1:16" x14ac:dyDescent="0.2">
      <c r="A1025" s="10">
        <f t="shared" si="49"/>
        <v>1024</v>
      </c>
      <c r="B1025" s="10">
        <v>145277</v>
      </c>
      <c r="C1025" s="8" t="s">
        <v>958</v>
      </c>
      <c r="D1025" t="s">
        <v>39</v>
      </c>
      <c r="E1025" s="5" t="s">
        <v>820</v>
      </c>
      <c r="F1025" t="s">
        <v>1048</v>
      </c>
      <c r="G1025" t="s">
        <v>280</v>
      </c>
      <c r="H1025" s="87" t="s">
        <v>786</v>
      </c>
      <c r="I1025" s="65">
        <v>6</v>
      </c>
      <c r="J1025" s="1">
        <v>3641813</v>
      </c>
      <c r="L1025" s="1">
        <f t="shared" si="50"/>
        <v>25</v>
      </c>
      <c r="M1025" t="s">
        <v>9</v>
      </c>
    </row>
    <row r="1026" spans="1:16" x14ac:dyDescent="0.2">
      <c r="A1026" s="10">
        <f t="shared" si="49"/>
        <v>1025</v>
      </c>
      <c r="B1026" s="10">
        <v>145309</v>
      </c>
      <c r="C1026" s="8" t="s">
        <v>1210</v>
      </c>
      <c r="D1026" t="s">
        <v>39</v>
      </c>
      <c r="E1026" s="5" t="s">
        <v>820</v>
      </c>
      <c r="F1026" t="s">
        <v>1056</v>
      </c>
      <c r="G1026" t="s">
        <v>318</v>
      </c>
      <c r="H1026" s="87" t="s">
        <v>786</v>
      </c>
      <c r="I1026" s="65">
        <v>6</v>
      </c>
      <c r="J1026" s="1">
        <v>1668462</v>
      </c>
      <c r="L1026" s="1">
        <f t="shared" si="50"/>
        <v>26</v>
      </c>
      <c r="M1026" t="s">
        <v>9</v>
      </c>
    </row>
    <row r="1027" spans="1:16" x14ac:dyDescent="0.2">
      <c r="A1027" s="10">
        <f t="shared" si="49"/>
        <v>1026</v>
      </c>
      <c r="B1027" s="10">
        <v>144202</v>
      </c>
      <c r="C1027" s="8" t="s">
        <v>980</v>
      </c>
      <c r="D1027" t="s">
        <v>55</v>
      </c>
      <c r="E1027" s="5" t="s">
        <v>820</v>
      </c>
      <c r="F1027" t="s">
        <v>208</v>
      </c>
      <c r="G1027" t="s">
        <v>359</v>
      </c>
      <c r="H1027" s="87" t="s">
        <v>786</v>
      </c>
      <c r="I1027" s="65">
        <v>6</v>
      </c>
      <c r="J1027" s="1">
        <f>196092977*0.06</f>
        <v>11765578.619999999</v>
      </c>
      <c r="L1027" s="1">
        <f t="shared" si="50"/>
        <v>27</v>
      </c>
      <c r="M1027" t="s">
        <v>9</v>
      </c>
      <c r="N1027" t="s">
        <v>9</v>
      </c>
      <c r="O1027" t="s">
        <v>9</v>
      </c>
      <c r="P1027" t="s">
        <v>9</v>
      </c>
    </row>
    <row r="1028" spans="1:16" x14ac:dyDescent="0.2">
      <c r="A1028" s="10">
        <f t="shared" ref="A1028:A1084" si="51">A1027+1</f>
        <v>1027</v>
      </c>
      <c r="B1028" s="10">
        <v>144162</v>
      </c>
      <c r="C1028" s="8" t="s">
        <v>1119</v>
      </c>
      <c r="D1028" t="s">
        <v>39</v>
      </c>
      <c r="E1028" t="s">
        <v>820</v>
      </c>
      <c r="F1028" t="s">
        <v>1056</v>
      </c>
      <c r="G1028" t="s">
        <v>283</v>
      </c>
      <c r="H1028" s="87" t="s">
        <v>786</v>
      </c>
      <c r="I1028" s="65">
        <v>6</v>
      </c>
      <c r="J1028" s="1">
        <v>27000</v>
      </c>
      <c r="L1028" s="1">
        <f t="shared" si="50"/>
        <v>28</v>
      </c>
      <c r="M1028" t="s">
        <v>9</v>
      </c>
      <c r="N1028" t="s">
        <v>9</v>
      </c>
      <c r="O1028" t="s">
        <v>9</v>
      </c>
      <c r="P1028" t="s">
        <v>9</v>
      </c>
    </row>
    <row r="1029" spans="1:16" x14ac:dyDescent="0.2">
      <c r="A1029" s="10">
        <f t="shared" si="51"/>
        <v>1028</v>
      </c>
      <c r="B1029" s="10">
        <v>143680</v>
      </c>
      <c r="C1029" s="8" t="s">
        <v>1087</v>
      </c>
      <c r="D1029" t="s">
        <v>39</v>
      </c>
      <c r="E1029" s="5" t="s">
        <v>820</v>
      </c>
      <c r="F1029" t="s">
        <v>842</v>
      </c>
      <c r="G1029" t="s">
        <v>1057</v>
      </c>
      <c r="H1029" s="8" t="s">
        <v>786</v>
      </c>
      <c r="I1029" s="65">
        <v>6</v>
      </c>
      <c r="J1029" s="1">
        <v>2306905</v>
      </c>
      <c r="L1029" s="1">
        <f t="shared" si="50"/>
        <v>29</v>
      </c>
      <c r="M1029" t="s">
        <v>9</v>
      </c>
      <c r="N1029" t="s">
        <v>9</v>
      </c>
      <c r="O1029" t="s">
        <v>9</v>
      </c>
      <c r="P1029" t="s">
        <v>9</v>
      </c>
    </row>
    <row r="1030" spans="1:16" x14ac:dyDescent="0.2">
      <c r="A1030" s="10">
        <f t="shared" si="51"/>
        <v>1029</v>
      </c>
      <c r="B1030" s="10">
        <v>143390</v>
      </c>
      <c r="C1030" s="8" t="s">
        <v>1030</v>
      </c>
      <c r="D1030" t="s">
        <v>39</v>
      </c>
      <c r="E1030" s="5" t="s">
        <v>820</v>
      </c>
      <c r="F1030" t="s">
        <v>842</v>
      </c>
      <c r="G1030" t="s">
        <v>1057</v>
      </c>
      <c r="H1030" s="87" t="s">
        <v>786</v>
      </c>
      <c r="I1030" s="65">
        <v>6</v>
      </c>
      <c r="J1030" s="1">
        <v>2265754</v>
      </c>
      <c r="L1030" s="1">
        <f t="shared" si="50"/>
        <v>30</v>
      </c>
      <c r="M1030" t="s">
        <v>9</v>
      </c>
      <c r="N1030" s="66" t="s">
        <v>9</v>
      </c>
      <c r="O1030" t="s">
        <v>9</v>
      </c>
      <c r="P1030" s="66" t="s">
        <v>9</v>
      </c>
    </row>
    <row r="1031" spans="1:16" x14ac:dyDescent="0.2">
      <c r="A1031" s="10">
        <f t="shared" si="51"/>
        <v>1030</v>
      </c>
      <c r="B1031" s="10">
        <v>146179</v>
      </c>
      <c r="C1031" s="8" t="s">
        <v>1269</v>
      </c>
      <c r="D1031" t="s">
        <v>759</v>
      </c>
      <c r="E1031" s="5" t="s">
        <v>822</v>
      </c>
      <c r="F1031" t="s">
        <v>83</v>
      </c>
      <c r="G1031" t="s">
        <v>1310</v>
      </c>
      <c r="H1031" s="87" t="s">
        <v>786</v>
      </c>
      <c r="I1031" s="65">
        <v>6</v>
      </c>
      <c r="J1031" s="1">
        <v>0</v>
      </c>
      <c r="M1031" t="s">
        <v>9</v>
      </c>
    </row>
    <row r="1032" spans="1:16" x14ac:dyDescent="0.2">
      <c r="A1032" s="10">
        <f t="shared" si="51"/>
        <v>1031</v>
      </c>
      <c r="B1032" s="10">
        <v>143442</v>
      </c>
      <c r="C1032" s="8" t="s">
        <v>1038</v>
      </c>
      <c r="D1032" t="s">
        <v>39</v>
      </c>
      <c r="E1032" s="5" t="s">
        <v>820</v>
      </c>
      <c r="F1032" t="s">
        <v>842</v>
      </c>
      <c r="G1032" t="s">
        <v>187</v>
      </c>
      <c r="H1032" s="87" t="s">
        <v>786</v>
      </c>
      <c r="I1032" s="65">
        <v>6</v>
      </c>
      <c r="J1032" s="1">
        <v>664269</v>
      </c>
      <c r="L1032" s="1">
        <f>L1031+1</f>
        <v>1</v>
      </c>
      <c r="M1032" t="s">
        <v>9</v>
      </c>
      <c r="N1032" s="66" t="s">
        <v>9</v>
      </c>
      <c r="O1032" t="s">
        <v>9</v>
      </c>
      <c r="P1032" s="66" t="s">
        <v>9</v>
      </c>
    </row>
    <row r="1033" spans="1:16" x14ac:dyDescent="0.2">
      <c r="A1033" s="10">
        <f t="shared" si="51"/>
        <v>1032</v>
      </c>
      <c r="B1033" s="10">
        <v>141895</v>
      </c>
      <c r="C1033" s="8" t="s">
        <v>933</v>
      </c>
      <c r="D1033" t="s">
        <v>39</v>
      </c>
      <c r="E1033" s="5" t="s">
        <v>820</v>
      </c>
      <c r="F1033" t="s">
        <v>14</v>
      </c>
      <c r="G1033" t="s">
        <v>106</v>
      </c>
      <c r="H1033" s="87" t="s">
        <v>786</v>
      </c>
      <c r="I1033" s="65">
        <v>6</v>
      </c>
      <c r="J1033" s="1">
        <v>3920738</v>
      </c>
      <c r="L1033" s="1">
        <f>L1032+1</f>
        <v>2</v>
      </c>
      <c r="M1033" t="s">
        <v>9</v>
      </c>
      <c r="N1033" s="66" t="s">
        <v>9</v>
      </c>
      <c r="O1033" t="s">
        <v>9</v>
      </c>
      <c r="P1033" s="66" t="s">
        <v>9</v>
      </c>
    </row>
    <row r="1034" spans="1:16" x14ac:dyDescent="0.2">
      <c r="A1034" s="10">
        <f t="shared" si="51"/>
        <v>1033</v>
      </c>
      <c r="B1034" s="10">
        <v>142676</v>
      </c>
      <c r="C1034" s="8" t="s">
        <v>970</v>
      </c>
      <c r="D1034" t="s">
        <v>39</v>
      </c>
      <c r="E1034" s="5" t="s">
        <v>820</v>
      </c>
      <c r="F1034" t="s">
        <v>45</v>
      </c>
      <c r="G1034" t="s">
        <v>564</v>
      </c>
      <c r="H1034" s="87" t="s">
        <v>786</v>
      </c>
      <c r="I1034" s="65">
        <v>6</v>
      </c>
      <c r="J1034" s="1">
        <v>0</v>
      </c>
      <c r="L1034" s="1">
        <f>L1033+1</f>
        <v>3</v>
      </c>
      <c r="M1034" t="s">
        <v>9</v>
      </c>
      <c r="N1034" s="66" t="s">
        <v>9</v>
      </c>
      <c r="O1034" t="s">
        <v>9</v>
      </c>
      <c r="P1034" s="66" t="s">
        <v>9</v>
      </c>
    </row>
    <row r="1035" spans="1:16" x14ac:dyDescent="0.2">
      <c r="A1035" s="10">
        <f t="shared" si="51"/>
        <v>1034</v>
      </c>
      <c r="B1035" s="10">
        <v>143112</v>
      </c>
      <c r="C1035" s="8" t="s">
        <v>1001</v>
      </c>
      <c r="D1035" t="s">
        <v>4</v>
      </c>
      <c r="E1035" s="5" t="s">
        <v>823</v>
      </c>
      <c r="F1035" t="s">
        <v>1049</v>
      </c>
      <c r="G1035" t="s">
        <v>177</v>
      </c>
      <c r="H1035" s="87" t="s">
        <v>786</v>
      </c>
      <c r="I1035" s="65">
        <v>6</v>
      </c>
      <c r="J1035" s="1">
        <v>1200000</v>
      </c>
      <c r="L1035" s="1">
        <f>L1034+1</f>
        <v>4</v>
      </c>
      <c r="M1035" t="s">
        <v>9</v>
      </c>
      <c r="N1035" s="66" t="s">
        <v>9</v>
      </c>
      <c r="O1035" t="s">
        <v>9</v>
      </c>
      <c r="P1035" s="66" t="s">
        <v>9</v>
      </c>
    </row>
    <row r="1036" spans="1:16" x14ac:dyDescent="0.2">
      <c r="A1036" s="10">
        <f t="shared" si="51"/>
        <v>1035</v>
      </c>
      <c r="B1036" s="10">
        <v>142557</v>
      </c>
      <c r="C1036" s="8" t="s">
        <v>967</v>
      </c>
      <c r="D1036" t="s">
        <v>415</v>
      </c>
      <c r="E1036" s="5" t="s">
        <v>820</v>
      </c>
      <c r="F1036" t="s">
        <v>59</v>
      </c>
      <c r="G1036" t="s">
        <v>1051</v>
      </c>
      <c r="H1036" s="87" t="s">
        <v>786</v>
      </c>
      <c r="I1036" s="65">
        <v>6</v>
      </c>
      <c r="J1036" s="1">
        <v>2298000</v>
      </c>
      <c r="L1036" s="1">
        <v>1</v>
      </c>
      <c r="M1036" t="s">
        <v>12</v>
      </c>
      <c r="N1036" s="66">
        <v>44586</v>
      </c>
      <c r="O1036" t="s">
        <v>9</v>
      </c>
      <c r="P1036" s="66" t="s">
        <v>9</v>
      </c>
    </row>
    <row r="1037" spans="1:16" x14ac:dyDescent="0.2">
      <c r="A1037" s="10">
        <f t="shared" si="51"/>
        <v>1036</v>
      </c>
      <c r="B1037" s="10">
        <v>143495</v>
      </c>
      <c r="C1037" s="8" t="s">
        <v>1010</v>
      </c>
      <c r="D1037" t="s">
        <v>39</v>
      </c>
      <c r="E1037" s="5" t="s">
        <v>820</v>
      </c>
      <c r="F1037" t="s">
        <v>1056</v>
      </c>
      <c r="G1037" t="s">
        <v>274</v>
      </c>
      <c r="H1037" s="8" t="s">
        <v>786</v>
      </c>
      <c r="I1037" s="65">
        <v>6</v>
      </c>
      <c r="J1037" s="1">
        <v>61830</v>
      </c>
      <c r="L1037" s="1">
        <f t="shared" ref="L1037:L1084" si="52">L1036+1</f>
        <v>2</v>
      </c>
      <c r="M1037" t="s">
        <v>9</v>
      </c>
      <c r="N1037" t="s">
        <v>9</v>
      </c>
      <c r="O1037" t="s">
        <v>9</v>
      </c>
      <c r="P1037" t="s">
        <v>9</v>
      </c>
    </row>
    <row r="1038" spans="1:16" x14ac:dyDescent="0.2">
      <c r="A1038" s="10">
        <f t="shared" si="51"/>
        <v>1037</v>
      </c>
      <c r="B1038" s="10">
        <v>145907</v>
      </c>
      <c r="C1038" s="8" t="s">
        <v>1199</v>
      </c>
      <c r="D1038" t="s">
        <v>39</v>
      </c>
      <c r="E1038" s="5" t="s">
        <v>820</v>
      </c>
      <c r="F1038" t="s">
        <v>1056</v>
      </c>
      <c r="G1038" t="s">
        <v>280</v>
      </c>
      <c r="H1038" s="87" t="s">
        <v>786</v>
      </c>
      <c r="I1038" s="65">
        <v>6</v>
      </c>
      <c r="J1038" s="1">
        <v>1260000</v>
      </c>
      <c r="L1038" s="1">
        <f t="shared" si="52"/>
        <v>3</v>
      </c>
      <c r="M1038" t="s">
        <v>9</v>
      </c>
    </row>
    <row r="1039" spans="1:16" x14ac:dyDescent="0.2">
      <c r="A1039" s="10">
        <f t="shared" si="51"/>
        <v>1038</v>
      </c>
      <c r="B1039" s="10">
        <v>143578</v>
      </c>
      <c r="C1039" s="8" t="s">
        <v>998</v>
      </c>
      <c r="D1039" t="s">
        <v>39</v>
      </c>
      <c r="E1039" s="5" t="s">
        <v>820</v>
      </c>
      <c r="F1039" t="s">
        <v>1056</v>
      </c>
      <c r="G1039" t="s">
        <v>318</v>
      </c>
      <c r="H1039" s="8" t="s">
        <v>786</v>
      </c>
      <c r="I1039" s="65">
        <v>6</v>
      </c>
      <c r="J1039" s="1">
        <v>268396</v>
      </c>
      <c r="L1039" s="1">
        <f t="shared" si="52"/>
        <v>4</v>
      </c>
      <c r="M1039" t="s">
        <v>9</v>
      </c>
      <c r="N1039" t="s">
        <v>9</v>
      </c>
      <c r="O1039" t="s">
        <v>9</v>
      </c>
      <c r="P1039" t="s">
        <v>9</v>
      </c>
    </row>
    <row r="1040" spans="1:16" x14ac:dyDescent="0.2">
      <c r="A1040" s="10">
        <f t="shared" si="51"/>
        <v>1039</v>
      </c>
      <c r="B1040" s="10">
        <v>144553</v>
      </c>
      <c r="C1040" s="8" t="s">
        <v>998</v>
      </c>
      <c r="D1040" t="s">
        <v>39</v>
      </c>
      <c r="E1040" t="s">
        <v>820</v>
      </c>
      <c r="F1040" t="s">
        <v>1056</v>
      </c>
      <c r="G1040" t="s">
        <v>280</v>
      </c>
      <c r="H1040" s="87" t="s">
        <v>786</v>
      </c>
      <c r="I1040" s="65">
        <v>6</v>
      </c>
      <c r="J1040" s="1">
        <v>268396</v>
      </c>
      <c r="L1040" s="1">
        <f t="shared" si="52"/>
        <v>5</v>
      </c>
      <c r="M1040" t="s">
        <v>9</v>
      </c>
      <c r="N1040" t="s">
        <v>9</v>
      </c>
      <c r="O1040" t="s">
        <v>9</v>
      </c>
      <c r="P1040" t="s">
        <v>9</v>
      </c>
    </row>
    <row r="1041" spans="1:16" x14ac:dyDescent="0.2">
      <c r="A1041" s="10">
        <f t="shared" si="51"/>
        <v>1040</v>
      </c>
      <c r="B1041" s="10">
        <v>144496</v>
      </c>
      <c r="C1041" s="8" t="s">
        <v>1131</v>
      </c>
      <c r="D1041" t="s">
        <v>49</v>
      </c>
      <c r="E1041" t="s">
        <v>820</v>
      </c>
      <c r="F1041" t="s">
        <v>45</v>
      </c>
      <c r="G1041" t="s">
        <v>318</v>
      </c>
      <c r="H1041" s="87" t="s">
        <v>786</v>
      </c>
      <c r="I1041" s="65">
        <v>6</v>
      </c>
      <c r="J1041" s="1">
        <v>10551834</v>
      </c>
      <c r="L1041" s="1">
        <f t="shared" si="52"/>
        <v>6</v>
      </c>
      <c r="M1041" t="s">
        <v>9</v>
      </c>
      <c r="N1041" t="s">
        <v>9</v>
      </c>
      <c r="O1041" t="s">
        <v>9</v>
      </c>
      <c r="P1041" t="s">
        <v>9</v>
      </c>
    </row>
    <row r="1042" spans="1:16" x14ac:dyDescent="0.2">
      <c r="A1042" s="10">
        <f t="shared" si="51"/>
        <v>1041</v>
      </c>
      <c r="B1042" s="10">
        <v>143577</v>
      </c>
      <c r="C1042" s="8" t="s">
        <v>1066</v>
      </c>
      <c r="D1042" t="s">
        <v>39</v>
      </c>
      <c r="E1042" s="5" t="s">
        <v>820</v>
      </c>
      <c r="F1042" t="s">
        <v>1056</v>
      </c>
      <c r="G1042" t="s">
        <v>318</v>
      </c>
      <c r="H1042" s="8" t="s">
        <v>786</v>
      </c>
      <c r="I1042" s="65">
        <v>6</v>
      </c>
      <c r="J1042" s="1">
        <v>225988</v>
      </c>
      <c r="L1042" s="1">
        <f t="shared" si="52"/>
        <v>7</v>
      </c>
      <c r="M1042" t="s">
        <v>9</v>
      </c>
      <c r="N1042" t="s">
        <v>9</v>
      </c>
      <c r="O1042" t="s">
        <v>9</v>
      </c>
      <c r="P1042" t="s">
        <v>9</v>
      </c>
    </row>
    <row r="1043" spans="1:16" x14ac:dyDescent="0.2">
      <c r="A1043" s="10">
        <f t="shared" si="51"/>
        <v>1042</v>
      </c>
      <c r="B1043" s="10">
        <v>143966</v>
      </c>
      <c r="C1043" s="8" t="s">
        <v>1109</v>
      </c>
      <c r="D1043" t="s">
        <v>39</v>
      </c>
      <c r="E1043" t="s">
        <v>820</v>
      </c>
      <c r="F1043" t="s">
        <v>1056</v>
      </c>
      <c r="G1043" t="s">
        <v>187</v>
      </c>
      <c r="H1043" s="87" t="s">
        <v>786</v>
      </c>
      <c r="I1043" s="65">
        <v>6</v>
      </c>
      <c r="J1043" s="1">
        <v>92872</v>
      </c>
      <c r="L1043" s="1">
        <f t="shared" si="52"/>
        <v>8</v>
      </c>
      <c r="M1043" t="s">
        <v>9</v>
      </c>
      <c r="N1043" t="s">
        <v>9</v>
      </c>
      <c r="O1043" t="s">
        <v>9</v>
      </c>
      <c r="P1043" t="s">
        <v>9</v>
      </c>
    </row>
    <row r="1044" spans="1:16" x14ac:dyDescent="0.2">
      <c r="A1044" s="10">
        <f t="shared" si="51"/>
        <v>1043</v>
      </c>
      <c r="B1044" s="10">
        <v>142871</v>
      </c>
      <c r="C1044" s="87" t="s">
        <v>985</v>
      </c>
      <c r="D1044" t="s">
        <v>415</v>
      </c>
      <c r="E1044" s="5" t="s">
        <v>820</v>
      </c>
      <c r="F1044" t="s">
        <v>888</v>
      </c>
      <c r="G1044" t="s">
        <v>209</v>
      </c>
      <c r="H1044" s="87" t="s">
        <v>786</v>
      </c>
      <c r="I1044" s="65">
        <v>6</v>
      </c>
      <c r="J1044" s="1">
        <v>100000</v>
      </c>
      <c r="L1044" s="1">
        <f t="shared" si="52"/>
        <v>9</v>
      </c>
      <c r="M1044" t="s">
        <v>9</v>
      </c>
      <c r="N1044" s="66" t="s">
        <v>9</v>
      </c>
      <c r="O1044" t="s">
        <v>9</v>
      </c>
      <c r="P1044" s="66" t="s">
        <v>9</v>
      </c>
    </row>
    <row r="1045" spans="1:16" x14ac:dyDescent="0.2">
      <c r="A1045" s="10">
        <f t="shared" si="51"/>
        <v>1044</v>
      </c>
      <c r="B1045" s="10">
        <v>144470</v>
      </c>
      <c r="C1045" s="8" t="s">
        <v>985</v>
      </c>
      <c r="D1045" t="s">
        <v>49</v>
      </c>
      <c r="E1045" t="s">
        <v>820</v>
      </c>
      <c r="F1045" t="s">
        <v>208</v>
      </c>
      <c r="G1045" t="s">
        <v>303</v>
      </c>
      <c r="H1045" s="87" t="s">
        <v>786</v>
      </c>
      <c r="I1045" s="65">
        <v>6</v>
      </c>
      <c r="J1045" s="1">
        <v>10800000</v>
      </c>
      <c r="L1045" s="1">
        <f t="shared" si="52"/>
        <v>10</v>
      </c>
      <c r="M1045" t="s">
        <v>9</v>
      </c>
      <c r="N1045" t="s">
        <v>9</v>
      </c>
      <c r="O1045" t="s">
        <v>9</v>
      </c>
      <c r="P1045" t="s">
        <v>9</v>
      </c>
    </row>
    <row r="1046" spans="1:16" x14ac:dyDescent="0.2">
      <c r="A1046" s="10">
        <f t="shared" si="51"/>
        <v>1045</v>
      </c>
      <c r="B1046" s="10">
        <v>145491</v>
      </c>
      <c r="C1046" s="8" t="s">
        <v>1234</v>
      </c>
      <c r="D1046" t="s">
        <v>71</v>
      </c>
      <c r="E1046" s="5" t="s">
        <v>821</v>
      </c>
      <c r="F1046" t="s">
        <v>45</v>
      </c>
      <c r="G1046" t="s">
        <v>274</v>
      </c>
      <c r="H1046" s="87" t="s">
        <v>786</v>
      </c>
      <c r="I1046" s="65">
        <v>6</v>
      </c>
      <c r="J1046" s="1">
        <v>0</v>
      </c>
      <c r="L1046" s="1">
        <f t="shared" si="52"/>
        <v>11</v>
      </c>
      <c r="M1046" t="s">
        <v>9</v>
      </c>
    </row>
    <row r="1047" spans="1:16" x14ac:dyDescent="0.2">
      <c r="A1047" s="10">
        <f t="shared" si="51"/>
        <v>1046</v>
      </c>
      <c r="B1047" s="10">
        <v>146667</v>
      </c>
      <c r="C1047" s="8" t="s">
        <v>1234</v>
      </c>
      <c r="D1047" t="s">
        <v>39</v>
      </c>
      <c r="E1047" s="5" t="s">
        <v>820</v>
      </c>
      <c r="F1047" t="s">
        <v>14</v>
      </c>
      <c r="G1047" t="s">
        <v>328</v>
      </c>
      <c r="H1047" s="87" t="s">
        <v>786</v>
      </c>
      <c r="I1047" s="65">
        <v>6</v>
      </c>
      <c r="J1047" s="1">
        <v>21000000</v>
      </c>
      <c r="L1047" s="1">
        <f t="shared" si="52"/>
        <v>12</v>
      </c>
      <c r="M1047" t="s">
        <v>9</v>
      </c>
    </row>
    <row r="1048" spans="1:16" x14ac:dyDescent="0.2">
      <c r="A1048" s="10">
        <f t="shared" si="51"/>
        <v>1047</v>
      </c>
      <c r="B1048" s="10">
        <v>143312</v>
      </c>
      <c r="C1048" s="8" t="s">
        <v>1071</v>
      </c>
      <c r="D1048" t="s">
        <v>39</v>
      </c>
      <c r="E1048" s="5" t="s">
        <v>820</v>
      </c>
      <c r="F1048" s="5" t="s">
        <v>888</v>
      </c>
      <c r="G1048" t="s">
        <v>162</v>
      </c>
      <c r="H1048" s="87" t="s">
        <v>786</v>
      </c>
      <c r="I1048" s="65">
        <v>6</v>
      </c>
      <c r="J1048" s="1">
        <v>18000</v>
      </c>
      <c r="L1048" s="1">
        <f t="shared" si="52"/>
        <v>13</v>
      </c>
    </row>
    <row r="1049" spans="1:16" x14ac:dyDescent="0.2">
      <c r="A1049" s="10">
        <f t="shared" si="51"/>
        <v>1048</v>
      </c>
      <c r="B1049" s="10">
        <v>143869</v>
      </c>
      <c r="C1049" s="8" t="s">
        <v>1104</v>
      </c>
      <c r="D1049" t="s">
        <v>39</v>
      </c>
      <c r="E1049" t="s">
        <v>820</v>
      </c>
      <c r="F1049" t="s">
        <v>83</v>
      </c>
      <c r="G1049" t="s">
        <v>57</v>
      </c>
      <c r="H1049" s="87" t="s">
        <v>786</v>
      </c>
      <c r="I1049" s="65">
        <v>6</v>
      </c>
      <c r="J1049" s="1">
        <v>0</v>
      </c>
      <c r="L1049" s="1">
        <f t="shared" si="52"/>
        <v>14</v>
      </c>
      <c r="M1049" t="s">
        <v>9</v>
      </c>
      <c r="N1049" t="s">
        <v>9</v>
      </c>
      <c r="O1049" t="s">
        <v>9</v>
      </c>
      <c r="P1049" t="s">
        <v>9</v>
      </c>
    </row>
    <row r="1050" spans="1:16" x14ac:dyDescent="0.2">
      <c r="A1050" s="10">
        <f t="shared" si="51"/>
        <v>1049</v>
      </c>
      <c r="B1050" s="10">
        <v>144992</v>
      </c>
      <c r="C1050" s="8" t="s">
        <v>1146</v>
      </c>
      <c r="D1050" t="s">
        <v>71</v>
      </c>
      <c r="E1050" s="5" t="s">
        <v>821</v>
      </c>
      <c r="F1050" t="s">
        <v>74</v>
      </c>
      <c r="G1050" t="s">
        <v>274</v>
      </c>
      <c r="H1050" s="87" t="s">
        <v>786</v>
      </c>
      <c r="I1050" s="65">
        <v>6</v>
      </c>
      <c r="J1050" s="1">
        <v>0</v>
      </c>
      <c r="L1050" s="1">
        <f t="shared" si="52"/>
        <v>15</v>
      </c>
      <c r="M1050" t="s">
        <v>9</v>
      </c>
    </row>
    <row r="1051" spans="1:16" x14ac:dyDescent="0.2">
      <c r="A1051" s="10">
        <f t="shared" si="51"/>
        <v>1050</v>
      </c>
      <c r="B1051" s="10">
        <v>144517</v>
      </c>
      <c r="C1051" s="8" t="s">
        <v>1124</v>
      </c>
      <c r="D1051" t="s">
        <v>39</v>
      </c>
      <c r="E1051" t="s">
        <v>820</v>
      </c>
      <c r="F1051" t="s">
        <v>1044</v>
      </c>
      <c r="G1051" t="s">
        <v>951</v>
      </c>
      <c r="H1051" s="87" t="s">
        <v>786</v>
      </c>
      <c r="I1051" s="65">
        <v>6</v>
      </c>
      <c r="J1051" s="1">
        <v>778268</v>
      </c>
      <c r="L1051" s="1">
        <f t="shared" si="52"/>
        <v>16</v>
      </c>
      <c r="M1051" t="s">
        <v>9</v>
      </c>
      <c r="N1051" t="s">
        <v>9</v>
      </c>
      <c r="O1051" t="s">
        <v>9</v>
      </c>
      <c r="P1051" t="s">
        <v>9</v>
      </c>
    </row>
    <row r="1052" spans="1:16" x14ac:dyDescent="0.2">
      <c r="A1052" s="10">
        <f t="shared" si="51"/>
        <v>1051</v>
      </c>
      <c r="B1052" s="10">
        <v>145580</v>
      </c>
      <c r="C1052" s="8" t="s">
        <v>1238</v>
      </c>
      <c r="D1052" t="s">
        <v>39</v>
      </c>
      <c r="E1052" s="5" t="s">
        <v>820</v>
      </c>
      <c r="F1052" t="s">
        <v>1048</v>
      </c>
      <c r="G1052" t="s">
        <v>261</v>
      </c>
      <c r="H1052" s="87" t="s">
        <v>786</v>
      </c>
      <c r="I1052" s="65">
        <v>6</v>
      </c>
      <c r="J1052" s="1">
        <v>2759491</v>
      </c>
      <c r="L1052" s="1">
        <f t="shared" si="52"/>
        <v>17</v>
      </c>
      <c r="M1052" t="s">
        <v>9</v>
      </c>
    </row>
    <row r="1053" spans="1:16" x14ac:dyDescent="0.2">
      <c r="A1053" s="10">
        <f t="shared" si="51"/>
        <v>1052</v>
      </c>
      <c r="B1053" s="10">
        <v>145796</v>
      </c>
      <c r="C1053" s="8" t="s">
        <v>1248</v>
      </c>
      <c r="D1053" t="s">
        <v>49</v>
      </c>
      <c r="E1053" s="5" t="s">
        <v>820</v>
      </c>
      <c r="F1053" t="s">
        <v>14</v>
      </c>
      <c r="G1053" t="s">
        <v>475</v>
      </c>
      <c r="H1053" s="87" t="s">
        <v>786</v>
      </c>
      <c r="I1053" s="65">
        <v>6</v>
      </c>
      <c r="J1053" s="1">
        <v>87491054</v>
      </c>
      <c r="L1053" s="1">
        <f t="shared" si="52"/>
        <v>18</v>
      </c>
      <c r="M1053" t="s">
        <v>9</v>
      </c>
    </row>
    <row r="1054" spans="1:16" x14ac:dyDescent="0.2">
      <c r="A1054" s="10">
        <f t="shared" si="51"/>
        <v>1053</v>
      </c>
      <c r="B1054" s="10">
        <v>144176</v>
      </c>
      <c r="C1054" s="8" t="s">
        <v>1113</v>
      </c>
      <c r="D1054" t="s">
        <v>39</v>
      </c>
      <c r="E1054" t="s">
        <v>820</v>
      </c>
      <c r="F1054" t="s">
        <v>1056</v>
      </c>
      <c r="G1054" t="s">
        <v>401</v>
      </c>
      <c r="H1054" s="87" t="s">
        <v>786</v>
      </c>
      <c r="I1054" s="65">
        <v>6</v>
      </c>
      <c r="J1054" s="1">
        <v>2467061</v>
      </c>
      <c r="L1054" s="1">
        <f t="shared" si="52"/>
        <v>19</v>
      </c>
      <c r="M1054" t="s">
        <v>9</v>
      </c>
      <c r="N1054" t="s">
        <v>9</v>
      </c>
      <c r="O1054" t="s">
        <v>9</v>
      </c>
      <c r="P1054" t="s">
        <v>9</v>
      </c>
    </row>
    <row r="1055" spans="1:16" x14ac:dyDescent="0.2">
      <c r="A1055" s="10">
        <f t="shared" si="51"/>
        <v>1054</v>
      </c>
      <c r="B1055" s="10">
        <v>144217</v>
      </c>
      <c r="C1055" s="8" t="s">
        <v>1120</v>
      </c>
      <c r="D1055" t="s">
        <v>415</v>
      </c>
      <c r="E1055" t="s">
        <v>820</v>
      </c>
      <c r="F1055" t="s">
        <v>888</v>
      </c>
      <c r="G1055" t="s">
        <v>1057</v>
      </c>
      <c r="H1055" s="87" t="s">
        <v>786</v>
      </c>
      <c r="I1055" s="65">
        <v>6</v>
      </c>
      <c r="J1055" s="1">
        <v>50820</v>
      </c>
      <c r="L1055" s="1">
        <f t="shared" si="52"/>
        <v>20</v>
      </c>
      <c r="M1055" t="s">
        <v>12</v>
      </c>
      <c r="N1055" t="s">
        <v>1171</v>
      </c>
      <c r="O1055" t="s">
        <v>9</v>
      </c>
      <c r="P1055" t="s">
        <v>9</v>
      </c>
    </row>
    <row r="1056" spans="1:16" x14ac:dyDescent="0.2">
      <c r="A1056" s="10">
        <f t="shared" si="51"/>
        <v>1055</v>
      </c>
      <c r="B1056" s="10">
        <v>144004</v>
      </c>
      <c r="C1056" s="8" t="s">
        <v>1110</v>
      </c>
      <c r="D1056" t="s">
        <v>415</v>
      </c>
      <c r="E1056" t="s">
        <v>820</v>
      </c>
      <c r="F1056" t="s">
        <v>888</v>
      </c>
      <c r="G1056" t="s">
        <v>113</v>
      </c>
      <c r="H1056" s="87" t="s">
        <v>786</v>
      </c>
      <c r="I1056" s="65">
        <v>6</v>
      </c>
      <c r="J1056" s="1">
        <v>651000</v>
      </c>
      <c r="L1056" s="1">
        <f t="shared" si="52"/>
        <v>21</v>
      </c>
      <c r="M1056" t="s">
        <v>12</v>
      </c>
      <c r="N1056" t="s">
        <v>1169</v>
      </c>
      <c r="O1056" t="s">
        <v>9</v>
      </c>
      <c r="P1056" t="s">
        <v>9</v>
      </c>
    </row>
    <row r="1057" spans="1:16" x14ac:dyDescent="0.2">
      <c r="A1057" s="10">
        <f t="shared" si="51"/>
        <v>1056</v>
      </c>
      <c r="B1057" s="10">
        <v>145156</v>
      </c>
      <c r="C1057" s="8" t="s">
        <v>1110</v>
      </c>
      <c r="D1057" t="s">
        <v>39</v>
      </c>
      <c r="E1057" s="5" t="s">
        <v>820</v>
      </c>
      <c r="F1057" t="s">
        <v>1049</v>
      </c>
      <c r="G1057" t="s">
        <v>493</v>
      </c>
      <c r="H1057" s="87" t="s">
        <v>786</v>
      </c>
      <c r="I1057" s="65">
        <v>6</v>
      </c>
      <c r="J1057" s="1">
        <v>1493272</v>
      </c>
      <c r="L1057" s="1">
        <f t="shared" si="52"/>
        <v>22</v>
      </c>
      <c r="M1057" t="s">
        <v>9</v>
      </c>
    </row>
    <row r="1058" spans="1:16" x14ac:dyDescent="0.2">
      <c r="A1058" s="10">
        <f t="shared" si="51"/>
        <v>1057</v>
      </c>
      <c r="B1058" s="10">
        <v>146608</v>
      </c>
      <c r="C1058" s="8" t="s">
        <v>1292</v>
      </c>
      <c r="D1058" t="s">
        <v>39</v>
      </c>
      <c r="E1058" s="5" t="s">
        <v>820</v>
      </c>
      <c r="F1058" t="s">
        <v>1049</v>
      </c>
      <c r="G1058" t="s">
        <v>496</v>
      </c>
      <c r="H1058" s="87" t="s">
        <v>786</v>
      </c>
      <c r="I1058" s="65">
        <v>6</v>
      </c>
      <c r="J1058" s="1">
        <v>3412713.6</v>
      </c>
      <c r="L1058" s="1">
        <f t="shared" si="52"/>
        <v>23</v>
      </c>
      <c r="M1058" t="s">
        <v>9</v>
      </c>
    </row>
    <row r="1059" spans="1:16" x14ac:dyDescent="0.2">
      <c r="A1059" s="10">
        <f t="shared" si="51"/>
        <v>1058</v>
      </c>
      <c r="B1059" s="10">
        <v>144682</v>
      </c>
      <c r="C1059" s="8" t="s">
        <v>1145</v>
      </c>
      <c r="D1059" t="s">
        <v>71</v>
      </c>
      <c r="E1059" t="s">
        <v>821</v>
      </c>
      <c r="F1059" t="s">
        <v>45</v>
      </c>
      <c r="G1059" t="s">
        <v>261</v>
      </c>
      <c r="H1059" s="87" t="s">
        <v>786</v>
      </c>
      <c r="I1059" s="65">
        <v>6</v>
      </c>
      <c r="J1059" s="1">
        <v>0</v>
      </c>
      <c r="L1059" s="1">
        <f t="shared" si="52"/>
        <v>24</v>
      </c>
      <c r="M1059" t="s">
        <v>9</v>
      </c>
      <c r="N1059" t="s">
        <v>9</v>
      </c>
      <c r="O1059" t="s">
        <v>9</v>
      </c>
      <c r="P1059" t="s">
        <v>9</v>
      </c>
    </row>
    <row r="1060" spans="1:16" x14ac:dyDescent="0.2">
      <c r="A1060" s="10">
        <f t="shared" si="51"/>
        <v>1059</v>
      </c>
      <c r="B1060" s="10">
        <v>146523</v>
      </c>
      <c r="C1060" s="8" t="s">
        <v>1287</v>
      </c>
      <c r="D1060" t="s">
        <v>49</v>
      </c>
      <c r="E1060" s="5" t="s">
        <v>820</v>
      </c>
      <c r="F1060" t="s">
        <v>14</v>
      </c>
      <c r="G1060" t="s">
        <v>359</v>
      </c>
      <c r="H1060" s="87" t="s">
        <v>786</v>
      </c>
      <c r="I1060" s="65">
        <v>6</v>
      </c>
      <c r="J1060" s="1">
        <v>24720000</v>
      </c>
      <c r="L1060" s="1">
        <f t="shared" si="52"/>
        <v>25</v>
      </c>
      <c r="M1060" t="s">
        <v>9</v>
      </c>
    </row>
    <row r="1061" spans="1:16" x14ac:dyDescent="0.2">
      <c r="A1061" s="10">
        <f t="shared" si="51"/>
        <v>1060</v>
      </c>
      <c r="B1061" s="10">
        <v>146613</v>
      </c>
      <c r="C1061" s="8" t="s">
        <v>1293</v>
      </c>
      <c r="D1061" t="s">
        <v>49</v>
      </c>
      <c r="E1061" s="5" t="s">
        <v>820</v>
      </c>
      <c r="F1061" t="s">
        <v>14</v>
      </c>
      <c r="G1061" t="s">
        <v>303</v>
      </c>
      <c r="H1061" s="87" t="s">
        <v>786</v>
      </c>
      <c r="I1061" s="65">
        <v>6</v>
      </c>
      <c r="J1061" s="1">
        <v>15000000</v>
      </c>
      <c r="L1061" s="1">
        <f t="shared" si="52"/>
        <v>26</v>
      </c>
      <c r="M1061" t="s">
        <v>9</v>
      </c>
    </row>
    <row r="1062" spans="1:16" x14ac:dyDescent="0.2">
      <c r="A1062" s="10">
        <f t="shared" si="51"/>
        <v>1061</v>
      </c>
      <c r="B1062" s="10">
        <v>143862</v>
      </c>
      <c r="C1062" s="8" t="s">
        <v>1101</v>
      </c>
      <c r="D1062" t="s">
        <v>415</v>
      </c>
      <c r="E1062" t="s">
        <v>820</v>
      </c>
      <c r="F1062" t="s">
        <v>888</v>
      </c>
      <c r="G1062" t="s">
        <v>1167</v>
      </c>
      <c r="H1062" s="87" t="s">
        <v>786</v>
      </c>
      <c r="I1062" s="65">
        <v>6</v>
      </c>
      <c r="J1062" s="1">
        <v>74208</v>
      </c>
      <c r="L1062" s="1">
        <f t="shared" si="52"/>
        <v>27</v>
      </c>
      <c r="M1062" t="s">
        <v>12</v>
      </c>
      <c r="N1062" t="s">
        <v>1168</v>
      </c>
      <c r="O1062" t="s">
        <v>9</v>
      </c>
      <c r="P1062" t="s">
        <v>9</v>
      </c>
    </row>
    <row r="1063" spans="1:16" x14ac:dyDescent="0.2">
      <c r="A1063" s="10">
        <f t="shared" si="51"/>
        <v>1062</v>
      </c>
      <c r="B1063" s="10">
        <v>144654</v>
      </c>
      <c r="C1063" s="8" t="s">
        <v>1141</v>
      </c>
      <c r="D1063" t="s">
        <v>415</v>
      </c>
      <c r="E1063" t="s">
        <v>820</v>
      </c>
      <c r="F1063" t="s">
        <v>888</v>
      </c>
      <c r="G1063" t="s">
        <v>318</v>
      </c>
      <c r="H1063" s="87" t="s">
        <v>786</v>
      </c>
      <c r="I1063" s="65">
        <v>6</v>
      </c>
      <c r="J1063" s="1">
        <v>33600</v>
      </c>
      <c r="L1063" s="1">
        <f t="shared" si="52"/>
        <v>28</v>
      </c>
      <c r="M1063" t="s">
        <v>12</v>
      </c>
      <c r="N1063" t="s">
        <v>1172</v>
      </c>
      <c r="O1063" t="s">
        <v>9</v>
      </c>
      <c r="P1063" t="s">
        <v>9</v>
      </c>
    </row>
    <row r="1064" spans="1:16" x14ac:dyDescent="0.2">
      <c r="A1064" s="10">
        <f t="shared" si="51"/>
        <v>1063</v>
      </c>
      <c r="B1064" s="10">
        <v>145385</v>
      </c>
      <c r="C1064" s="8" t="s">
        <v>1226</v>
      </c>
      <c r="D1064" t="s">
        <v>39</v>
      </c>
      <c r="E1064" s="5" t="s">
        <v>820</v>
      </c>
      <c r="F1064" t="s">
        <v>1049</v>
      </c>
      <c r="G1064" t="s">
        <v>280</v>
      </c>
      <c r="H1064" s="87" t="s">
        <v>786</v>
      </c>
      <c r="I1064" s="65">
        <v>6</v>
      </c>
      <c r="J1064" s="1">
        <v>763203</v>
      </c>
      <c r="L1064" s="1">
        <f t="shared" si="52"/>
        <v>29</v>
      </c>
      <c r="M1064" t="s">
        <v>9</v>
      </c>
    </row>
    <row r="1065" spans="1:16" x14ac:dyDescent="0.2">
      <c r="A1065" s="10">
        <f t="shared" si="51"/>
        <v>1064</v>
      </c>
      <c r="B1065" s="10">
        <v>145384</v>
      </c>
      <c r="C1065" s="8" t="s">
        <v>1225</v>
      </c>
      <c r="D1065" t="s">
        <v>39</v>
      </c>
      <c r="E1065" s="5" t="s">
        <v>820</v>
      </c>
      <c r="F1065" t="s">
        <v>1049</v>
      </c>
      <c r="G1065" t="s">
        <v>280</v>
      </c>
      <c r="H1065" s="87" t="s">
        <v>786</v>
      </c>
      <c r="I1065" s="65">
        <v>6</v>
      </c>
      <c r="J1065" s="1">
        <v>1447377</v>
      </c>
      <c r="L1065" s="1">
        <f t="shared" si="52"/>
        <v>30</v>
      </c>
      <c r="M1065" t="s">
        <v>9</v>
      </c>
    </row>
    <row r="1066" spans="1:16" x14ac:dyDescent="0.2">
      <c r="A1066" s="10">
        <f t="shared" si="51"/>
        <v>1065</v>
      </c>
      <c r="B1066" s="10">
        <v>145357</v>
      </c>
      <c r="C1066" s="8" t="s">
        <v>1216</v>
      </c>
      <c r="D1066" t="s">
        <v>39</v>
      </c>
      <c r="E1066" s="5" t="s">
        <v>820</v>
      </c>
      <c r="F1066" t="s">
        <v>1049</v>
      </c>
      <c r="G1066" t="s">
        <v>280</v>
      </c>
      <c r="H1066" s="87" t="s">
        <v>786</v>
      </c>
      <c r="I1066" s="65">
        <v>6</v>
      </c>
      <c r="J1066" s="1">
        <v>1447377</v>
      </c>
      <c r="L1066" s="1">
        <f t="shared" si="52"/>
        <v>31</v>
      </c>
      <c r="M1066" t="s">
        <v>9</v>
      </c>
    </row>
    <row r="1067" spans="1:16" x14ac:dyDescent="0.2">
      <c r="A1067" s="10">
        <f t="shared" si="51"/>
        <v>1066</v>
      </c>
      <c r="B1067" s="10">
        <v>145353</v>
      </c>
      <c r="C1067" s="8" t="s">
        <v>1215</v>
      </c>
      <c r="D1067" t="s">
        <v>39</v>
      </c>
      <c r="E1067" s="5" t="s">
        <v>820</v>
      </c>
      <c r="F1067" t="s">
        <v>1049</v>
      </c>
      <c r="G1067" t="s">
        <v>280</v>
      </c>
      <c r="H1067" s="87" t="s">
        <v>786</v>
      </c>
      <c r="I1067" s="65">
        <v>6</v>
      </c>
      <c r="J1067" s="1">
        <v>753535</v>
      </c>
      <c r="L1067" s="1">
        <f t="shared" si="52"/>
        <v>32</v>
      </c>
      <c r="M1067" t="s">
        <v>9</v>
      </c>
    </row>
    <row r="1068" spans="1:16" x14ac:dyDescent="0.2">
      <c r="A1068" s="10">
        <f t="shared" si="51"/>
        <v>1067</v>
      </c>
      <c r="B1068" s="10">
        <v>145336</v>
      </c>
      <c r="C1068" s="8" t="s">
        <v>1213</v>
      </c>
      <c r="D1068" t="s">
        <v>39</v>
      </c>
      <c r="E1068" s="5" t="s">
        <v>820</v>
      </c>
      <c r="F1068" t="s">
        <v>1049</v>
      </c>
      <c r="G1068" t="s">
        <v>280</v>
      </c>
      <c r="H1068" s="87" t="s">
        <v>786</v>
      </c>
      <c r="I1068" s="65">
        <v>6</v>
      </c>
      <c r="J1068" s="1">
        <v>753535</v>
      </c>
      <c r="L1068" s="1">
        <f t="shared" si="52"/>
        <v>33</v>
      </c>
      <c r="M1068" t="s">
        <v>9</v>
      </c>
    </row>
    <row r="1069" spans="1:16" x14ac:dyDescent="0.2">
      <c r="A1069" s="10">
        <f t="shared" si="51"/>
        <v>1068</v>
      </c>
      <c r="B1069" s="10">
        <v>145488</v>
      </c>
      <c r="C1069" s="8" t="s">
        <v>1232</v>
      </c>
      <c r="D1069" t="s">
        <v>39</v>
      </c>
      <c r="E1069" s="5" t="s">
        <v>820</v>
      </c>
      <c r="F1069" t="s">
        <v>1056</v>
      </c>
      <c r="G1069" t="s">
        <v>1165</v>
      </c>
      <c r="H1069" s="87" t="s">
        <v>786</v>
      </c>
      <c r="I1069" s="65">
        <v>6</v>
      </c>
      <c r="J1069" s="1">
        <v>272558</v>
      </c>
      <c r="L1069" s="1">
        <f t="shared" si="52"/>
        <v>34</v>
      </c>
      <c r="M1069" t="s">
        <v>9</v>
      </c>
    </row>
    <row r="1070" spans="1:16" x14ac:dyDescent="0.2">
      <c r="A1070" s="10">
        <f t="shared" si="51"/>
        <v>1069</v>
      </c>
      <c r="B1070" s="10">
        <v>146461</v>
      </c>
      <c r="C1070" s="8" t="s">
        <v>1285</v>
      </c>
      <c r="D1070" t="s">
        <v>39</v>
      </c>
      <c r="E1070" s="5" t="s">
        <v>820</v>
      </c>
      <c r="F1070" t="s">
        <v>1048</v>
      </c>
      <c r="G1070" t="s">
        <v>1170</v>
      </c>
      <c r="H1070" s="87" t="s">
        <v>786</v>
      </c>
      <c r="I1070" s="65">
        <v>6</v>
      </c>
      <c r="J1070" s="1">
        <v>113764</v>
      </c>
      <c r="L1070" s="1">
        <f t="shared" si="52"/>
        <v>35</v>
      </c>
      <c r="M1070" t="s">
        <v>9</v>
      </c>
    </row>
    <row r="1071" spans="1:16" x14ac:dyDescent="0.2">
      <c r="A1071" s="10">
        <f t="shared" si="51"/>
        <v>1070</v>
      </c>
      <c r="B1071" s="10">
        <v>146251</v>
      </c>
      <c r="C1071" s="8" t="s">
        <v>1276</v>
      </c>
      <c r="D1071" t="s">
        <v>39</v>
      </c>
      <c r="E1071" s="5" t="s">
        <v>820</v>
      </c>
      <c r="F1071" t="s">
        <v>1049</v>
      </c>
      <c r="G1071" t="s">
        <v>318</v>
      </c>
      <c r="H1071" s="87" t="s">
        <v>786</v>
      </c>
      <c r="I1071" s="65">
        <v>6</v>
      </c>
      <c r="J1071" s="1">
        <v>1858075</v>
      </c>
      <c r="L1071" s="1">
        <f t="shared" si="52"/>
        <v>36</v>
      </c>
      <c r="M1071" t="s">
        <v>9</v>
      </c>
    </row>
    <row r="1072" spans="1:16" x14ac:dyDescent="0.2">
      <c r="A1072" s="10">
        <f t="shared" si="51"/>
        <v>1071</v>
      </c>
      <c r="B1072" s="10">
        <v>145487</v>
      </c>
      <c r="C1072" s="8" t="s">
        <v>1231</v>
      </c>
      <c r="D1072" t="s">
        <v>39</v>
      </c>
      <c r="E1072" s="5" t="s">
        <v>820</v>
      </c>
      <c r="F1072" t="s">
        <v>1049</v>
      </c>
      <c r="G1072" t="s">
        <v>318</v>
      </c>
      <c r="H1072" s="87" t="s">
        <v>786</v>
      </c>
      <c r="I1072" s="65">
        <v>6</v>
      </c>
      <c r="J1072" s="1">
        <v>879233</v>
      </c>
      <c r="L1072" s="1">
        <f t="shared" si="52"/>
        <v>37</v>
      </c>
      <c r="M1072" t="s">
        <v>9</v>
      </c>
    </row>
    <row r="1073" spans="1:16" x14ac:dyDescent="0.2">
      <c r="A1073" s="10">
        <f t="shared" si="51"/>
        <v>1072</v>
      </c>
      <c r="B1073" s="10">
        <v>145477</v>
      </c>
      <c r="C1073" s="8" t="s">
        <v>1229</v>
      </c>
      <c r="D1073" t="s">
        <v>39</v>
      </c>
      <c r="E1073" s="5" t="s">
        <v>820</v>
      </c>
      <c r="F1073" t="s">
        <v>1049</v>
      </c>
      <c r="G1073" t="s">
        <v>318</v>
      </c>
      <c r="H1073" s="87" t="s">
        <v>786</v>
      </c>
      <c r="I1073" s="65">
        <v>6</v>
      </c>
      <c r="J1073" s="1">
        <v>2198001</v>
      </c>
      <c r="L1073" s="1">
        <f t="shared" si="52"/>
        <v>38</v>
      </c>
      <c r="M1073" t="s">
        <v>9</v>
      </c>
    </row>
    <row r="1074" spans="1:16" x14ac:dyDescent="0.2">
      <c r="A1074" s="10">
        <f t="shared" si="51"/>
        <v>1073</v>
      </c>
      <c r="B1074" s="10">
        <v>20846</v>
      </c>
      <c r="C1074" s="8" t="s">
        <v>111</v>
      </c>
      <c r="D1074" t="s">
        <v>71</v>
      </c>
      <c r="E1074" s="9" t="s">
        <v>821</v>
      </c>
      <c r="F1074" t="s">
        <v>26</v>
      </c>
      <c r="G1074" t="s">
        <v>80</v>
      </c>
      <c r="H1074" s="93" t="s">
        <v>786</v>
      </c>
      <c r="I1074" s="2">
        <v>10</v>
      </c>
      <c r="J1074" s="3">
        <v>0</v>
      </c>
      <c r="K1074" s="3"/>
      <c r="L1074" s="1">
        <f t="shared" si="52"/>
        <v>39</v>
      </c>
      <c r="M1074" t="s">
        <v>9</v>
      </c>
      <c r="N1074" s="66" t="s">
        <v>9</v>
      </c>
      <c r="O1074" t="s">
        <v>9</v>
      </c>
      <c r="P1074" s="66" t="s">
        <v>9</v>
      </c>
    </row>
    <row r="1075" spans="1:16" x14ac:dyDescent="0.2">
      <c r="A1075" s="10">
        <f t="shared" si="51"/>
        <v>1074</v>
      </c>
      <c r="B1075" s="10">
        <v>121516</v>
      </c>
      <c r="C1075" s="8" t="s">
        <v>443</v>
      </c>
      <c r="D1075" t="s">
        <v>39</v>
      </c>
      <c r="E1075" s="5" t="s">
        <v>820</v>
      </c>
      <c r="F1075" t="s">
        <v>208</v>
      </c>
      <c r="G1075" t="s">
        <v>190</v>
      </c>
      <c r="H1075" s="8" t="s">
        <v>786</v>
      </c>
      <c r="I1075" s="2">
        <v>10</v>
      </c>
      <c r="J1075" s="3">
        <v>92400000</v>
      </c>
      <c r="K1075" s="3"/>
      <c r="L1075" s="1">
        <f t="shared" si="52"/>
        <v>40</v>
      </c>
      <c r="M1075" t="s">
        <v>9</v>
      </c>
      <c r="N1075" s="66" t="s">
        <v>9</v>
      </c>
      <c r="O1075" t="s">
        <v>9</v>
      </c>
      <c r="P1075" s="66" t="s">
        <v>9</v>
      </c>
    </row>
    <row r="1076" spans="1:16" x14ac:dyDescent="0.2">
      <c r="A1076" s="10">
        <f t="shared" si="51"/>
        <v>1075</v>
      </c>
      <c r="B1076" s="10">
        <v>117777</v>
      </c>
      <c r="C1076" s="8" t="s">
        <v>345</v>
      </c>
      <c r="D1076" t="s">
        <v>39</v>
      </c>
      <c r="E1076" s="5" t="s">
        <v>820</v>
      </c>
      <c r="F1076" t="s">
        <v>5</v>
      </c>
      <c r="G1076" t="s">
        <v>102</v>
      </c>
      <c r="H1076" s="8" t="s">
        <v>786</v>
      </c>
      <c r="I1076" s="2">
        <v>10</v>
      </c>
      <c r="J1076" s="3">
        <v>10000000</v>
      </c>
      <c r="K1076" s="3"/>
      <c r="L1076" s="1">
        <f t="shared" si="52"/>
        <v>41</v>
      </c>
      <c r="M1076" t="s">
        <v>9</v>
      </c>
      <c r="N1076" s="66" t="s">
        <v>9</v>
      </c>
      <c r="O1076" t="s">
        <v>9</v>
      </c>
      <c r="P1076" s="66" t="s">
        <v>9</v>
      </c>
    </row>
    <row r="1077" spans="1:16" x14ac:dyDescent="0.2">
      <c r="A1077" s="10">
        <f t="shared" si="51"/>
        <v>1076</v>
      </c>
      <c r="B1077" s="10">
        <v>121211</v>
      </c>
      <c r="C1077" s="8" t="s">
        <v>429</v>
      </c>
      <c r="D1077" t="s">
        <v>49</v>
      </c>
      <c r="E1077" s="5" t="s">
        <v>820</v>
      </c>
      <c r="F1077" t="s">
        <v>83</v>
      </c>
      <c r="G1077" t="s">
        <v>312</v>
      </c>
      <c r="H1077" s="8" t="s">
        <v>786</v>
      </c>
      <c r="I1077" s="2">
        <v>10</v>
      </c>
      <c r="J1077" s="3">
        <v>117600000</v>
      </c>
      <c r="K1077" s="3"/>
      <c r="L1077" s="1">
        <f t="shared" si="52"/>
        <v>42</v>
      </c>
      <c r="M1077" t="s">
        <v>9</v>
      </c>
      <c r="N1077" s="66" t="s">
        <v>9</v>
      </c>
      <c r="O1077" t="s">
        <v>9</v>
      </c>
      <c r="P1077" s="66" t="s">
        <v>9</v>
      </c>
    </row>
    <row r="1078" spans="1:16" x14ac:dyDescent="0.2">
      <c r="A1078" s="10">
        <f t="shared" si="51"/>
        <v>1077</v>
      </c>
      <c r="B1078" s="10">
        <v>131655</v>
      </c>
      <c r="C1078" s="8" t="s">
        <v>587</v>
      </c>
      <c r="D1078" t="s">
        <v>49</v>
      </c>
      <c r="E1078" s="5" t="s">
        <v>820</v>
      </c>
      <c r="F1078" t="s">
        <v>83</v>
      </c>
      <c r="G1078" t="s">
        <v>312</v>
      </c>
      <c r="H1078" s="8" t="s">
        <v>786</v>
      </c>
      <c r="I1078" s="2">
        <v>10</v>
      </c>
      <c r="J1078" s="3">
        <v>139401768.80000001</v>
      </c>
      <c r="K1078" s="3"/>
      <c r="L1078" s="1">
        <f t="shared" si="52"/>
        <v>43</v>
      </c>
      <c r="M1078" t="s">
        <v>9</v>
      </c>
      <c r="N1078" s="66" t="s">
        <v>9</v>
      </c>
      <c r="O1078" t="s">
        <v>9</v>
      </c>
      <c r="P1078" s="66" t="s">
        <v>9</v>
      </c>
    </row>
    <row r="1079" spans="1:16" x14ac:dyDescent="0.2">
      <c r="A1079" s="10">
        <f t="shared" si="51"/>
        <v>1078</v>
      </c>
      <c r="B1079" s="10">
        <v>139411</v>
      </c>
      <c r="C1079" s="8" t="s">
        <v>696</v>
      </c>
      <c r="D1079" t="s">
        <v>49</v>
      </c>
      <c r="E1079" s="5" t="s">
        <v>820</v>
      </c>
      <c r="F1079" t="s">
        <v>45</v>
      </c>
      <c r="G1079" t="s">
        <v>274</v>
      </c>
      <c r="H1079" s="8" t="s">
        <v>786</v>
      </c>
      <c r="I1079" s="2">
        <v>10</v>
      </c>
      <c r="J1079" s="3">
        <v>304597641</v>
      </c>
      <c r="K1079" s="3"/>
      <c r="L1079" s="1">
        <f t="shared" si="52"/>
        <v>44</v>
      </c>
      <c r="M1079" t="s">
        <v>9</v>
      </c>
      <c r="N1079" s="66" t="s">
        <v>9</v>
      </c>
      <c r="O1079" t="s">
        <v>9</v>
      </c>
      <c r="P1079" s="66" t="s">
        <v>9</v>
      </c>
    </row>
    <row r="1080" spans="1:16" x14ac:dyDescent="0.2">
      <c r="A1080" s="10">
        <f t="shared" si="51"/>
        <v>1079</v>
      </c>
      <c r="B1080" s="10">
        <v>142811</v>
      </c>
      <c r="C1080" s="8" t="s">
        <v>982</v>
      </c>
      <c r="D1080" t="s">
        <v>39</v>
      </c>
      <c r="E1080" s="5" t="s">
        <v>820</v>
      </c>
      <c r="F1080" t="s">
        <v>1048</v>
      </c>
      <c r="G1080" t="s">
        <v>261</v>
      </c>
      <c r="H1080" s="87" t="s">
        <v>786</v>
      </c>
      <c r="I1080" s="65">
        <v>17</v>
      </c>
      <c r="J1080" s="1">
        <v>4200000</v>
      </c>
      <c r="L1080" s="1">
        <f t="shared" si="52"/>
        <v>45</v>
      </c>
      <c r="M1080" t="s">
        <v>9</v>
      </c>
      <c r="N1080" s="66" t="s">
        <v>9</v>
      </c>
      <c r="O1080" t="s">
        <v>9</v>
      </c>
      <c r="P1080" s="66" t="s">
        <v>9</v>
      </c>
    </row>
    <row r="1081" spans="1:16" x14ac:dyDescent="0.2">
      <c r="A1081" s="10">
        <f t="shared" si="51"/>
        <v>1080</v>
      </c>
      <c r="B1081" s="10">
        <v>143373</v>
      </c>
      <c r="C1081" s="8" t="s">
        <v>1025</v>
      </c>
      <c r="D1081" t="s">
        <v>39</v>
      </c>
      <c r="E1081" s="5" t="s">
        <v>820</v>
      </c>
      <c r="F1081" t="s">
        <v>1048</v>
      </c>
      <c r="G1081" t="s">
        <v>261</v>
      </c>
      <c r="H1081" s="87" t="s">
        <v>786</v>
      </c>
      <c r="I1081" s="65">
        <v>17</v>
      </c>
      <c r="J1081" s="1">
        <v>700000</v>
      </c>
      <c r="L1081" s="1">
        <f t="shared" si="52"/>
        <v>46</v>
      </c>
      <c r="M1081" t="s">
        <v>9</v>
      </c>
      <c r="N1081" s="66" t="s">
        <v>9</v>
      </c>
      <c r="O1081" t="s">
        <v>9</v>
      </c>
      <c r="P1081" s="66" t="s">
        <v>9</v>
      </c>
    </row>
    <row r="1082" spans="1:16" x14ac:dyDescent="0.2">
      <c r="A1082" s="10">
        <f t="shared" si="51"/>
        <v>1081</v>
      </c>
      <c r="B1082" s="10">
        <v>142780</v>
      </c>
      <c r="C1082" s="8" t="s">
        <v>977</v>
      </c>
      <c r="D1082" t="s">
        <v>39</v>
      </c>
      <c r="E1082" s="5" t="s">
        <v>820</v>
      </c>
      <c r="F1082" t="s">
        <v>1048</v>
      </c>
      <c r="G1082" t="s">
        <v>318</v>
      </c>
      <c r="H1082" s="87" t="s">
        <v>786</v>
      </c>
      <c r="I1082" s="65">
        <v>17</v>
      </c>
      <c r="J1082" s="1">
        <v>2800000</v>
      </c>
      <c r="L1082" s="1">
        <f t="shared" si="52"/>
        <v>47</v>
      </c>
      <c r="M1082" t="s">
        <v>9</v>
      </c>
      <c r="N1082" s="66" t="s">
        <v>9</v>
      </c>
      <c r="O1082" t="s">
        <v>9</v>
      </c>
      <c r="P1082" s="66" t="s">
        <v>9</v>
      </c>
    </row>
    <row r="1083" spans="1:16" x14ac:dyDescent="0.2">
      <c r="A1083" s="10">
        <f t="shared" si="51"/>
        <v>1082</v>
      </c>
      <c r="B1083" s="10">
        <v>143296</v>
      </c>
      <c r="C1083" s="8" t="s">
        <v>1017</v>
      </c>
      <c r="D1083" t="s">
        <v>39</v>
      </c>
      <c r="E1083" s="5" t="s">
        <v>820</v>
      </c>
      <c r="F1083" t="s">
        <v>1048</v>
      </c>
      <c r="G1083" t="s">
        <v>280</v>
      </c>
      <c r="H1083" s="87" t="s">
        <v>786</v>
      </c>
      <c r="I1083" s="65">
        <v>17</v>
      </c>
      <c r="J1083" s="1">
        <v>4500000</v>
      </c>
      <c r="L1083" s="1">
        <f t="shared" si="52"/>
        <v>48</v>
      </c>
      <c r="M1083" t="s">
        <v>9</v>
      </c>
      <c r="N1083" s="66" t="s">
        <v>9</v>
      </c>
      <c r="O1083" t="s">
        <v>9</v>
      </c>
      <c r="P1083" s="66" t="s">
        <v>9</v>
      </c>
    </row>
    <row r="1084" spans="1:16" x14ac:dyDescent="0.2">
      <c r="A1084" s="10">
        <f t="shared" si="51"/>
        <v>1083</v>
      </c>
      <c r="B1084" s="10">
        <v>142961</v>
      </c>
      <c r="C1084" s="8" t="s">
        <v>995</v>
      </c>
      <c r="D1084" t="s">
        <v>39</v>
      </c>
      <c r="E1084" s="5" t="s">
        <v>820</v>
      </c>
      <c r="F1084" t="s">
        <v>1048</v>
      </c>
      <c r="G1084" t="s">
        <v>318</v>
      </c>
      <c r="H1084" s="87" t="s">
        <v>786</v>
      </c>
      <c r="I1084" s="65">
        <v>17</v>
      </c>
      <c r="J1084" s="1">
        <v>9200000</v>
      </c>
      <c r="L1084" s="1">
        <f t="shared" si="52"/>
        <v>49</v>
      </c>
      <c r="M1084" t="s">
        <v>9</v>
      </c>
      <c r="N1084" s="66" t="s">
        <v>9</v>
      </c>
      <c r="O1084" t="s">
        <v>9</v>
      </c>
      <c r="P1084" s="66" t="s">
        <v>9</v>
      </c>
    </row>
  </sheetData>
  <autoFilter ref="D1:P1084"/>
  <sortState ref="B2:P1084">
    <sortCondition ref="H2:H1084"/>
    <sortCondition ref="I2:I1084"/>
    <sortCondition ref="C2:C1084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75" zoomScaleNormal="75" workbookViewId="0">
      <selection activeCell="G23" sqref="G23"/>
    </sheetView>
  </sheetViews>
  <sheetFormatPr baseColWidth="10" defaultRowHeight="12.75" x14ac:dyDescent="0.2"/>
  <cols>
    <col min="1" max="1" width="27.85546875" bestFit="1" customWidth="1"/>
    <col min="2" max="2" width="18.140625" customWidth="1"/>
    <col min="3" max="3" width="14.85546875" bestFit="1" customWidth="1"/>
    <col min="4" max="4" width="13.5703125" customWidth="1"/>
  </cols>
  <sheetData>
    <row r="1" spans="1:6" ht="21" x14ac:dyDescent="0.2">
      <c r="A1" s="11" t="s">
        <v>791</v>
      </c>
    </row>
    <row r="2" spans="1:6" ht="18.75" x14ac:dyDescent="0.2">
      <c r="A2" s="12" t="s">
        <v>792</v>
      </c>
    </row>
    <row r="3" spans="1:6" ht="19.5" x14ac:dyDescent="0.2">
      <c r="A3" s="13" t="s">
        <v>1313</v>
      </c>
    </row>
    <row r="5" spans="1:6" ht="15.75" x14ac:dyDescent="0.25">
      <c r="A5" s="14" t="s">
        <v>793</v>
      </c>
      <c r="B5" s="15" t="s">
        <v>794</v>
      </c>
      <c r="C5" s="15" t="s">
        <v>795</v>
      </c>
      <c r="D5" s="15" t="s">
        <v>796</v>
      </c>
      <c r="E5" s="16"/>
      <c r="F5" s="16"/>
    </row>
    <row r="6" spans="1:6" ht="15" x14ac:dyDescent="0.2">
      <c r="A6" s="17" t="s">
        <v>790</v>
      </c>
      <c r="B6" s="18">
        <f>1181967070.35/1000000</f>
        <v>1181.9670703499999</v>
      </c>
      <c r="C6" s="18">
        <v>26</v>
      </c>
      <c r="D6" s="19">
        <f>B6/B10</f>
        <v>3.0602831164463599E-2</v>
      </c>
    </row>
    <row r="7" spans="1:6" ht="15" x14ac:dyDescent="0.2">
      <c r="A7" s="17" t="s">
        <v>789</v>
      </c>
      <c r="B7" s="18">
        <f>3514001353.175/1000000</f>
        <v>3514.0013531750001</v>
      </c>
      <c r="C7" s="18">
        <v>140</v>
      </c>
      <c r="D7" s="19">
        <f>B7/B10</f>
        <v>9.0982560191856507E-2</v>
      </c>
    </row>
    <row r="8" spans="1:6" ht="15" x14ac:dyDescent="0.2">
      <c r="A8" s="17" t="s">
        <v>788</v>
      </c>
      <c r="B8" s="18">
        <f>23899994434.76/1000000</f>
        <v>23899.994434759999</v>
      </c>
      <c r="C8" s="18">
        <v>557</v>
      </c>
      <c r="D8" s="19">
        <f>B8/B10</f>
        <v>0.6188053058889349</v>
      </c>
    </row>
    <row r="9" spans="1:6" ht="15" x14ac:dyDescent="0.2">
      <c r="A9" s="17" t="s">
        <v>797</v>
      </c>
      <c r="B9" s="18">
        <f>10026838541.95/1000000</f>
        <v>10026.838541950001</v>
      </c>
      <c r="C9" s="18">
        <v>360</v>
      </c>
      <c r="D9" s="19">
        <f>B9/B10</f>
        <v>0.25960930275474514</v>
      </c>
    </row>
    <row r="10" spans="1:6" ht="15.75" x14ac:dyDescent="0.25">
      <c r="A10" s="20" t="s">
        <v>798</v>
      </c>
      <c r="B10" s="21">
        <f>SUM(B6:B9)</f>
        <v>38622.801400234996</v>
      </c>
      <c r="C10" s="21">
        <f>SUM(C6:C9)</f>
        <v>1083</v>
      </c>
      <c r="D10" s="22">
        <f>SUM(D6:D9)</f>
        <v>1</v>
      </c>
    </row>
    <row r="11" spans="1:6" ht="15.75" x14ac:dyDescent="0.25">
      <c r="A11" s="23"/>
      <c r="B11" s="24"/>
      <c r="C11" s="25"/>
    </row>
    <row r="12" spans="1:6" ht="15.75" x14ac:dyDescent="0.25">
      <c r="A12" s="23"/>
      <c r="B12" s="24"/>
    </row>
    <row r="13" spans="1:6" x14ac:dyDescent="0.2">
      <c r="B13" s="1"/>
    </row>
    <row r="14" spans="1:6" x14ac:dyDescent="0.2">
      <c r="B14" s="1"/>
    </row>
    <row r="15" spans="1:6" x14ac:dyDescent="0.2">
      <c r="B15" s="1"/>
    </row>
    <row r="16" spans="1:6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A44" s="26" t="s">
        <v>799</v>
      </c>
      <c r="B44" s="1"/>
    </row>
    <row r="46" spans="1:2" x14ac:dyDescent="0.2">
      <c r="A46" s="5" t="s">
        <v>800</v>
      </c>
    </row>
    <row r="49" spans="1:1" x14ac:dyDescent="0.2">
      <c r="A49" s="27" t="s">
        <v>801</v>
      </c>
    </row>
    <row r="50" spans="1:1" x14ac:dyDescent="0.2">
      <c r="A50" s="5" t="s">
        <v>802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xSplit="2" ySplit="4" topLeftCell="C20" activePane="bottomRight" state="frozen"/>
      <selection pane="topRight" activeCell="C1" sqref="C1"/>
      <selection pane="bottomLeft" activeCell="A6" sqref="A6"/>
      <selection pane="bottomRight" activeCell="F31" sqref="F31"/>
    </sheetView>
  </sheetViews>
  <sheetFormatPr baseColWidth="10" defaultRowHeight="12.75" x14ac:dyDescent="0.2"/>
  <cols>
    <col min="1" max="1" width="17.5703125" customWidth="1"/>
    <col min="2" max="2" width="34.140625" customWidth="1"/>
    <col min="3" max="3" width="21" style="1" customWidth="1"/>
    <col min="4" max="4" width="13.140625" style="28" customWidth="1"/>
    <col min="5" max="5" width="13.7109375" style="28" customWidth="1"/>
    <col min="6" max="6" width="15.5703125" style="28" customWidth="1"/>
    <col min="7" max="7" width="17.5703125" style="28" customWidth="1"/>
    <col min="8" max="8" width="0" hidden="1" customWidth="1"/>
  </cols>
  <sheetData>
    <row r="1" spans="1:8" ht="21" x14ac:dyDescent="0.2">
      <c r="A1" s="94" t="s">
        <v>791</v>
      </c>
      <c r="B1" s="94"/>
      <c r="C1" s="94"/>
      <c r="D1" s="94"/>
      <c r="E1" s="94"/>
      <c r="F1" s="94"/>
      <c r="G1" s="94"/>
    </row>
    <row r="2" spans="1:8" ht="18.75" x14ac:dyDescent="0.2">
      <c r="A2" s="95" t="s">
        <v>792</v>
      </c>
      <c r="B2" s="95"/>
      <c r="C2" s="95"/>
      <c r="D2" s="95"/>
      <c r="E2" s="95"/>
      <c r="F2" s="95"/>
      <c r="G2" s="95"/>
    </row>
    <row r="3" spans="1:8" ht="20.25" thickBot="1" x14ac:dyDescent="0.25">
      <c r="A3" s="96" t="s">
        <v>1313</v>
      </c>
      <c r="B3" s="96"/>
      <c r="C3" s="96"/>
      <c r="D3" s="96"/>
      <c r="E3" s="96"/>
      <c r="F3" s="96"/>
      <c r="G3" s="96"/>
    </row>
    <row r="4" spans="1:8" ht="46.5" thickTop="1" thickBot="1" x14ac:dyDescent="0.25">
      <c r="A4" s="29" t="s">
        <v>805</v>
      </c>
      <c r="B4" s="30" t="s">
        <v>806</v>
      </c>
      <c r="C4" s="31" t="s">
        <v>807</v>
      </c>
      <c r="D4" s="32" t="s">
        <v>795</v>
      </c>
      <c r="E4" s="33" t="s">
        <v>808</v>
      </c>
      <c r="F4" s="34" t="s">
        <v>809</v>
      </c>
      <c r="G4" s="34" t="s">
        <v>810</v>
      </c>
    </row>
    <row r="5" spans="1:8" s="40" customFormat="1" ht="15" thickTop="1" x14ac:dyDescent="0.2">
      <c r="A5" s="35" t="s">
        <v>811</v>
      </c>
      <c r="B5" s="36" t="s">
        <v>812</v>
      </c>
      <c r="C5" s="37">
        <v>937553796.1500001</v>
      </c>
      <c r="D5" s="38">
        <f>E5+F5+G5</f>
        <v>23</v>
      </c>
      <c r="E5" s="38">
        <v>18</v>
      </c>
      <c r="F5" s="38">
        <v>5</v>
      </c>
      <c r="G5" s="38">
        <v>0</v>
      </c>
      <c r="H5" s="39">
        <f>G5+F5+E5</f>
        <v>23</v>
      </c>
    </row>
    <row r="6" spans="1:8" s="40" customFormat="1" ht="14.25" x14ac:dyDescent="0.2">
      <c r="A6" s="41" t="s">
        <v>811</v>
      </c>
      <c r="B6" s="42" t="s">
        <v>813</v>
      </c>
      <c r="C6" s="43">
        <v>3404050318.1750002</v>
      </c>
      <c r="D6" s="44">
        <f t="shared" ref="D6:D8" si="0">E6+F6+G6</f>
        <v>134</v>
      </c>
      <c r="E6" s="44">
        <v>106</v>
      </c>
      <c r="F6" s="44">
        <v>25</v>
      </c>
      <c r="G6" s="44">
        <v>3</v>
      </c>
      <c r="H6" s="39">
        <f t="shared" ref="H6:H23" si="1">G6+F6+E6</f>
        <v>134</v>
      </c>
    </row>
    <row r="7" spans="1:8" s="40" customFormat="1" ht="14.25" x14ac:dyDescent="0.2">
      <c r="A7" s="41" t="s">
        <v>811</v>
      </c>
      <c r="B7" s="42" t="s">
        <v>814</v>
      </c>
      <c r="C7" s="43">
        <v>23402929865.110001</v>
      </c>
      <c r="D7" s="44">
        <f t="shared" si="0"/>
        <v>497</v>
      </c>
      <c r="E7" s="44">
        <v>389</v>
      </c>
      <c r="F7" s="44">
        <v>94</v>
      </c>
      <c r="G7" s="44">
        <v>14</v>
      </c>
      <c r="H7" s="39">
        <f t="shared" si="1"/>
        <v>497</v>
      </c>
    </row>
    <row r="8" spans="1:8" s="40" customFormat="1" ht="15" thickBot="1" x14ac:dyDescent="0.25">
      <c r="A8" s="45" t="s">
        <v>811</v>
      </c>
      <c r="B8" s="46" t="s">
        <v>815</v>
      </c>
      <c r="C8" s="47">
        <v>9605198143.8500004</v>
      </c>
      <c r="D8" s="48">
        <f t="shared" si="0"/>
        <v>278</v>
      </c>
      <c r="E8" s="48">
        <v>196</v>
      </c>
      <c r="F8" s="48">
        <v>62</v>
      </c>
      <c r="G8" s="48">
        <v>20</v>
      </c>
      <c r="H8" s="39">
        <f t="shared" si="1"/>
        <v>278</v>
      </c>
    </row>
    <row r="9" spans="1:8" s="40" customFormat="1" ht="16.5" thickTop="1" thickBot="1" x14ac:dyDescent="0.25">
      <c r="A9" s="49"/>
      <c r="B9" s="50"/>
      <c r="C9" s="51">
        <f>SUM(C5:C8)</f>
        <v>37349732123.285004</v>
      </c>
      <c r="D9" s="52">
        <f>SUM(D5:D8)</f>
        <v>932</v>
      </c>
      <c r="E9" s="52">
        <f>SUM(E5:E8)</f>
        <v>709</v>
      </c>
      <c r="F9" s="52">
        <f>SUM(F5:F8)</f>
        <v>186</v>
      </c>
      <c r="G9" s="52">
        <f>SUM(G5:G8)</f>
        <v>37</v>
      </c>
      <c r="H9" s="39"/>
    </row>
    <row r="10" spans="1:8" s="40" customFormat="1" ht="15" thickTop="1" x14ac:dyDescent="0.2">
      <c r="A10" s="35" t="s">
        <v>816</v>
      </c>
      <c r="B10" s="36" t="s">
        <v>812</v>
      </c>
      <c r="C10" s="53">
        <v>15680183.200000001</v>
      </c>
      <c r="D10" s="38">
        <f>E10+F10+G10</f>
        <v>1</v>
      </c>
      <c r="E10" s="38">
        <v>1</v>
      </c>
      <c r="F10" s="38">
        <v>0</v>
      </c>
      <c r="G10" s="38">
        <v>0</v>
      </c>
      <c r="H10" s="39">
        <f t="shared" si="1"/>
        <v>1</v>
      </c>
    </row>
    <row r="11" spans="1:8" s="40" customFormat="1" ht="14.25" x14ac:dyDescent="0.2">
      <c r="A11" s="41" t="s">
        <v>816</v>
      </c>
      <c r="B11" s="42" t="s">
        <v>813</v>
      </c>
      <c r="C11" s="54">
        <v>657030</v>
      </c>
      <c r="D11" s="44">
        <f>E11+F11+G11</f>
        <v>2</v>
      </c>
      <c r="E11" s="44">
        <v>2</v>
      </c>
      <c r="F11" s="44">
        <v>0</v>
      </c>
      <c r="G11" s="44">
        <v>0</v>
      </c>
      <c r="H11" s="39">
        <f t="shared" si="1"/>
        <v>2</v>
      </c>
    </row>
    <row r="12" spans="1:8" s="40" customFormat="1" ht="14.25" x14ac:dyDescent="0.2">
      <c r="A12" s="41" t="s">
        <v>816</v>
      </c>
      <c r="B12" s="42" t="s">
        <v>814</v>
      </c>
      <c r="C12" s="43">
        <v>114096813</v>
      </c>
      <c r="D12" s="44">
        <f>E12+F12+G12</f>
        <v>2</v>
      </c>
      <c r="E12" s="44">
        <v>2</v>
      </c>
      <c r="F12" s="44">
        <v>0</v>
      </c>
      <c r="G12" s="44">
        <v>0</v>
      </c>
      <c r="H12" s="39">
        <f t="shared" si="1"/>
        <v>2</v>
      </c>
    </row>
    <row r="13" spans="1:8" s="40" customFormat="1" ht="15" thickBot="1" x14ac:dyDescent="0.25">
      <c r="A13" s="45" t="s">
        <v>816</v>
      </c>
      <c r="B13" s="46" t="s">
        <v>815</v>
      </c>
      <c r="C13" s="47">
        <v>204392908</v>
      </c>
      <c r="D13" s="48">
        <f>E13+F13++G13</f>
        <v>4</v>
      </c>
      <c r="E13" s="48">
        <v>4</v>
      </c>
      <c r="F13" s="48">
        <v>0</v>
      </c>
      <c r="G13" s="48">
        <v>0</v>
      </c>
      <c r="H13" s="39">
        <f t="shared" si="1"/>
        <v>4</v>
      </c>
    </row>
    <row r="14" spans="1:8" s="40" customFormat="1" ht="16.5" thickTop="1" thickBot="1" x14ac:dyDescent="0.25">
      <c r="A14" s="49"/>
      <c r="B14" s="50"/>
      <c r="C14" s="51">
        <f>SUM(C10:C13)</f>
        <v>334826934.19999999</v>
      </c>
      <c r="D14" s="52">
        <f>SUM(D10:D13)</f>
        <v>9</v>
      </c>
      <c r="E14" s="52">
        <f t="shared" ref="E14:G14" si="2">SUM(E10:E13)</f>
        <v>9</v>
      </c>
      <c r="F14" s="52">
        <f t="shared" si="2"/>
        <v>0</v>
      </c>
      <c r="G14" s="52">
        <f t="shared" si="2"/>
        <v>0</v>
      </c>
      <c r="H14" s="39"/>
    </row>
    <row r="15" spans="1:8" s="40" customFormat="1" ht="15" thickTop="1" x14ac:dyDescent="0.2">
      <c r="A15" s="35" t="s">
        <v>817</v>
      </c>
      <c r="B15" s="36" t="s">
        <v>812</v>
      </c>
      <c r="C15" s="37">
        <v>228733091</v>
      </c>
      <c r="D15" s="38">
        <f>E15+F15+G15</f>
        <v>2</v>
      </c>
      <c r="E15" s="38">
        <v>1</v>
      </c>
      <c r="F15" s="38">
        <v>1</v>
      </c>
      <c r="G15" s="38"/>
      <c r="H15" s="39">
        <f t="shared" si="1"/>
        <v>2</v>
      </c>
    </row>
    <row r="16" spans="1:8" s="40" customFormat="1" ht="14.25" x14ac:dyDescent="0.2">
      <c r="A16" s="41" t="s">
        <v>817</v>
      </c>
      <c r="B16" s="42" t="s">
        <v>813</v>
      </c>
      <c r="C16" s="43">
        <v>109294005</v>
      </c>
      <c r="D16" s="44">
        <f t="shared" ref="D16:D18" si="3">E16+F16+G16</f>
        <v>2</v>
      </c>
      <c r="E16" s="44">
        <v>1</v>
      </c>
      <c r="F16" s="44">
        <v>1</v>
      </c>
      <c r="G16" s="44">
        <v>0</v>
      </c>
      <c r="H16" s="39">
        <f t="shared" si="1"/>
        <v>2</v>
      </c>
    </row>
    <row r="17" spans="1:8" s="40" customFormat="1" ht="14.25" x14ac:dyDescent="0.2">
      <c r="A17" s="41" t="s">
        <v>817</v>
      </c>
      <c r="B17" s="42" t="s">
        <v>814</v>
      </c>
      <c r="C17" s="43">
        <v>382967756.64999998</v>
      </c>
      <c r="D17" s="44">
        <f t="shared" si="3"/>
        <v>21</v>
      </c>
      <c r="E17" s="44">
        <v>19</v>
      </c>
      <c r="F17" s="44">
        <v>2</v>
      </c>
      <c r="G17" s="44">
        <v>0</v>
      </c>
      <c r="H17" s="39">
        <f t="shared" si="1"/>
        <v>21</v>
      </c>
    </row>
    <row r="18" spans="1:8" s="40" customFormat="1" ht="15" thickBot="1" x14ac:dyDescent="0.25">
      <c r="A18" s="45" t="s">
        <v>817</v>
      </c>
      <c r="B18" s="46" t="s">
        <v>815</v>
      </c>
      <c r="C18" s="47">
        <v>217247490.09999999</v>
      </c>
      <c r="D18" s="48">
        <f t="shared" si="3"/>
        <v>58</v>
      </c>
      <c r="E18" s="48">
        <v>41</v>
      </c>
      <c r="F18" s="48">
        <v>9</v>
      </c>
      <c r="G18" s="48">
        <v>8</v>
      </c>
      <c r="H18" s="39">
        <f t="shared" si="1"/>
        <v>58</v>
      </c>
    </row>
    <row r="19" spans="1:8" s="40" customFormat="1" ht="16.5" thickTop="1" thickBot="1" x14ac:dyDescent="0.25">
      <c r="A19" s="49"/>
      <c r="B19" s="50"/>
      <c r="C19" s="51">
        <f>SUM(C15:C18)</f>
        <v>938242342.75</v>
      </c>
      <c r="D19" s="52">
        <f>SUM(D15:D18)</f>
        <v>83</v>
      </c>
      <c r="E19" s="52">
        <f>SUM(E15:E18)</f>
        <v>62</v>
      </c>
      <c r="F19" s="52">
        <f t="shared" ref="F19:G19" si="4">SUM(F15:F18)</f>
        <v>13</v>
      </c>
      <c r="G19" s="52">
        <f t="shared" si="4"/>
        <v>8</v>
      </c>
      <c r="H19" s="39"/>
    </row>
    <row r="20" spans="1:8" s="40" customFormat="1" ht="15" thickTop="1" x14ac:dyDescent="0.2">
      <c r="A20" s="35" t="s">
        <v>818</v>
      </c>
      <c r="B20" s="36" t="s">
        <v>812</v>
      </c>
      <c r="C20" s="37">
        <v>0</v>
      </c>
      <c r="D20" s="38">
        <f>E20+F20+G20</f>
        <v>0</v>
      </c>
      <c r="E20" s="38">
        <v>0</v>
      </c>
      <c r="F20" s="38">
        <v>0</v>
      </c>
      <c r="G20" s="38">
        <v>0</v>
      </c>
      <c r="H20" s="39">
        <f t="shared" si="1"/>
        <v>0</v>
      </c>
    </row>
    <row r="21" spans="1:8" s="40" customFormat="1" ht="14.25" x14ac:dyDescent="0.2">
      <c r="A21" s="41" t="s">
        <v>818</v>
      </c>
      <c r="B21" s="42" t="s">
        <v>813</v>
      </c>
      <c r="C21" s="43">
        <v>0</v>
      </c>
      <c r="D21" s="44">
        <f t="shared" ref="D21:D23" si="5">E21+F21+G21</f>
        <v>2</v>
      </c>
      <c r="E21" s="44">
        <v>1</v>
      </c>
      <c r="F21" s="44">
        <v>1</v>
      </c>
      <c r="G21" s="44">
        <v>0</v>
      </c>
      <c r="H21" s="39">
        <f t="shared" si="1"/>
        <v>2</v>
      </c>
    </row>
    <row r="22" spans="1:8" s="40" customFormat="1" ht="14.25" x14ac:dyDescent="0.2">
      <c r="A22" s="41" t="s">
        <v>818</v>
      </c>
      <c r="B22" s="42" t="s">
        <v>814</v>
      </c>
      <c r="C22" s="43">
        <v>0</v>
      </c>
      <c r="D22" s="44">
        <f t="shared" si="5"/>
        <v>37</v>
      </c>
      <c r="E22" s="44">
        <v>15</v>
      </c>
      <c r="F22" s="44">
        <v>20</v>
      </c>
      <c r="G22" s="44">
        <v>2</v>
      </c>
      <c r="H22" s="39">
        <f t="shared" si="1"/>
        <v>37</v>
      </c>
    </row>
    <row r="23" spans="1:8" s="40" customFormat="1" ht="15" thickBot="1" x14ac:dyDescent="0.25">
      <c r="A23" s="45" t="s">
        <v>818</v>
      </c>
      <c r="B23" s="46" t="s">
        <v>815</v>
      </c>
      <c r="C23" s="47">
        <v>0</v>
      </c>
      <c r="D23" s="48">
        <f t="shared" si="5"/>
        <v>20</v>
      </c>
      <c r="E23" s="48">
        <v>9</v>
      </c>
      <c r="F23" s="48">
        <v>10</v>
      </c>
      <c r="G23" s="48">
        <v>1</v>
      </c>
      <c r="H23" s="39">
        <f t="shared" si="1"/>
        <v>20</v>
      </c>
    </row>
    <row r="24" spans="1:8" s="40" customFormat="1" ht="16.5" thickTop="1" thickBot="1" x14ac:dyDescent="0.25">
      <c r="A24" s="70"/>
      <c r="B24" s="58"/>
      <c r="C24" s="51">
        <f>SUM(C20:C23)</f>
        <v>0</v>
      </c>
      <c r="D24" s="52">
        <f>SUM(D20:D23)</f>
        <v>59</v>
      </c>
      <c r="E24" s="52">
        <f>SUM(E20:E23)</f>
        <v>25</v>
      </c>
      <c r="F24" s="52">
        <f t="shared" ref="F24:G24" si="6">SUM(F20:F23)</f>
        <v>31</v>
      </c>
      <c r="G24" s="52">
        <f t="shared" si="6"/>
        <v>3</v>
      </c>
      <c r="H24" s="39"/>
    </row>
    <row r="25" spans="1:8" s="40" customFormat="1" ht="16.5" thickTop="1" thickBot="1" x14ac:dyDescent="0.25">
      <c r="A25" s="55"/>
      <c r="B25" s="56"/>
      <c r="C25" s="57"/>
      <c r="D25" s="58"/>
      <c r="E25" s="58"/>
      <c r="F25" s="58"/>
      <c r="G25" s="58"/>
      <c r="H25" s="39"/>
    </row>
    <row r="26" spans="1:8" s="62" customFormat="1" ht="16.5" thickTop="1" thickBot="1" x14ac:dyDescent="0.25">
      <c r="A26" s="59"/>
      <c r="B26" s="60" t="s">
        <v>819</v>
      </c>
      <c r="C26" s="61">
        <f>C24+C19+C14+C9</f>
        <v>38622801400.235001</v>
      </c>
      <c r="D26" s="33">
        <f>D24+D19+D14+D9</f>
        <v>1083</v>
      </c>
      <c r="E26" s="33">
        <f>E9+E14+E19+E24</f>
        <v>805</v>
      </c>
      <c r="F26" s="33">
        <f t="shared" ref="F26:G26" si="7">F9+F14+F19+F24</f>
        <v>230</v>
      </c>
      <c r="G26" s="33">
        <f t="shared" si="7"/>
        <v>48</v>
      </c>
      <c r="H26" s="33">
        <f t="shared" ref="H26" si="8">H24+H14+H9</f>
        <v>0</v>
      </c>
    </row>
    <row r="27" spans="1:8" ht="13.5" thickTop="1" x14ac:dyDescent="0.2"/>
    <row r="28" spans="1:8" x14ac:dyDescent="0.2">
      <c r="A28" s="26" t="s">
        <v>799</v>
      </c>
      <c r="H28" s="1">
        <f>SUM(H5:H27)</f>
        <v>1083</v>
      </c>
    </row>
    <row r="30" spans="1:8" x14ac:dyDescent="0.2">
      <c r="A30" s="5" t="s">
        <v>800</v>
      </c>
    </row>
    <row r="32" spans="1:8" x14ac:dyDescent="0.2">
      <c r="A32" s="27" t="s">
        <v>801</v>
      </c>
      <c r="C32"/>
      <c r="D32"/>
      <c r="E32"/>
      <c r="F32"/>
      <c r="G32"/>
    </row>
    <row r="33" spans="1:7" x14ac:dyDescent="0.2">
      <c r="A33" s="5" t="s">
        <v>802</v>
      </c>
      <c r="C33"/>
      <c r="D33"/>
      <c r="E33"/>
      <c r="F33"/>
      <c r="G33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0" workbookViewId="0">
      <selection activeCell="A10" sqref="A1:A1048576"/>
    </sheetView>
  </sheetViews>
  <sheetFormatPr baseColWidth="10" defaultRowHeight="12.75" x14ac:dyDescent="0.2"/>
  <cols>
    <col min="3" max="3" width="30.140625" bestFit="1" customWidth="1"/>
    <col min="4" max="4" width="16.42578125" bestFit="1" customWidth="1"/>
    <col min="5" max="5" width="13" bestFit="1" customWidth="1"/>
    <col min="6" max="6" width="16.42578125" customWidth="1"/>
    <col min="7" max="7" width="50.7109375" customWidth="1"/>
    <col min="10" max="10" width="12.7109375" bestFit="1" customWidth="1"/>
  </cols>
  <sheetData>
    <row r="1" spans="1:10" x14ac:dyDescent="0.2">
      <c r="A1" s="82" t="s">
        <v>824</v>
      </c>
      <c r="B1" s="82" t="s">
        <v>950</v>
      </c>
      <c r="C1" s="83" t="s">
        <v>0</v>
      </c>
      <c r="D1" s="82" t="s">
        <v>805</v>
      </c>
      <c r="E1" s="82" t="s">
        <v>825</v>
      </c>
      <c r="F1" s="82" t="s">
        <v>1061</v>
      </c>
      <c r="G1" s="82" t="s">
        <v>826</v>
      </c>
      <c r="H1" s="84" t="s">
        <v>806</v>
      </c>
      <c r="I1" s="85" t="s">
        <v>787</v>
      </c>
      <c r="J1" s="86" t="s">
        <v>803</v>
      </c>
    </row>
    <row r="2" spans="1:10" x14ac:dyDescent="0.2">
      <c r="A2" s="72" t="s">
        <v>145</v>
      </c>
      <c r="B2" s="73">
        <v>45647</v>
      </c>
      <c r="C2" s="72" t="s">
        <v>49</v>
      </c>
      <c r="D2" s="74" t="s">
        <v>820</v>
      </c>
      <c r="E2" s="74" t="s">
        <v>827</v>
      </c>
      <c r="F2" s="72">
        <v>39725403</v>
      </c>
      <c r="G2" s="74" t="s">
        <v>828</v>
      </c>
      <c r="H2" s="71" t="s">
        <v>790</v>
      </c>
      <c r="I2" s="75">
        <v>55</v>
      </c>
      <c r="J2" s="76">
        <v>110000000.00000001</v>
      </c>
    </row>
    <row r="3" spans="1:10" x14ac:dyDescent="0.2">
      <c r="A3" s="74" t="s">
        <v>218</v>
      </c>
      <c r="B3" s="73">
        <v>82891</v>
      </c>
      <c r="C3" s="72" t="s">
        <v>39</v>
      </c>
      <c r="D3" s="74" t="s">
        <v>820</v>
      </c>
      <c r="E3" s="72" t="s">
        <v>827</v>
      </c>
      <c r="F3" s="72">
        <v>39767733</v>
      </c>
      <c r="G3" s="72" t="s">
        <v>829</v>
      </c>
      <c r="H3" s="77" t="s">
        <v>790</v>
      </c>
      <c r="I3" s="78">
        <v>89</v>
      </c>
      <c r="J3" s="76">
        <v>12086200</v>
      </c>
    </row>
    <row r="4" spans="1:10" x14ac:dyDescent="0.2">
      <c r="A4" s="72" t="s">
        <v>263</v>
      </c>
      <c r="B4" s="73">
        <v>97055</v>
      </c>
      <c r="C4" s="72" t="s">
        <v>4</v>
      </c>
      <c r="D4" s="74" t="s">
        <v>823</v>
      </c>
      <c r="E4" s="72" t="s">
        <v>830</v>
      </c>
      <c r="F4" s="72">
        <v>832000760</v>
      </c>
      <c r="G4" s="72" t="s">
        <v>831</v>
      </c>
      <c r="H4" s="77" t="s">
        <v>790</v>
      </c>
      <c r="I4" s="75">
        <v>55</v>
      </c>
      <c r="J4" s="76">
        <v>45000000</v>
      </c>
    </row>
    <row r="5" spans="1:10" x14ac:dyDescent="0.2">
      <c r="A5" s="74" t="s">
        <v>1045</v>
      </c>
      <c r="B5" s="73">
        <v>100348</v>
      </c>
      <c r="C5" s="72" t="s">
        <v>39</v>
      </c>
      <c r="D5" s="74" t="s">
        <v>820</v>
      </c>
      <c r="E5" s="74" t="s">
        <v>827</v>
      </c>
      <c r="F5" s="74">
        <v>3049690</v>
      </c>
      <c r="G5" s="74" t="s">
        <v>1059</v>
      </c>
      <c r="H5" s="77" t="s">
        <v>790</v>
      </c>
      <c r="I5" s="75">
        <v>67</v>
      </c>
      <c r="J5" s="76">
        <v>16800000</v>
      </c>
    </row>
    <row r="6" spans="1:10" x14ac:dyDescent="0.2">
      <c r="A6" s="72" t="s">
        <v>446</v>
      </c>
      <c r="B6" s="73">
        <v>121936</v>
      </c>
      <c r="C6" s="72" t="s">
        <v>39</v>
      </c>
      <c r="D6" s="74" t="s">
        <v>820</v>
      </c>
      <c r="E6" s="74" t="s">
        <v>830</v>
      </c>
      <c r="F6" s="74">
        <v>899999445</v>
      </c>
      <c r="G6" s="74" t="s">
        <v>1060</v>
      </c>
      <c r="H6" s="77" t="s">
        <v>790</v>
      </c>
      <c r="I6" s="78">
        <v>67</v>
      </c>
      <c r="J6" s="76">
        <v>13400000</v>
      </c>
    </row>
    <row r="7" spans="1:10" x14ac:dyDescent="0.2">
      <c r="A7" s="72" t="s">
        <v>492</v>
      </c>
      <c r="B7" s="73">
        <v>125979</v>
      </c>
      <c r="C7" s="72" t="s">
        <v>290</v>
      </c>
      <c r="D7" s="74" t="s">
        <v>820</v>
      </c>
      <c r="E7" s="74" t="s">
        <v>827</v>
      </c>
      <c r="F7" s="72">
        <v>371944</v>
      </c>
      <c r="G7" s="74" t="s">
        <v>832</v>
      </c>
      <c r="H7" s="77" t="s">
        <v>790</v>
      </c>
      <c r="I7" s="75">
        <v>87</v>
      </c>
      <c r="J7" s="76">
        <v>59821200</v>
      </c>
    </row>
    <row r="8" spans="1:10" x14ac:dyDescent="0.2">
      <c r="A8" s="72" t="s">
        <v>494</v>
      </c>
      <c r="B8" s="73">
        <v>126012</v>
      </c>
      <c r="C8" s="72" t="s">
        <v>39</v>
      </c>
      <c r="D8" s="74" t="s">
        <v>820</v>
      </c>
      <c r="E8" s="72" t="s">
        <v>827</v>
      </c>
      <c r="F8" s="72">
        <v>79980855</v>
      </c>
      <c r="G8" s="74" t="s">
        <v>833</v>
      </c>
      <c r="H8" s="77" t="s">
        <v>790</v>
      </c>
      <c r="I8" s="75">
        <v>67</v>
      </c>
      <c r="J8" s="76">
        <v>6087607</v>
      </c>
    </row>
    <row r="9" spans="1:10" x14ac:dyDescent="0.2">
      <c r="A9" s="72" t="s">
        <v>509</v>
      </c>
      <c r="B9" s="73">
        <v>127543</v>
      </c>
      <c r="C9" s="72" t="s">
        <v>39</v>
      </c>
      <c r="D9" s="74" t="s">
        <v>820</v>
      </c>
      <c r="E9" s="74" t="s">
        <v>827</v>
      </c>
      <c r="F9" s="74">
        <v>20904480</v>
      </c>
      <c r="G9" s="74" t="s">
        <v>1062</v>
      </c>
      <c r="H9" s="77" t="s">
        <v>790</v>
      </c>
      <c r="I9" s="78">
        <v>67</v>
      </c>
      <c r="J9" s="76">
        <v>27000000</v>
      </c>
    </row>
    <row r="10" spans="1:10" x14ac:dyDescent="0.2">
      <c r="A10" s="72" t="s">
        <v>584</v>
      </c>
      <c r="B10" s="73">
        <v>131496</v>
      </c>
      <c r="C10" s="72" t="s">
        <v>39</v>
      </c>
      <c r="D10" s="74" t="s">
        <v>820</v>
      </c>
      <c r="E10" s="74" t="s">
        <v>827</v>
      </c>
      <c r="F10" s="72">
        <v>79738386</v>
      </c>
      <c r="G10" s="74" t="s">
        <v>834</v>
      </c>
      <c r="H10" s="77" t="s">
        <v>790</v>
      </c>
      <c r="I10" s="75">
        <v>55</v>
      </c>
      <c r="J10" s="76">
        <v>13499952.950000001</v>
      </c>
    </row>
    <row r="11" spans="1:10" x14ac:dyDescent="0.2">
      <c r="A11" s="72" t="s">
        <v>593</v>
      </c>
      <c r="B11" s="73">
        <v>132050</v>
      </c>
      <c r="C11" s="72" t="s">
        <v>39</v>
      </c>
      <c r="D11" s="74" t="s">
        <v>820</v>
      </c>
      <c r="E11" s="72" t="s">
        <v>827</v>
      </c>
      <c r="F11" s="72">
        <v>1073170807</v>
      </c>
      <c r="G11" s="72" t="s">
        <v>835</v>
      </c>
      <c r="H11" s="77" t="s">
        <v>790</v>
      </c>
      <c r="I11" s="75">
        <v>78</v>
      </c>
      <c r="J11" s="76">
        <v>36132575</v>
      </c>
    </row>
    <row r="12" spans="1:10" x14ac:dyDescent="0.2">
      <c r="A12" s="72" t="s">
        <v>603</v>
      </c>
      <c r="B12" s="73">
        <v>132440</v>
      </c>
      <c r="C12" s="72" t="s">
        <v>39</v>
      </c>
      <c r="D12" s="74" t="s">
        <v>820</v>
      </c>
      <c r="E12" s="74" t="s">
        <v>827</v>
      </c>
      <c r="F12" s="72">
        <v>52928377</v>
      </c>
      <c r="G12" s="74" t="s">
        <v>836</v>
      </c>
      <c r="H12" s="77" t="s">
        <v>790</v>
      </c>
      <c r="I12" s="75">
        <v>55</v>
      </c>
      <c r="J12" s="76">
        <v>10000000</v>
      </c>
    </row>
    <row r="13" spans="1:10" x14ac:dyDescent="0.2">
      <c r="A13" s="72" t="s">
        <v>765</v>
      </c>
      <c r="B13" s="73">
        <v>139641</v>
      </c>
      <c r="C13" s="72" t="s">
        <v>49</v>
      </c>
      <c r="D13" s="74" t="s">
        <v>820</v>
      </c>
      <c r="E13" s="74" t="s">
        <v>827</v>
      </c>
      <c r="F13" s="72">
        <v>23726673</v>
      </c>
      <c r="G13" s="74" t="s">
        <v>837</v>
      </c>
      <c r="H13" s="77" t="s">
        <v>790</v>
      </c>
      <c r="I13" s="75">
        <v>55</v>
      </c>
      <c r="J13" s="76">
        <v>207900000.00000003</v>
      </c>
    </row>
    <row r="14" spans="1:10" x14ac:dyDescent="0.2">
      <c r="A14" s="72" t="s">
        <v>935</v>
      </c>
      <c r="B14" s="73">
        <v>141817</v>
      </c>
      <c r="C14" s="72" t="s">
        <v>39</v>
      </c>
      <c r="D14" s="74" t="s">
        <v>820</v>
      </c>
      <c r="E14" s="74" t="s">
        <v>830</v>
      </c>
      <c r="F14" s="72">
        <v>890903937</v>
      </c>
      <c r="G14" s="74" t="s">
        <v>953</v>
      </c>
      <c r="H14" s="77" t="s">
        <v>790</v>
      </c>
      <c r="I14" s="75">
        <v>67</v>
      </c>
      <c r="J14" s="76">
        <v>27647446.200000003</v>
      </c>
    </row>
    <row r="15" spans="1:10" x14ac:dyDescent="0.2">
      <c r="A15" s="72" t="s">
        <v>1011</v>
      </c>
      <c r="B15" s="73">
        <v>143193</v>
      </c>
      <c r="C15" s="72" t="s">
        <v>300</v>
      </c>
      <c r="D15" s="74" t="s">
        <v>822</v>
      </c>
      <c r="E15" s="74" t="s">
        <v>830</v>
      </c>
      <c r="F15" s="74">
        <v>900006037</v>
      </c>
      <c r="G15" s="74" t="s">
        <v>1063</v>
      </c>
      <c r="H15" s="79" t="s">
        <v>790</v>
      </c>
      <c r="I15" s="78">
        <v>67</v>
      </c>
      <c r="J15" s="76">
        <v>15680183.200000001</v>
      </c>
    </row>
    <row r="16" spans="1:10" x14ac:dyDescent="0.2">
      <c r="A16" s="72" t="s">
        <v>1012</v>
      </c>
      <c r="B16" s="73">
        <v>143207</v>
      </c>
      <c r="C16" s="72" t="s">
        <v>4</v>
      </c>
      <c r="D16" s="74" t="s">
        <v>823</v>
      </c>
      <c r="E16" s="74" t="s">
        <v>830</v>
      </c>
      <c r="F16" s="74">
        <v>8300531053</v>
      </c>
      <c r="G16" s="74" t="s">
        <v>1064</v>
      </c>
      <c r="H16" s="77" t="s">
        <v>790</v>
      </c>
      <c r="I16" s="78">
        <v>78</v>
      </c>
      <c r="J16" s="76">
        <v>183733091</v>
      </c>
    </row>
    <row r="17" spans="1:10" x14ac:dyDescent="0.2">
      <c r="A17" s="74" t="s">
        <v>989</v>
      </c>
      <c r="B17" s="73">
        <v>143557</v>
      </c>
      <c r="C17" s="74" t="s">
        <v>39</v>
      </c>
      <c r="D17" s="74" t="s">
        <v>820</v>
      </c>
      <c r="E17" s="74" t="s">
        <v>827</v>
      </c>
      <c r="F17" s="74">
        <v>23555726</v>
      </c>
      <c r="G17" s="74" t="s">
        <v>1181</v>
      </c>
      <c r="H17" s="77" t="s">
        <v>790</v>
      </c>
      <c r="I17" s="78">
        <v>67</v>
      </c>
      <c r="J17" s="76">
        <v>14182520</v>
      </c>
    </row>
    <row r="18" spans="1:10" x14ac:dyDescent="0.2">
      <c r="A18" s="74" t="s">
        <v>1081</v>
      </c>
      <c r="B18" s="73">
        <v>143561</v>
      </c>
      <c r="C18" s="74" t="s">
        <v>39</v>
      </c>
      <c r="D18" s="74" t="s">
        <v>820</v>
      </c>
      <c r="E18" s="74" t="s">
        <v>827</v>
      </c>
      <c r="F18" s="74">
        <v>2964551</v>
      </c>
      <c r="G18" s="74" t="s">
        <v>1182</v>
      </c>
      <c r="H18" s="77" t="s">
        <v>790</v>
      </c>
      <c r="I18" s="78">
        <v>67</v>
      </c>
      <c r="J18" s="76">
        <v>9754820</v>
      </c>
    </row>
    <row r="19" spans="1:10" x14ac:dyDescent="0.2">
      <c r="A19" s="74" t="s">
        <v>1082</v>
      </c>
      <c r="B19" s="73">
        <v>143566</v>
      </c>
      <c r="C19" s="74" t="s">
        <v>39</v>
      </c>
      <c r="D19" s="74" t="s">
        <v>820</v>
      </c>
      <c r="E19" s="74" t="s">
        <v>827</v>
      </c>
      <c r="F19" s="74">
        <v>20811186</v>
      </c>
      <c r="G19" s="74" t="s">
        <v>1183</v>
      </c>
      <c r="H19" s="77" t="s">
        <v>790</v>
      </c>
      <c r="I19" s="78">
        <v>67</v>
      </c>
      <c r="J19" s="76">
        <v>15112703</v>
      </c>
    </row>
    <row r="20" spans="1:10" x14ac:dyDescent="0.2">
      <c r="A20" s="74" t="s">
        <v>1091</v>
      </c>
      <c r="B20" s="73">
        <v>143742</v>
      </c>
      <c r="C20" s="74" t="s">
        <v>39</v>
      </c>
      <c r="D20" s="74" t="s">
        <v>820</v>
      </c>
      <c r="E20" s="74" t="s">
        <v>827</v>
      </c>
      <c r="F20" s="74">
        <v>21080559</v>
      </c>
      <c r="G20" s="74" t="s">
        <v>1184</v>
      </c>
      <c r="H20" s="77" t="s">
        <v>790</v>
      </c>
      <c r="I20" s="78">
        <v>78</v>
      </c>
      <c r="J20" s="76">
        <v>28773405</v>
      </c>
    </row>
    <row r="21" spans="1:10" x14ac:dyDescent="0.2">
      <c r="A21" s="74" t="s">
        <v>1095</v>
      </c>
      <c r="B21" s="73">
        <v>143812</v>
      </c>
      <c r="C21" s="74" t="s">
        <v>39</v>
      </c>
      <c r="D21" s="74" t="s">
        <v>820</v>
      </c>
      <c r="E21" s="74" t="s">
        <v>830</v>
      </c>
      <c r="F21" s="74">
        <v>860077014</v>
      </c>
      <c r="G21" s="74" t="s">
        <v>1185</v>
      </c>
      <c r="H21" s="77" t="s">
        <v>790</v>
      </c>
      <c r="I21" s="78">
        <v>73</v>
      </c>
      <c r="J21" s="76">
        <v>37328008</v>
      </c>
    </row>
    <row r="22" spans="1:10" x14ac:dyDescent="0.2">
      <c r="A22" s="74" t="s">
        <v>1082</v>
      </c>
      <c r="B22" s="73">
        <v>143824</v>
      </c>
      <c r="C22" s="74" t="s">
        <v>39</v>
      </c>
      <c r="D22" s="74" t="s">
        <v>820</v>
      </c>
      <c r="E22" s="74" t="s">
        <v>827</v>
      </c>
      <c r="F22" s="74">
        <v>20530488</v>
      </c>
      <c r="G22" s="74" t="s">
        <v>1186</v>
      </c>
      <c r="H22" s="77" t="s">
        <v>790</v>
      </c>
      <c r="I22" s="78">
        <v>67</v>
      </c>
      <c r="J22" s="76">
        <v>13839293</v>
      </c>
    </row>
    <row r="23" spans="1:10" x14ac:dyDescent="0.2">
      <c r="A23" s="74" t="s">
        <v>1118</v>
      </c>
      <c r="B23" s="73">
        <v>144098</v>
      </c>
      <c r="C23" s="74" t="s">
        <v>39</v>
      </c>
      <c r="D23" s="74" t="s">
        <v>820</v>
      </c>
      <c r="E23" s="74" t="s">
        <v>827</v>
      </c>
      <c r="F23" s="74">
        <v>11516453</v>
      </c>
      <c r="G23" s="74" t="s">
        <v>1187</v>
      </c>
      <c r="H23" s="77" t="s">
        <v>790</v>
      </c>
      <c r="I23" s="78">
        <v>78</v>
      </c>
      <c r="J23" s="76">
        <v>62710362</v>
      </c>
    </row>
    <row r="24" spans="1:10" x14ac:dyDescent="0.2">
      <c r="A24" s="74" t="s">
        <v>1139</v>
      </c>
      <c r="B24" s="73">
        <v>144610</v>
      </c>
      <c r="C24" s="74" t="s">
        <v>49</v>
      </c>
      <c r="D24" s="74" t="s">
        <v>820</v>
      </c>
      <c r="E24" s="74" t="s">
        <v>827</v>
      </c>
      <c r="F24" s="74">
        <v>1022951767</v>
      </c>
      <c r="G24" s="74" t="s">
        <v>1188</v>
      </c>
      <c r="H24" s="77" t="s">
        <v>790</v>
      </c>
      <c r="I24" s="78">
        <v>78</v>
      </c>
      <c r="J24" s="76">
        <v>117000000</v>
      </c>
    </row>
    <row r="25" spans="1:10" x14ac:dyDescent="0.2">
      <c r="A25" s="74" t="s">
        <v>1097</v>
      </c>
      <c r="B25" s="73">
        <v>144743</v>
      </c>
      <c r="C25" s="74" t="s">
        <v>39</v>
      </c>
      <c r="D25" s="74" t="s">
        <v>820</v>
      </c>
      <c r="E25" s="74" t="s">
        <v>827</v>
      </c>
      <c r="F25" s="74">
        <v>20886619</v>
      </c>
      <c r="G25" s="74" t="s">
        <v>1189</v>
      </c>
      <c r="H25" s="77" t="s">
        <v>790</v>
      </c>
      <c r="I25" s="78">
        <v>67</v>
      </c>
      <c r="J25" s="76">
        <v>42181407</v>
      </c>
    </row>
    <row r="26" spans="1:10" x14ac:dyDescent="0.2">
      <c r="A26" s="74" t="s">
        <v>1155</v>
      </c>
      <c r="B26" s="73">
        <v>144803</v>
      </c>
      <c r="C26" s="74" t="s">
        <v>39</v>
      </c>
      <c r="D26" s="74" t="s">
        <v>820</v>
      </c>
      <c r="E26" s="74" t="s">
        <v>827</v>
      </c>
      <c r="F26" s="74">
        <v>11379530</v>
      </c>
      <c r="G26" s="74" t="s">
        <v>1190</v>
      </c>
      <c r="H26" s="77" t="s">
        <v>790</v>
      </c>
      <c r="I26" s="78">
        <v>73</v>
      </c>
      <c r="J26" s="76">
        <v>18504961</v>
      </c>
    </row>
    <row r="27" spans="1:10" x14ac:dyDescent="0.2">
      <c r="A27" s="74" t="s">
        <v>1158</v>
      </c>
      <c r="B27" s="73">
        <v>144823</v>
      </c>
      <c r="C27" s="74" t="s">
        <v>39</v>
      </c>
      <c r="D27" s="74" t="s">
        <v>820</v>
      </c>
      <c r="E27" s="74" t="s">
        <v>827</v>
      </c>
      <c r="F27" s="74">
        <v>24197927</v>
      </c>
      <c r="G27" s="74" t="s">
        <v>1191</v>
      </c>
      <c r="H27" s="77" t="s">
        <v>790</v>
      </c>
      <c r="I27" s="78">
        <v>72</v>
      </c>
      <c r="J27" s="76">
        <v>37791336</v>
      </c>
    </row>
    <row r="28" spans="1:10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x14ac:dyDescent="0.2">
      <c r="A29" s="72"/>
      <c r="B29" s="72"/>
      <c r="C29" s="72"/>
      <c r="D29" s="72"/>
      <c r="E29" s="72"/>
      <c r="F29" s="72"/>
      <c r="G29" s="72"/>
      <c r="H29" s="72"/>
      <c r="I29" s="80" t="s">
        <v>1058</v>
      </c>
      <c r="J29" s="81">
        <f>SUM(J2:J28)</f>
        <v>1181967070.3500001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Grafico 1</vt:lpstr>
      <vt:lpstr>Resumen</vt:lpstr>
      <vt:lpstr>Terceros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cp:lastPrinted>2021-07-21T15:09:59Z</cp:lastPrinted>
  <dcterms:created xsi:type="dcterms:W3CDTF">2021-07-16T03:17:57Z</dcterms:created>
  <dcterms:modified xsi:type="dcterms:W3CDTF">2022-10-18T18:28:20Z</dcterms:modified>
</cp:coreProperties>
</file>