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laverde\Downloads\"/>
    </mc:Choice>
  </mc:AlternateContent>
  <bookViews>
    <workbookView xWindow="0" yWindow="0" windowWidth="24000" windowHeight="7635" firstSheet="3" activeTab="6"/>
  </bookViews>
  <sheets>
    <sheet name="Objetivo e Indicadores " sheetId="1" r:id="rId1"/>
    <sheet name="Gestión de Riesgos" sheetId="2" r:id="rId2"/>
    <sheet name="Riesgos de Corrupción" sheetId="3" state="hidden" r:id="rId3"/>
    <sheet name=" Mapa de Riesgos de Corrupción " sheetId="19" r:id="rId4"/>
    <sheet name="Racionalización de Trámites" sheetId="5" r:id="rId5"/>
    <sheet name="Atención al Ciudadano" sheetId="7" r:id="rId6"/>
    <sheet name="RendiciónCuentas." sheetId="20" r:id="rId7"/>
    <sheet name="Tranparencia y Acceso a Inf. " sheetId="8" r:id="rId8"/>
    <sheet name="Integridad" sheetId="9" r:id="rId9"/>
    <sheet name="Hoja2" sheetId="10" state="hidden" r:id="rId10"/>
  </sheets>
  <externalReferences>
    <externalReference r:id="rId11"/>
    <externalReference r:id="rId12"/>
    <externalReference r:id="rId13"/>
  </externalReferences>
  <definedNames>
    <definedName name="A" localSheetId="1">#REF!</definedName>
    <definedName name="A">#REF!</definedName>
    <definedName name="A_Obj1" localSheetId="1">#REF!</definedName>
    <definedName name="A_Obj1">#REF!</definedName>
    <definedName name="A_Obj2" localSheetId="1">#REF!</definedName>
    <definedName name="A_Obj2">#REF!</definedName>
    <definedName name="A_Obj3" localSheetId="1">#REF!</definedName>
    <definedName name="A_Obj3">#REF!</definedName>
    <definedName name="A_Obj4" localSheetId="1">#REF!</definedName>
    <definedName name="A_Obj4">#REF!</definedName>
    <definedName name="Acc_1" localSheetId="1">#REF!</definedName>
    <definedName name="Acc_1">#REF!</definedName>
    <definedName name="acc_10" localSheetId="1">#REF!</definedName>
    <definedName name="acc_10">#REF!</definedName>
    <definedName name="Acc_2" localSheetId="1">#REF!</definedName>
    <definedName name="Acc_2">#REF!</definedName>
    <definedName name="Acc_22" localSheetId="1">#REF!</definedName>
    <definedName name="Acc_22">#REF!</definedName>
    <definedName name="Acc_3" localSheetId="1">#REF!</definedName>
    <definedName name="Acc_3">#REF!</definedName>
    <definedName name="Acc_4" localSheetId="1">#REF!</definedName>
    <definedName name="Acc_4">#REF!</definedName>
    <definedName name="Acc_5" localSheetId="1">#REF!</definedName>
    <definedName name="Acc_5">#REF!</definedName>
    <definedName name="Acc_6" localSheetId="1">#REF!</definedName>
    <definedName name="Acc_6">#REF!</definedName>
    <definedName name="Acc_7" localSheetId="1">#REF!</definedName>
    <definedName name="Acc_7">#REF!</definedName>
    <definedName name="Acc_8" localSheetId="1">#REF!</definedName>
    <definedName name="Acc_8">#REF!</definedName>
    <definedName name="Acc_9" localSheetId="1">#REF!</definedName>
    <definedName name="Acc_9">#REF!</definedName>
    <definedName name="acc_d" localSheetId="1">#REF!</definedName>
    <definedName name="acc_d">#REF!</definedName>
    <definedName name="accdd" localSheetId="1">#REF!</definedName>
    <definedName name="accdd">#REF!</definedName>
    <definedName name="accddas" localSheetId="1">#REF!</definedName>
    <definedName name="accddas">#REF!</definedName>
    <definedName name="Actcontrol">'[1]Explicación de los campos'!$AU$2:$AU$3</definedName>
    <definedName name="Afecta">Hoja2!$AM$2:$AM$3</definedName>
    <definedName name="Asignacionresp">'[1]Explicación de los campos'!$AS$2:$AS$3</definedName>
    <definedName name="Autoridadresp">'[1]Explicación de los campos'!$AS$5:$AS$6</definedName>
    <definedName name="Causafactor3">'[2]Explicación de los campos'!$B$2:$B$9</definedName>
    <definedName name="ciudadano" localSheetId="1">#REF!</definedName>
    <definedName name="ciudadano">#REF!</definedName>
    <definedName name="clase">'[3]Explicación de los campos'!$G$2:$G$7</definedName>
    <definedName name="Confidencialidad">Hoja2!$N$3:$N$7</definedName>
    <definedName name="ControlTipo">Hoja2!$AI$3:$AI$6</definedName>
    <definedName name="Departamentos" localSheetId="1">#REF!</definedName>
    <definedName name="Departamentos">#REF!</definedName>
    <definedName name="desviaciones">'[1]Explicación de los campos'!$AU$5:$AU$6</definedName>
    <definedName name="ejecucioncontrol">'[1]Explicación de los campos'!$AU$12:$AU$14</definedName>
    <definedName name="Evidencia">'[1]Explicación de los campos'!$AU$8:$AU$10</definedName>
    <definedName name="Fuentes" localSheetId="1">#REF!</definedName>
    <definedName name="Fuentes">#REF!</definedName>
    <definedName name="hola" localSheetId="1">#REF!</definedName>
    <definedName name="hola">#REF!</definedName>
    <definedName name="Indicadores" localSheetId="1">#REF!</definedName>
    <definedName name="Indicadores">#REF!</definedName>
    <definedName name="m" localSheetId="1">#REF!</definedName>
    <definedName name="m">#REF!</definedName>
    <definedName name="Monica" localSheetId="1">#REF!</definedName>
    <definedName name="Monica">#REF!</definedName>
    <definedName name="Objetivos" localSheetId="1">#REF!</definedName>
    <definedName name="Objetivos">#REF!</definedName>
    <definedName name="Objjj" localSheetId="1">#REF!</definedName>
    <definedName name="Objjj">#REF!</definedName>
    <definedName name="obkk" localSheetId="1">#REF!</definedName>
    <definedName name="obkk">#REF!</definedName>
    <definedName name="Periodicidad">'[1]Explicación de los campos'!$AS$8:$AS$9</definedName>
    <definedName name="Posibilidad" localSheetId="2">Hoja2!$H$3:$H$7</definedName>
    <definedName name="Posibilidad">Hoja2!$H$3:$H$7</definedName>
    <definedName name="Proposito">'[1]Explicación de los campos'!$AS$11:$AS$13</definedName>
    <definedName name="RiesgoClase3">'[2]Explicación de los campos'!$G$2:$G$8</definedName>
    <definedName name="sino" localSheetId="2">Hoja2!$AK$3:$AK$4</definedName>
    <definedName name="SiNo">Hoja2!$AK$3:$AK$4</definedName>
  </definedNames>
  <calcPr calcId="152511"/>
</workbook>
</file>

<file path=xl/calcChain.xml><?xml version="1.0" encoding="utf-8"?>
<calcChain xmlns="http://schemas.openxmlformats.org/spreadsheetml/2006/main">
  <c r="AZ110" i="19" l="1"/>
  <c r="AX110" i="19"/>
  <c r="AV110" i="19"/>
  <c r="AT110" i="19"/>
  <c r="AR110" i="19"/>
  <c r="AP110" i="19"/>
  <c r="AN110" i="19"/>
  <c r="BA110" i="19" s="1"/>
  <c r="BB110" i="19" s="1"/>
  <c r="BD110" i="19" s="1"/>
  <c r="AF110" i="19"/>
  <c r="AG110" i="19" s="1"/>
  <c r="K110" i="19"/>
  <c r="L110" i="19" s="1"/>
  <c r="AZ109" i="19"/>
  <c r="AX109" i="19"/>
  <c r="AV109" i="19"/>
  <c r="AT109" i="19"/>
  <c r="AR109" i="19"/>
  <c r="AP109" i="19"/>
  <c r="BA109" i="19" s="1"/>
  <c r="BB109" i="19" s="1"/>
  <c r="BD109" i="19" s="1"/>
  <c r="AN109" i="19"/>
  <c r="AF109" i="19"/>
  <c r="AG109" i="19" s="1"/>
  <c r="K109" i="19"/>
  <c r="AZ108" i="19"/>
  <c r="AX108" i="19"/>
  <c r="AV108" i="19"/>
  <c r="AT108" i="19"/>
  <c r="BA108" i="19" s="1"/>
  <c r="BB108" i="19" s="1"/>
  <c r="BD108" i="19" s="1"/>
  <c r="AR108" i="19"/>
  <c r="AP108" i="19"/>
  <c r="AN108" i="19"/>
  <c r="AF108" i="19"/>
  <c r="AG108" i="19" s="1"/>
  <c r="K108" i="19"/>
  <c r="L108" i="19" s="1"/>
  <c r="AZ107" i="19"/>
  <c r="AX107" i="19"/>
  <c r="AV107" i="19"/>
  <c r="AT107" i="19"/>
  <c r="AR107" i="19"/>
  <c r="AP107" i="19"/>
  <c r="AN107" i="19"/>
  <c r="AG107" i="19"/>
  <c r="AZ106" i="19"/>
  <c r="AX106" i="19"/>
  <c r="AV106" i="19"/>
  <c r="AT106" i="19"/>
  <c r="AR106" i="19"/>
  <c r="AP106" i="19"/>
  <c r="AN106" i="19"/>
  <c r="AG106" i="19"/>
  <c r="AZ105" i="19"/>
  <c r="AX105" i="19"/>
  <c r="AV105" i="19"/>
  <c r="AT105" i="19"/>
  <c r="AR105" i="19"/>
  <c r="AP105" i="19"/>
  <c r="BA105" i="19" s="1"/>
  <c r="BB105" i="19" s="1"/>
  <c r="BD105" i="19" s="1"/>
  <c r="BE105" i="19" s="1"/>
  <c r="AN105" i="19"/>
  <c r="AG105" i="19"/>
  <c r="AZ104" i="19"/>
  <c r="AX104" i="19"/>
  <c r="AV104" i="19"/>
  <c r="AT104" i="19"/>
  <c r="AR104" i="19"/>
  <c r="AP104" i="19"/>
  <c r="BA104" i="19" s="1"/>
  <c r="BB104" i="19" s="1"/>
  <c r="BD104" i="19" s="1"/>
  <c r="AN104" i="19"/>
  <c r="AF104" i="19"/>
  <c r="AG104" i="19" s="1"/>
  <c r="K104" i="19"/>
  <c r="AZ103" i="19"/>
  <c r="AX103" i="19"/>
  <c r="AV103" i="19"/>
  <c r="AT103" i="19"/>
  <c r="BA103" i="19" s="1"/>
  <c r="BB103" i="19" s="1"/>
  <c r="BD103" i="19" s="1"/>
  <c r="AR103" i="19"/>
  <c r="AP103" i="19"/>
  <c r="AN103" i="19"/>
  <c r="AG103" i="19"/>
  <c r="AH103" i="19" s="1"/>
  <c r="AF103" i="19"/>
  <c r="L103" i="19"/>
  <c r="K103" i="19"/>
  <c r="AZ102" i="19"/>
  <c r="AX102" i="19"/>
  <c r="AV102" i="19"/>
  <c r="AT102" i="19"/>
  <c r="AR102" i="19"/>
  <c r="AP102" i="19"/>
  <c r="AN102" i="19"/>
  <c r="AG102" i="19"/>
  <c r="AZ101" i="19"/>
  <c r="AX101" i="19"/>
  <c r="AV101" i="19"/>
  <c r="AT101" i="19"/>
  <c r="AR101" i="19"/>
  <c r="AP101" i="19"/>
  <c r="AN101" i="19"/>
  <c r="AG101" i="19"/>
  <c r="AZ99" i="19"/>
  <c r="AX99" i="19"/>
  <c r="AV99" i="19"/>
  <c r="AT99" i="19"/>
  <c r="AR99" i="19"/>
  <c r="AP99" i="19"/>
  <c r="AN99" i="19"/>
  <c r="AG99" i="19"/>
  <c r="AZ98" i="19"/>
  <c r="AX98" i="19"/>
  <c r="AV98" i="19"/>
  <c r="AT98" i="19"/>
  <c r="AR98" i="19"/>
  <c r="AP98" i="19"/>
  <c r="AN98" i="19"/>
  <c r="BA98" i="19" s="1"/>
  <c r="BB98" i="19" s="1"/>
  <c r="BD98" i="19" s="1"/>
  <c r="AG98" i="19"/>
  <c r="AH98" i="19" s="1"/>
  <c r="AF98" i="19"/>
  <c r="L98" i="19"/>
  <c r="K98" i="19"/>
  <c r="AZ97" i="19"/>
  <c r="AX97" i="19"/>
  <c r="AV97" i="19"/>
  <c r="AT97" i="19"/>
  <c r="AR97" i="19"/>
  <c r="AP97" i="19"/>
  <c r="AN97" i="19"/>
  <c r="BA97" i="19" s="1"/>
  <c r="BB97" i="19" s="1"/>
  <c r="BD97" i="19" s="1"/>
  <c r="AF97" i="19"/>
  <c r="AG97" i="19" s="1"/>
  <c r="L97" i="19"/>
  <c r="K97" i="19"/>
  <c r="AZ96" i="19"/>
  <c r="AX96" i="19"/>
  <c r="AV96" i="19"/>
  <c r="AT96" i="19"/>
  <c r="AR96" i="19"/>
  <c r="AP96" i="19"/>
  <c r="AN96" i="19"/>
  <c r="BA96" i="19" s="1"/>
  <c r="BB96" i="19" s="1"/>
  <c r="BD96" i="19" s="1"/>
  <c r="BE96" i="19" s="1"/>
  <c r="AG96" i="19"/>
  <c r="AZ95" i="19"/>
  <c r="AX95" i="19"/>
  <c r="AV95" i="19"/>
  <c r="AT95" i="19"/>
  <c r="AR95" i="19"/>
  <c r="AP95" i="19"/>
  <c r="AN95" i="19"/>
  <c r="BA95" i="19" s="1"/>
  <c r="BB95" i="19" s="1"/>
  <c r="BD95" i="19" s="1"/>
  <c r="BE95" i="19" s="1"/>
  <c r="AG95" i="19"/>
  <c r="AZ94" i="19"/>
  <c r="AX94" i="19"/>
  <c r="AV94" i="19"/>
  <c r="AT94" i="19"/>
  <c r="AR94" i="19"/>
  <c r="AP94" i="19"/>
  <c r="AN94" i="19"/>
  <c r="BA94" i="19" s="1"/>
  <c r="BB94" i="19" s="1"/>
  <c r="BD94" i="19" s="1"/>
  <c r="BE94" i="19" s="1"/>
  <c r="AG94" i="19"/>
  <c r="AZ93" i="19"/>
  <c r="AX93" i="19"/>
  <c r="AV93" i="19"/>
  <c r="AT93" i="19"/>
  <c r="AR93" i="19"/>
  <c r="AP93" i="19"/>
  <c r="AN93" i="19"/>
  <c r="BA93" i="19" s="1"/>
  <c r="BB93" i="19" s="1"/>
  <c r="BD93" i="19" s="1"/>
  <c r="BE93" i="19" s="1"/>
  <c r="AG93" i="19"/>
  <c r="AZ92" i="19"/>
  <c r="AX92" i="19"/>
  <c r="AV92" i="19"/>
  <c r="AT92" i="19"/>
  <c r="AR92" i="19"/>
  <c r="AP92" i="19"/>
  <c r="AN92" i="19"/>
  <c r="BA92" i="19" s="1"/>
  <c r="BB92" i="19" s="1"/>
  <c r="BD92" i="19" s="1"/>
  <c r="AG92" i="19"/>
  <c r="AH92" i="19" s="1"/>
  <c r="AF92" i="19"/>
  <c r="K92" i="19"/>
  <c r="AJ92" i="19" s="1"/>
  <c r="AZ91" i="19"/>
  <c r="AX91" i="19"/>
  <c r="AV91" i="19"/>
  <c r="AT91" i="19"/>
  <c r="AR91" i="19"/>
  <c r="AP91" i="19"/>
  <c r="AN91" i="19"/>
  <c r="AG91" i="19"/>
  <c r="AZ90" i="19"/>
  <c r="AX90" i="19"/>
  <c r="AV90" i="19"/>
  <c r="AT90" i="19"/>
  <c r="AR90" i="19"/>
  <c r="AP90" i="19"/>
  <c r="AN90" i="19"/>
  <c r="AG90" i="19"/>
  <c r="AZ89" i="19"/>
  <c r="AX89" i="19"/>
  <c r="AV89" i="19"/>
  <c r="AT89" i="19"/>
  <c r="AR89" i="19"/>
  <c r="AP89" i="19"/>
  <c r="AN89" i="19"/>
  <c r="AG89" i="19"/>
  <c r="AZ88" i="19"/>
  <c r="AX88" i="19"/>
  <c r="AV88" i="19"/>
  <c r="AT88" i="19"/>
  <c r="AR88" i="19"/>
  <c r="AP88" i="19"/>
  <c r="AN88" i="19"/>
  <c r="AG88" i="19"/>
  <c r="AZ87" i="19"/>
  <c r="AX87" i="19"/>
  <c r="AV87" i="19"/>
  <c r="AT87" i="19"/>
  <c r="AR87" i="19"/>
  <c r="AP87" i="19"/>
  <c r="BA87" i="19" s="1"/>
  <c r="BB87" i="19" s="1"/>
  <c r="BD87" i="19" s="1"/>
  <c r="BE87" i="19" s="1"/>
  <c r="AN87" i="19"/>
  <c r="AG87" i="19"/>
  <c r="AZ86" i="19"/>
  <c r="AX86" i="19"/>
  <c r="AV86" i="19"/>
  <c r="AT86" i="19"/>
  <c r="AR86" i="19"/>
  <c r="AP86" i="19"/>
  <c r="BA86" i="19" s="1"/>
  <c r="BB86" i="19" s="1"/>
  <c r="BD86" i="19" s="1"/>
  <c r="AN86" i="19"/>
  <c r="AF86" i="19"/>
  <c r="AG86" i="19" s="1"/>
  <c r="L86" i="19"/>
  <c r="K86" i="19"/>
  <c r="AZ85" i="19"/>
  <c r="AX85" i="19"/>
  <c r="AV85" i="19"/>
  <c r="AT85" i="19"/>
  <c r="AR85" i="19"/>
  <c r="AP85" i="19"/>
  <c r="AN85" i="19"/>
  <c r="AG85" i="19"/>
  <c r="AZ84" i="19"/>
  <c r="AX84" i="19"/>
  <c r="AV84" i="19"/>
  <c r="AT84" i="19"/>
  <c r="AR84" i="19"/>
  <c r="AP84" i="19"/>
  <c r="AN84" i="19"/>
  <c r="AG84" i="19"/>
  <c r="AG83" i="19"/>
  <c r="AZ82" i="19"/>
  <c r="AX82" i="19"/>
  <c r="AV82" i="19"/>
  <c r="AT82" i="19"/>
  <c r="AR82" i="19"/>
  <c r="AP82" i="19"/>
  <c r="AN82" i="19"/>
  <c r="BA82" i="19" s="1"/>
  <c r="BB82" i="19" s="1"/>
  <c r="BD82" i="19" s="1"/>
  <c r="BE82" i="19" s="1"/>
  <c r="AG82" i="19"/>
  <c r="AZ81" i="19"/>
  <c r="AX81" i="19"/>
  <c r="AV81" i="19"/>
  <c r="AT81" i="19"/>
  <c r="AR81" i="19"/>
  <c r="AP81" i="19"/>
  <c r="AN81" i="19"/>
  <c r="BA81" i="19" s="1"/>
  <c r="BB81" i="19" s="1"/>
  <c r="BD81" i="19" s="1"/>
  <c r="AI81" i="19"/>
  <c r="AH81" i="19"/>
  <c r="BL81" i="19" s="1"/>
  <c r="AG81" i="19"/>
  <c r="BK81" i="19" s="1"/>
  <c r="AF81" i="19"/>
  <c r="L81" i="19"/>
  <c r="K81" i="19"/>
  <c r="AJ81" i="19" s="1"/>
  <c r="AZ80" i="19"/>
  <c r="AX80" i="19"/>
  <c r="AV80" i="19"/>
  <c r="AT80" i="19"/>
  <c r="AR80" i="19"/>
  <c r="AP80" i="19"/>
  <c r="AN80" i="19"/>
  <c r="AG80" i="19"/>
  <c r="AZ79" i="19"/>
  <c r="AX79" i="19"/>
  <c r="AV79" i="19"/>
  <c r="AT79" i="19"/>
  <c r="AR79" i="19"/>
  <c r="AP79" i="19"/>
  <c r="AN79" i="19"/>
  <c r="AG79" i="19"/>
  <c r="AZ78" i="19"/>
  <c r="AX78" i="19"/>
  <c r="AV78" i="19"/>
  <c r="AT78" i="19"/>
  <c r="AR78" i="19"/>
  <c r="AP78" i="19"/>
  <c r="AN78" i="19"/>
  <c r="BA78" i="19" s="1"/>
  <c r="BB78" i="19" s="1"/>
  <c r="BD78" i="19" s="1"/>
  <c r="AF78" i="19"/>
  <c r="AG78" i="19" s="1"/>
  <c r="L78" i="19"/>
  <c r="K78" i="19"/>
  <c r="AG77" i="19"/>
  <c r="AG76" i="19"/>
  <c r="AG75" i="19"/>
  <c r="AZ74" i="19"/>
  <c r="AX74" i="19"/>
  <c r="AV74" i="19"/>
  <c r="AT74" i="19"/>
  <c r="BA74" i="19" s="1"/>
  <c r="BB74" i="19" s="1"/>
  <c r="BD74" i="19" s="1"/>
  <c r="AR74" i="19"/>
  <c r="AP74" i="19"/>
  <c r="AN74" i="19"/>
  <c r="AF74" i="19"/>
  <c r="AG74" i="19" s="1"/>
  <c r="AG73" i="19"/>
  <c r="AG72" i="19"/>
  <c r="AG71" i="19"/>
  <c r="AZ70" i="19"/>
  <c r="AX70" i="19"/>
  <c r="AV70" i="19"/>
  <c r="AT70" i="19"/>
  <c r="AR70" i="19"/>
  <c r="AP70" i="19"/>
  <c r="AN70" i="19"/>
  <c r="BA70" i="19" s="1"/>
  <c r="BB70" i="19" s="1"/>
  <c r="BD70" i="19" s="1"/>
  <c r="AF70" i="19"/>
  <c r="AG70" i="19" s="1"/>
  <c r="AZ69" i="19"/>
  <c r="AX69" i="19"/>
  <c r="AV69" i="19"/>
  <c r="AT69" i="19"/>
  <c r="AR69" i="19"/>
  <c r="AP69" i="19"/>
  <c r="AN69" i="19"/>
  <c r="AZ68" i="19"/>
  <c r="AX68" i="19"/>
  <c r="AV68" i="19"/>
  <c r="AT68" i="19"/>
  <c r="AR68" i="19"/>
  <c r="AP68" i="19"/>
  <c r="AN68" i="19"/>
  <c r="AZ67" i="19"/>
  <c r="AX67" i="19"/>
  <c r="AV67" i="19"/>
  <c r="AT67" i="19"/>
  <c r="AR67" i="19"/>
  <c r="AP67" i="19"/>
  <c r="AN67" i="19"/>
  <c r="BA67" i="19" s="1"/>
  <c r="BB67" i="19" s="1"/>
  <c r="BD67" i="19" s="1"/>
  <c r="BE67" i="19" s="1"/>
  <c r="AZ66" i="19"/>
  <c r="AX66" i="19"/>
  <c r="AV66" i="19"/>
  <c r="AT66" i="19"/>
  <c r="AR66" i="19"/>
  <c r="AP66" i="19"/>
  <c r="AN66" i="19"/>
  <c r="BA66" i="19" s="1"/>
  <c r="BB66" i="19" s="1"/>
  <c r="BD66" i="19" s="1"/>
  <c r="AF66" i="19"/>
  <c r="AG66" i="19" s="1"/>
  <c r="K66" i="19"/>
  <c r="AZ65" i="19"/>
  <c r="AX65" i="19"/>
  <c r="AV65" i="19"/>
  <c r="AT65" i="19"/>
  <c r="AR65" i="19"/>
  <c r="AP65" i="19"/>
  <c r="AN65" i="19"/>
  <c r="BA65" i="19" s="1"/>
  <c r="BB65" i="19" s="1"/>
  <c r="BD65" i="19" s="1"/>
  <c r="BE65" i="19" s="1"/>
  <c r="AG65" i="19"/>
  <c r="BB64" i="19"/>
  <c r="BD64" i="19" s="1"/>
  <c r="AZ64" i="19"/>
  <c r="AX64" i="19"/>
  <c r="AV64" i="19"/>
  <c r="AT64" i="19"/>
  <c r="AR64" i="19"/>
  <c r="AP64" i="19"/>
  <c r="AN64" i="19"/>
  <c r="BA64" i="19" s="1"/>
  <c r="AG64" i="19"/>
  <c r="AH64" i="19" s="1"/>
  <c r="AF64" i="19"/>
  <c r="K64" i="19"/>
  <c r="AZ63" i="19"/>
  <c r="AX63" i="19"/>
  <c r="AV63" i="19"/>
  <c r="AT63" i="19"/>
  <c r="AR63" i="19"/>
  <c r="BA63" i="19" s="1"/>
  <c r="BB63" i="19" s="1"/>
  <c r="BD63" i="19" s="1"/>
  <c r="BE63" i="19" s="1"/>
  <c r="AP63" i="19"/>
  <c r="AN63" i="19"/>
  <c r="AG63" i="19"/>
  <c r="BE62" i="19"/>
  <c r="AZ62" i="19"/>
  <c r="AX62" i="19"/>
  <c r="AV62" i="19"/>
  <c r="AT62" i="19"/>
  <c r="AR62" i="19"/>
  <c r="BA62" i="19" s="1"/>
  <c r="BB62" i="19" s="1"/>
  <c r="BD62" i="19" s="1"/>
  <c r="AP62" i="19"/>
  <c r="AN62" i="19"/>
  <c r="AG62" i="19"/>
  <c r="AZ61" i="19"/>
  <c r="AX61" i="19"/>
  <c r="AV61" i="19"/>
  <c r="AT61" i="19"/>
  <c r="AR61" i="19"/>
  <c r="BA61" i="19" s="1"/>
  <c r="BB61" i="19" s="1"/>
  <c r="BD61" i="19" s="1"/>
  <c r="BE61" i="19" s="1"/>
  <c r="AP61" i="19"/>
  <c r="AN61" i="19"/>
  <c r="AG61" i="19"/>
  <c r="BI60" i="19"/>
  <c r="BJ60" i="19" s="1"/>
  <c r="BE60" i="19"/>
  <c r="AZ60" i="19"/>
  <c r="AX60" i="19"/>
  <c r="AV60" i="19"/>
  <c r="AT60" i="19"/>
  <c r="AR60" i="19"/>
  <c r="BA60" i="19" s="1"/>
  <c r="BB60" i="19" s="1"/>
  <c r="BD60" i="19" s="1"/>
  <c r="BF60" i="19" s="1"/>
  <c r="BG60" i="19" s="1"/>
  <c r="BH60" i="19" s="1"/>
  <c r="AP60" i="19"/>
  <c r="AN60" i="19"/>
  <c r="AF60" i="19"/>
  <c r="AG60" i="19" s="1"/>
  <c r="L60" i="19"/>
  <c r="K60" i="19"/>
  <c r="AG59" i="19"/>
  <c r="AZ58" i="19"/>
  <c r="AX58" i="19"/>
  <c r="AV58" i="19"/>
  <c r="AT58" i="19"/>
  <c r="AR58" i="19"/>
  <c r="AP58" i="19"/>
  <c r="AN58" i="19"/>
  <c r="AG58" i="19"/>
  <c r="BL57" i="19"/>
  <c r="BD57" i="19"/>
  <c r="AZ57" i="19"/>
  <c r="AX57" i="19"/>
  <c r="AV57" i="19"/>
  <c r="AT57" i="19"/>
  <c r="AR57" i="19"/>
  <c r="AP57" i="19"/>
  <c r="AN57" i="19"/>
  <c r="BA57" i="19" s="1"/>
  <c r="BB57" i="19" s="1"/>
  <c r="AI57" i="19"/>
  <c r="AH57" i="19"/>
  <c r="AG57" i="19"/>
  <c r="BK57" i="19" s="1"/>
  <c r="AF57" i="19"/>
  <c r="L57" i="19"/>
  <c r="K57" i="19"/>
  <c r="AJ57" i="19" s="1"/>
  <c r="AZ56" i="19"/>
  <c r="AX56" i="19"/>
  <c r="AV56" i="19"/>
  <c r="AT56" i="19"/>
  <c r="BA56" i="19" s="1"/>
  <c r="BB56" i="19" s="1"/>
  <c r="BD56" i="19" s="1"/>
  <c r="BE56" i="19" s="1"/>
  <c r="AR56" i="19"/>
  <c r="AP56" i="19"/>
  <c r="AN56" i="19"/>
  <c r="AG56" i="19"/>
  <c r="AZ55" i="19"/>
  <c r="AX55" i="19"/>
  <c r="AV55" i="19"/>
  <c r="AT55" i="19"/>
  <c r="AR55" i="19"/>
  <c r="AP55" i="19"/>
  <c r="AN55" i="19"/>
  <c r="BA55" i="19" s="1"/>
  <c r="BB55" i="19" s="1"/>
  <c r="BD55" i="19" s="1"/>
  <c r="BE55" i="19" s="1"/>
  <c r="AG55" i="19"/>
  <c r="AZ54" i="19"/>
  <c r="AX54" i="19"/>
  <c r="AV54" i="19"/>
  <c r="AT54" i="19"/>
  <c r="BA54" i="19" s="1"/>
  <c r="BB54" i="19" s="1"/>
  <c r="BD54" i="19" s="1"/>
  <c r="BE54" i="19" s="1"/>
  <c r="AR54" i="19"/>
  <c r="AP54" i="19"/>
  <c r="AN54" i="19"/>
  <c r="AG54" i="19"/>
  <c r="AZ53" i="19"/>
  <c r="AX53" i="19"/>
  <c r="AV53" i="19"/>
  <c r="AT53" i="19"/>
  <c r="AR53" i="19"/>
  <c r="BA53" i="19" s="1"/>
  <c r="BB53" i="19" s="1"/>
  <c r="BD53" i="19" s="1"/>
  <c r="AP53" i="19"/>
  <c r="AN53" i="19"/>
  <c r="AF53" i="19"/>
  <c r="AG53" i="19" s="1"/>
  <c r="L53" i="19"/>
  <c r="K53" i="19"/>
  <c r="AZ52" i="19"/>
  <c r="AX52" i="19"/>
  <c r="AV52" i="19"/>
  <c r="AT52" i="19"/>
  <c r="AR52" i="19"/>
  <c r="AP52" i="19"/>
  <c r="AN52" i="19"/>
  <c r="BA52" i="19" s="1"/>
  <c r="BB52" i="19" s="1"/>
  <c r="BD52" i="19" s="1"/>
  <c r="BE52" i="19" s="1"/>
  <c r="AG52" i="19"/>
  <c r="AZ51" i="19"/>
  <c r="AX51" i="19"/>
  <c r="AV51" i="19"/>
  <c r="AT51" i="19"/>
  <c r="AR51" i="19"/>
  <c r="AP51" i="19"/>
  <c r="AN51" i="19"/>
  <c r="BA51" i="19" s="1"/>
  <c r="BB51" i="19" s="1"/>
  <c r="BD51" i="19" s="1"/>
  <c r="BE51" i="19" s="1"/>
  <c r="AG51" i="19"/>
  <c r="AZ50" i="19"/>
  <c r="AX50" i="19"/>
  <c r="AV50" i="19"/>
  <c r="AT50" i="19"/>
  <c r="AR50" i="19"/>
  <c r="AP50" i="19"/>
  <c r="AN50" i="19"/>
  <c r="BA50" i="19" s="1"/>
  <c r="BB50" i="19" s="1"/>
  <c r="BD50" i="19" s="1"/>
  <c r="AG50" i="19"/>
  <c r="AH50" i="19" s="1"/>
  <c r="AF50" i="19"/>
  <c r="L50" i="19"/>
  <c r="AZ49" i="19"/>
  <c r="AX49" i="19"/>
  <c r="AV49" i="19"/>
  <c r="AT49" i="19"/>
  <c r="AR49" i="19"/>
  <c r="AP49" i="19"/>
  <c r="AN49" i="19"/>
  <c r="BA49" i="19" s="1"/>
  <c r="BB49" i="19" s="1"/>
  <c r="BD49" i="19" s="1"/>
  <c r="BE49" i="19" s="1"/>
  <c r="AG49" i="19"/>
  <c r="AZ48" i="19"/>
  <c r="AX48" i="19"/>
  <c r="AV48" i="19"/>
  <c r="AT48" i="19"/>
  <c r="AR48" i="19"/>
  <c r="AP48" i="19"/>
  <c r="AN48" i="19"/>
  <c r="BA48" i="19" s="1"/>
  <c r="BB48" i="19" s="1"/>
  <c r="BD48" i="19" s="1"/>
  <c r="BE48" i="19" s="1"/>
  <c r="AG48" i="19"/>
  <c r="AZ47" i="19"/>
  <c r="AX47" i="19"/>
  <c r="AV47" i="19"/>
  <c r="AT47" i="19"/>
  <c r="AR47" i="19"/>
  <c r="AP47" i="19"/>
  <c r="AN47" i="19"/>
  <c r="BA47" i="19" s="1"/>
  <c r="BB47" i="19" s="1"/>
  <c r="BD47" i="19" s="1"/>
  <c r="BE47" i="19" s="1"/>
  <c r="AG47" i="19"/>
  <c r="AZ46" i="19"/>
  <c r="AX46" i="19"/>
  <c r="AV46" i="19"/>
  <c r="AT46" i="19"/>
  <c r="AR46" i="19"/>
  <c r="AP46" i="19"/>
  <c r="AN46" i="19"/>
  <c r="BA46" i="19" s="1"/>
  <c r="BB46" i="19" s="1"/>
  <c r="BD46" i="19" s="1"/>
  <c r="AH46" i="19"/>
  <c r="AI46" i="19" s="1"/>
  <c r="AG46" i="19"/>
  <c r="BK46" i="19" s="1"/>
  <c r="AF46" i="19"/>
  <c r="K46" i="19"/>
  <c r="AJ46" i="19" s="1"/>
  <c r="AZ45" i="19"/>
  <c r="AX45" i="19"/>
  <c r="AV45" i="19"/>
  <c r="AT45" i="19"/>
  <c r="AR45" i="19"/>
  <c r="AP45" i="19"/>
  <c r="AN45" i="19"/>
  <c r="AG45" i="19"/>
  <c r="AZ44" i="19"/>
  <c r="AX44" i="19"/>
  <c r="AV44" i="19"/>
  <c r="AT44" i="19"/>
  <c r="AR44" i="19"/>
  <c r="AP44" i="19"/>
  <c r="AN44" i="19"/>
  <c r="AG44" i="19"/>
  <c r="AZ43" i="19"/>
  <c r="AX43" i="19"/>
  <c r="AV43" i="19"/>
  <c r="AT43" i="19"/>
  <c r="BA43" i="19" s="1"/>
  <c r="BB43" i="19" s="1"/>
  <c r="BD43" i="19" s="1"/>
  <c r="BE43" i="19" s="1"/>
  <c r="AR43" i="19"/>
  <c r="AP43" i="19"/>
  <c r="AN43" i="19"/>
  <c r="AG43" i="19"/>
  <c r="AZ42" i="19"/>
  <c r="AX42" i="19"/>
  <c r="AV42" i="19"/>
  <c r="AT42" i="19"/>
  <c r="BA42" i="19" s="1"/>
  <c r="BB42" i="19" s="1"/>
  <c r="BD42" i="19" s="1"/>
  <c r="BE42" i="19" s="1"/>
  <c r="AR42" i="19"/>
  <c r="AP42" i="19"/>
  <c r="AN42" i="19"/>
  <c r="AG42" i="19"/>
  <c r="AG41" i="19"/>
  <c r="AZ40" i="19"/>
  <c r="AX40" i="19"/>
  <c r="AV40" i="19"/>
  <c r="AT40" i="19"/>
  <c r="AR40" i="19"/>
  <c r="AP40" i="19"/>
  <c r="AN40" i="19"/>
  <c r="BA40" i="19" s="1"/>
  <c r="BB40" i="19" s="1"/>
  <c r="BD40" i="19" s="1"/>
  <c r="AG40" i="19"/>
  <c r="AH40" i="19" s="1"/>
  <c r="AF40" i="19"/>
  <c r="K40" i="19"/>
  <c r="L40" i="19" s="1"/>
  <c r="AZ39" i="19"/>
  <c r="AX39" i="19"/>
  <c r="AV39" i="19"/>
  <c r="AT39" i="19"/>
  <c r="AR39" i="19"/>
  <c r="AP39" i="19"/>
  <c r="AN39" i="19"/>
  <c r="AZ38" i="19"/>
  <c r="AX38" i="19"/>
  <c r="AV38" i="19"/>
  <c r="AT38" i="19"/>
  <c r="AR38" i="19"/>
  <c r="AP38" i="19"/>
  <c r="AN38" i="19"/>
  <c r="AG38" i="19"/>
  <c r="AZ37" i="19"/>
  <c r="AX37" i="19"/>
  <c r="AV37" i="19"/>
  <c r="AT37" i="19"/>
  <c r="AR37" i="19"/>
  <c r="AP37" i="19"/>
  <c r="AN37" i="19"/>
  <c r="AG37" i="19"/>
  <c r="AZ36" i="19"/>
  <c r="AX36" i="19"/>
  <c r="AV36" i="19"/>
  <c r="AT36" i="19"/>
  <c r="AR36" i="19"/>
  <c r="AP36" i="19"/>
  <c r="AN36" i="19"/>
  <c r="AG36" i="19"/>
  <c r="AZ35" i="19"/>
  <c r="AX35" i="19"/>
  <c r="AV35" i="19"/>
  <c r="AT35" i="19"/>
  <c r="AR35" i="19"/>
  <c r="AP35" i="19"/>
  <c r="AN35" i="19"/>
  <c r="BA35" i="19" s="1"/>
  <c r="BB35" i="19" s="1"/>
  <c r="BD35" i="19" s="1"/>
  <c r="AF35" i="19"/>
  <c r="AG35" i="19" s="1"/>
  <c r="K35" i="19"/>
  <c r="AZ34" i="19"/>
  <c r="AX34" i="19"/>
  <c r="AV34" i="19"/>
  <c r="AT34" i="19"/>
  <c r="AR34" i="19"/>
  <c r="AP34" i="19"/>
  <c r="AN34" i="19"/>
  <c r="AG34" i="19"/>
  <c r="AZ33" i="19"/>
  <c r="AX33" i="19"/>
  <c r="AV33" i="19"/>
  <c r="AT33" i="19"/>
  <c r="AR33" i="19"/>
  <c r="AP33" i="19"/>
  <c r="AN33" i="19"/>
  <c r="AG33" i="19"/>
  <c r="AG32" i="19"/>
  <c r="AZ31" i="19"/>
  <c r="AX31" i="19"/>
  <c r="AV31" i="19"/>
  <c r="AT31" i="19"/>
  <c r="AR31" i="19"/>
  <c r="AP31" i="19"/>
  <c r="AN31" i="19"/>
  <c r="BA31" i="19" s="1"/>
  <c r="BB31" i="19" s="1"/>
  <c r="BD31" i="19" s="1"/>
  <c r="AH31" i="19"/>
  <c r="AI31" i="19" s="1"/>
  <c r="AG31" i="19"/>
  <c r="BK31" i="19" s="1"/>
  <c r="AF31" i="19"/>
  <c r="K31" i="19"/>
  <c r="AJ31" i="19" s="1"/>
  <c r="AZ30" i="19"/>
  <c r="AX30" i="19"/>
  <c r="AV30" i="19"/>
  <c r="AT30" i="19"/>
  <c r="AR30" i="19"/>
  <c r="AP30" i="19"/>
  <c r="AN30" i="19"/>
  <c r="AG30" i="19"/>
  <c r="AZ29" i="19"/>
  <c r="AX29" i="19"/>
  <c r="AV29" i="19"/>
  <c r="AT29" i="19"/>
  <c r="AR29" i="19"/>
  <c r="AP29" i="19"/>
  <c r="AN29" i="19"/>
  <c r="AG29" i="19"/>
  <c r="AZ28" i="19"/>
  <c r="AX28" i="19"/>
  <c r="AV28" i="19"/>
  <c r="AT28" i="19"/>
  <c r="AR28" i="19"/>
  <c r="AP28" i="19"/>
  <c r="AN28" i="19"/>
  <c r="AG28" i="19"/>
  <c r="AZ27" i="19"/>
  <c r="AX27" i="19"/>
  <c r="AV27" i="19"/>
  <c r="AT27" i="19"/>
  <c r="AR27" i="19"/>
  <c r="AP27" i="19"/>
  <c r="AN27" i="19"/>
  <c r="AG27" i="19"/>
  <c r="AZ26" i="19"/>
  <c r="AX26" i="19"/>
  <c r="AV26" i="19"/>
  <c r="AT26" i="19"/>
  <c r="BA26" i="19" s="1"/>
  <c r="BB26" i="19" s="1"/>
  <c r="BD26" i="19" s="1"/>
  <c r="BE26" i="19" s="1"/>
  <c r="AR26" i="19"/>
  <c r="AP26" i="19"/>
  <c r="AN26" i="19"/>
  <c r="AG26" i="19"/>
  <c r="AZ25" i="19"/>
  <c r="AX25" i="19"/>
  <c r="AV25" i="19"/>
  <c r="AT25" i="19"/>
  <c r="BA25" i="19" s="1"/>
  <c r="BB25" i="19" s="1"/>
  <c r="BD25" i="19" s="1"/>
  <c r="AR25" i="19"/>
  <c r="AP25" i="19"/>
  <c r="AN25" i="19"/>
  <c r="AF25" i="19"/>
  <c r="AG25" i="19" s="1"/>
  <c r="L25" i="19"/>
  <c r="K25" i="19"/>
  <c r="AZ24" i="19"/>
  <c r="AX24" i="19"/>
  <c r="AV24" i="19"/>
  <c r="AT24" i="19"/>
  <c r="AR24" i="19"/>
  <c r="AP24" i="19"/>
  <c r="AN24" i="19"/>
  <c r="AG24" i="19"/>
  <c r="AZ23" i="19"/>
  <c r="AX23" i="19"/>
  <c r="AV23" i="19"/>
  <c r="AT23" i="19"/>
  <c r="AR23" i="19"/>
  <c r="AP23" i="19"/>
  <c r="AN23" i="19"/>
  <c r="BA23" i="19" s="1"/>
  <c r="BB23" i="19" s="1"/>
  <c r="BD23" i="19" s="1"/>
  <c r="BE23" i="19" s="1"/>
  <c r="AG23" i="19"/>
  <c r="AZ22" i="19"/>
  <c r="AX22" i="19"/>
  <c r="AV22" i="19"/>
  <c r="AT22" i="19"/>
  <c r="AR22" i="19"/>
  <c r="AP22" i="19"/>
  <c r="AN22" i="19"/>
  <c r="BA22" i="19" s="1"/>
  <c r="BB22" i="19" s="1"/>
  <c r="BD22" i="19" s="1"/>
  <c r="AH22" i="19"/>
  <c r="BL22" i="19" s="1"/>
  <c r="AG22" i="19"/>
  <c r="BK22" i="19" s="1"/>
  <c r="AF22" i="19"/>
  <c r="K22" i="19"/>
  <c r="AJ22" i="19" s="1"/>
  <c r="AZ21" i="19"/>
  <c r="AX21" i="19"/>
  <c r="AV21" i="19"/>
  <c r="AT21" i="19"/>
  <c r="BA21" i="19" s="1"/>
  <c r="BB21" i="19" s="1"/>
  <c r="BD21" i="19" s="1"/>
  <c r="BE21" i="19" s="1"/>
  <c r="AR21" i="19"/>
  <c r="AP21" i="19"/>
  <c r="AN21" i="19"/>
  <c r="AG21" i="19"/>
  <c r="AZ20" i="19"/>
  <c r="AX20" i="19"/>
  <c r="AV20" i="19"/>
  <c r="AT20" i="19"/>
  <c r="BA20" i="19" s="1"/>
  <c r="BB20" i="19" s="1"/>
  <c r="BD20" i="19" s="1"/>
  <c r="BE20" i="19" s="1"/>
  <c r="AR20" i="19"/>
  <c r="AP20" i="19"/>
  <c r="AN20" i="19"/>
  <c r="AG20" i="19"/>
  <c r="AZ19" i="19"/>
  <c r="AX19" i="19"/>
  <c r="AV19" i="19"/>
  <c r="AT19" i="19"/>
  <c r="BA19" i="19" s="1"/>
  <c r="BB19" i="19" s="1"/>
  <c r="BD19" i="19" s="1"/>
  <c r="BE19" i="19" s="1"/>
  <c r="AR19" i="19"/>
  <c r="AP19" i="19"/>
  <c r="AN19" i="19"/>
  <c r="AG19" i="19"/>
  <c r="AZ18" i="19"/>
  <c r="AX18" i="19"/>
  <c r="AV18" i="19"/>
  <c r="AT18" i="19"/>
  <c r="BA18" i="19" s="1"/>
  <c r="BB18" i="19" s="1"/>
  <c r="BD18" i="19" s="1"/>
  <c r="AR18" i="19"/>
  <c r="AP18" i="19"/>
  <c r="AN18" i="19"/>
  <c r="AF18" i="19"/>
  <c r="AG18" i="19" s="1"/>
  <c r="L18" i="19"/>
  <c r="K18" i="19"/>
  <c r="AZ17" i="19"/>
  <c r="AX17" i="19"/>
  <c r="AV17" i="19"/>
  <c r="AT17" i="19"/>
  <c r="AR17" i="19"/>
  <c r="AP17" i="19"/>
  <c r="AN17" i="19"/>
  <c r="AG17" i="19"/>
  <c r="AZ16" i="19"/>
  <c r="AX16" i="19"/>
  <c r="AV16" i="19"/>
  <c r="AT16" i="19"/>
  <c r="AR16" i="19"/>
  <c r="AP16" i="19"/>
  <c r="AN16" i="19"/>
  <c r="AG16" i="19"/>
  <c r="AZ15" i="19"/>
  <c r="AX15" i="19"/>
  <c r="AV15" i="19"/>
  <c r="AT15" i="19"/>
  <c r="AR15" i="19"/>
  <c r="AP15" i="19"/>
  <c r="AN15" i="19"/>
  <c r="BA15" i="19" s="1"/>
  <c r="BB15" i="19" s="1"/>
  <c r="BD15" i="19" s="1"/>
  <c r="AF15" i="19"/>
  <c r="AG15" i="19" s="1"/>
  <c r="K15" i="19"/>
  <c r="AZ14" i="19"/>
  <c r="AX14" i="19"/>
  <c r="AV14" i="19"/>
  <c r="AT14" i="19"/>
  <c r="BA14" i="19" s="1"/>
  <c r="BB14" i="19" s="1"/>
  <c r="BD14" i="19" s="1"/>
  <c r="BE14" i="19" s="1"/>
  <c r="AR14" i="19"/>
  <c r="AP14" i="19"/>
  <c r="AN14" i="19"/>
  <c r="AG14" i="19"/>
  <c r="AZ13" i="19"/>
  <c r="AX13" i="19"/>
  <c r="AV13" i="19"/>
  <c r="AT13" i="19"/>
  <c r="BA13" i="19" s="1"/>
  <c r="BB13" i="19" s="1"/>
  <c r="BD13" i="19" s="1"/>
  <c r="BE13" i="19" s="1"/>
  <c r="AR13" i="19"/>
  <c r="AP13" i="19"/>
  <c r="AN13" i="19"/>
  <c r="AG13" i="19"/>
  <c r="AZ12" i="19"/>
  <c r="AX12" i="19"/>
  <c r="AV12" i="19"/>
  <c r="AT12" i="19"/>
  <c r="BA12" i="19" s="1"/>
  <c r="BB12" i="19" s="1"/>
  <c r="BD12" i="19" s="1"/>
  <c r="AR12" i="19"/>
  <c r="AP12" i="19"/>
  <c r="AN12" i="19"/>
  <c r="AF12" i="19"/>
  <c r="AG12" i="19" s="1"/>
  <c r="K12" i="19"/>
  <c r="L12" i="19" s="1"/>
  <c r="AZ11" i="19"/>
  <c r="AX11" i="19"/>
  <c r="AV11" i="19"/>
  <c r="AT11" i="19"/>
  <c r="AR11" i="19"/>
  <c r="AP11" i="19"/>
  <c r="BA11" i="19" s="1"/>
  <c r="BB11" i="19" s="1"/>
  <c r="BD11" i="19" s="1"/>
  <c r="BE11" i="19" s="1"/>
  <c r="AN11" i="19"/>
  <c r="AG11" i="19"/>
  <c r="AZ10" i="19"/>
  <c r="AX10" i="19"/>
  <c r="AV10" i="19"/>
  <c r="AT10" i="19"/>
  <c r="AR10" i="19"/>
  <c r="AP10" i="19"/>
  <c r="BA10" i="19" s="1"/>
  <c r="BB10" i="19" s="1"/>
  <c r="BD10" i="19" s="1"/>
  <c r="BE10" i="19" s="1"/>
  <c r="AN10" i="19"/>
  <c r="AG10" i="19"/>
  <c r="AZ9" i="19"/>
  <c r="AX9" i="19"/>
  <c r="AV9" i="19"/>
  <c r="AT9" i="19"/>
  <c r="AR9" i="19"/>
  <c r="AP9" i="19"/>
  <c r="BA9" i="19" s="1"/>
  <c r="BB9" i="19" s="1"/>
  <c r="BD9" i="19" s="1"/>
  <c r="AN9" i="19"/>
  <c r="AF9" i="19"/>
  <c r="AG9" i="19" s="1"/>
  <c r="K9" i="19"/>
  <c r="L9" i="19" s="1"/>
  <c r="AH9" i="19" l="1"/>
  <c r="BK9" i="19"/>
  <c r="BF15" i="19"/>
  <c r="BG15" i="19" s="1"/>
  <c r="BH15" i="19" s="1"/>
  <c r="BI15" i="19" s="1"/>
  <c r="BJ15" i="19" s="1"/>
  <c r="BE15" i="19"/>
  <c r="BF35" i="19"/>
  <c r="BG35" i="19" s="1"/>
  <c r="BH35" i="19" s="1"/>
  <c r="BI35" i="19" s="1"/>
  <c r="BJ35" i="19" s="1"/>
  <c r="BE35" i="19"/>
  <c r="AI40" i="19"/>
  <c r="BL40" i="19"/>
  <c r="BK53" i="19"/>
  <c r="AH53" i="19"/>
  <c r="BE40" i="19"/>
  <c r="BF40" i="19"/>
  <c r="BG40" i="19" s="1"/>
  <c r="BH40" i="19" s="1"/>
  <c r="BI40" i="19" s="1"/>
  <c r="BJ40" i="19" s="1"/>
  <c r="BF46" i="19"/>
  <c r="BG46" i="19" s="1"/>
  <c r="BH46" i="19" s="1"/>
  <c r="BI46" i="19" s="1"/>
  <c r="BJ46" i="19" s="1"/>
  <c r="BE46" i="19"/>
  <c r="AH18" i="19"/>
  <c r="BK18" i="19"/>
  <c r="AH25" i="19"/>
  <c r="BK25" i="19"/>
  <c r="BF31" i="19"/>
  <c r="BG31" i="19" s="1"/>
  <c r="BH31" i="19" s="1"/>
  <c r="BI31" i="19" s="1"/>
  <c r="BJ31" i="19" s="1"/>
  <c r="BE31" i="19"/>
  <c r="AI50" i="19"/>
  <c r="BL50" i="19"/>
  <c r="AJ50" i="19"/>
  <c r="BF18" i="19"/>
  <c r="BG18" i="19" s="1"/>
  <c r="BH18" i="19" s="1"/>
  <c r="BI18" i="19" s="1"/>
  <c r="BJ18" i="19" s="1"/>
  <c r="BE18" i="19"/>
  <c r="BF22" i="19"/>
  <c r="BG22" i="19" s="1"/>
  <c r="BH22" i="19" s="1"/>
  <c r="BI22" i="19" s="1"/>
  <c r="BJ22" i="19" s="1"/>
  <c r="BE22" i="19"/>
  <c r="AH12" i="19"/>
  <c r="BK12" i="19"/>
  <c r="BF12" i="19"/>
  <c r="BG12" i="19" s="1"/>
  <c r="BH12" i="19" s="1"/>
  <c r="BI12" i="19" s="1"/>
  <c r="BJ12" i="19" s="1"/>
  <c r="BE12" i="19"/>
  <c r="BF25" i="19"/>
  <c r="BG25" i="19" s="1"/>
  <c r="BH25" i="19" s="1"/>
  <c r="BI25" i="19" s="1"/>
  <c r="BJ25" i="19" s="1"/>
  <c r="BE25" i="19"/>
  <c r="BE9" i="19"/>
  <c r="BF9" i="19"/>
  <c r="BG9" i="19" s="1"/>
  <c r="BH9" i="19" s="1"/>
  <c r="BI9" i="19" s="1"/>
  <c r="BJ9" i="19" s="1"/>
  <c r="AH15" i="19"/>
  <c r="AJ15" i="19" s="1"/>
  <c r="BK15" i="19"/>
  <c r="BM15" i="19" s="1"/>
  <c r="BM22" i="19"/>
  <c r="AH35" i="19"/>
  <c r="BL35" i="19" s="1"/>
  <c r="BK35" i="19"/>
  <c r="BM35" i="19" s="1"/>
  <c r="BM46" i="19"/>
  <c r="BE50" i="19"/>
  <c r="BF50" i="19"/>
  <c r="BG50" i="19" s="1"/>
  <c r="BH50" i="19" s="1"/>
  <c r="BI50" i="19" s="1"/>
  <c r="BJ50" i="19" s="1"/>
  <c r="BF53" i="19"/>
  <c r="BG53" i="19" s="1"/>
  <c r="BH53" i="19" s="1"/>
  <c r="BI53" i="19" s="1"/>
  <c r="BJ53" i="19" s="1"/>
  <c r="BE53" i="19"/>
  <c r="AJ9" i="19"/>
  <c r="AJ40" i="19"/>
  <c r="BA58" i="19"/>
  <c r="BB58" i="19" s="1"/>
  <c r="BD58" i="19" s="1"/>
  <c r="BE58" i="19" s="1"/>
  <c r="AH60" i="19"/>
  <c r="BK60" i="19"/>
  <c r="BM60" i="19" s="1"/>
  <c r="BF81" i="19"/>
  <c r="BG81" i="19" s="1"/>
  <c r="BH81" i="19" s="1"/>
  <c r="BI81" i="19" s="1"/>
  <c r="BJ81" i="19" s="1"/>
  <c r="BE81" i="19"/>
  <c r="AJ86" i="19"/>
  <c r="BF86" i="19"/>
  <c r="BG86" i="19" s="1"/>
  <c r="BH86" i="19" s="1"/>
  <c r="BI86" i="19" s="1"/>
  <c r="BJ86" i="19" s="1"/>
  <c r="BE86" i="19"/>
  <c r="AI92" i="19"/>
  <c r="BL92" i="19"/>
  <c r="BL103" i="19"/>
  <c r="AJ103" i="19"/>
  <c r="BE103" i="19"/>
  <c r="BF103" i="19"/>
  <c r="BG103" i="19" s="1"/>
  <c r="BH103" i="19" s="1"/>
  <c r="BI103" i="19" s="1"/>
  <c r="BJ103" i="19" s="1"/>
  <c r="AH110" i="19"/>
  <c r="BK110" i="19"/>
  <c r="BM110" i="19" s="1"/>
  <c r="BL31" i="19"/>
  <c r="BK40" i="19"/>
  <c r="BM40" i="19" s="1"/>
  <c r="BL46" i="19"/>
  <c r="BK50" i="19"/>
  <c r="BM50" i="19" s="1"/>
  <c r="BF57" i="19"/>
  <c r="BG57" i="19" s="1"/>
  <c r="BH57" i="19" s="1"/>
  <c r="BI57" i="19" s="1"/>
  <c r="AI64" i="19"/>
  <c r="BL64" i="19"/>
  <c r="BF64" i="19"/>
  <c r="BG64" i="19" s="1"/>
  <c r="BH64" i="19" s="1"/>
  <c r="BI64" i="19" s="1"/>
  <c r="BJ64" i="19" s="1"/>
  <c r="BE64" i="19"/>
  <c r="AH66" i="19"/>
  <c r="BL66" i="19" s="1"/>
  <c r="BK66" i="19"/>
  <c r="AH74" i="19"/>
  <c r="BK74" i="19"/>
  <c r="BM74" i="19" s="1"/>
  <c r="BE74" i="19"/>
  <c r="BF74" i="19"/>
  <c r="BG74" i="19" s="1"/>
  <c r="BH74" i="19" s="1"/>
  <c r="BI74" i="19" s="1"/>
  <c r="BM81" i="19"/>
  <c r="BF92" i="19"/>
  <c r="BG92" i="19" s="1"/>
  <c r="BH92" i="19" s="1"/>
  <c r="BI92" i="19" s="1"/>
  <c r="BJ92" i="19" s="1"/>
  <c r="BE92" i="19"/>
  <c r="AI98" i="19"/>
  <c r="BL98" i="19"/>
  <c r="BK104" i="19"/>
  <c r="AH104" i="19"/>
  <c r="BF109" i="19"/>
  <c r="BG109" i="19" s="1"/>
  <c r="BH109" i="19" s="1"/>
  <c r="BI109" i="19" s="1"/>
  <c r="BJ109" i="19" s="1"/>
  <c r="BE109" i="19"/>
  <c r="BE110" i="19"/>
  <c r="BF110" i="19"/>
  <c r="BG110" i="19" s="1"/>
  <c r="BH110" i="19" s="1"/>
  <c r="BI110" i="19" s="1"/>
  <c r="BJ110" i="19" s="1"/>
  <c r="L15" i="19"/>
  <c r="L22" i="19"/>
  <c r="AI22" i="19"/>
  <c r="L31" i="19"/>
  <c r="L46" i="19"/>
  <c r="BE57" i="19"/>
  <c r="BF66" i="19"/>
  <c r="BG66" i="19" s="1"/>
  <c r="BH66" i="19" s="1"/>
  <c r="BI66" i="19" s="1"/>
  <c r="BJ66" i="19" s="1"/>
  <c r="BE66" i="19"/>
  <c r="BK70" i="19"/>
  <c r="AH70" i="19"/>
  <c r="AH78" i="19"/>
  <c r="BK78" i="19"/>
  <c r="AH86" i="19"/>
  <c r="BK86" i="19"/>
  <c r="BM86" i="19" s="1"/>
  <c r="AH97" i="19"/>
  <c r="BK97" i="19"/>
  <c r="AJ98" i="19"/>
  <c r="BF98" i="19"/>
  <c r="BG98" i="19" s="1"/>
  <c r="BH98" i="19" s="1"/>
  <c r="BI98" i="19" s="1"/>
  <c r="BJ98" i="19" s="1"/>
  <c r="BE98" i="19"/>
  <c r="AH108" i="19"/>
  <c r="BK108" i="19"/>
  <c r="BM108" i="19" s="1"/>
  <c r="BE108" i="19"/>
  <c r="BF108" i="19"/>
  <c r="BG108" i="19" s="1"/>
  <c r="BH108" i="19" s="1"/>
  <c r="BI108" i="19" s="1"/>
  <c r="BJ108" i="19" s="1"/>
  <c r="AJ64" i="19"/>
  <c r="BK64" i="19"/>
  <c r="BM64" i="19" s="1"/>
  <c r="BF70" i="19"/>
  <c r="BG70" i="19" s="1"/>
  <c r="BH70" i="19" s="1"/>
  <c r="BI70" i="19" s="1"/>
  <c r="BE70" i="19"/>
  <c r="BE78" i="19"/>
  <c r="BF78" i="19"/>
  <c r="BG78" i="19" s="1"/>
  <c r="BH78" i="19" s="1"/>
  <c r="BI78" i="19" s="1"/>
  <c r="BJ78" i="19" s="1"/>
  <c r="BF97" i="19"/>
  <c r="BG97" i="19" s="1"/>
  <c r="BH97" i="19" s="1"/>
  <c r="BI97" i="19" s="1"/>
  <c r="BJ97" i="19" s="1"/>
  <c r="BE97" i="19"/>
  <c r="BF104" i="19"/>
  <c r="BG104" i="19" s="1"/>
  <c r="BH104" i="19" s="1"/>
  <c r="BI104" i="19" s="1"/>
  <c r="BJ104" i="19" s="1"/>
  <c r="BE104" i="19"/>
  <c r="BK109" i="19"/>
  <c r="BM109" i="19" s="1"/>
  <c r="AH109" i="19"/>
  <c r="BK92" i="19"/>
  <c r="BM92" i="19" s="1"/>
  <c r="BK98" i="19"/>
  <c r="BM98" i="19" s="1"/>
  <c r="AJ110" i="19"/>
  <c r="BK103" i="19"/>
  <c r="BM103" i="19" s="1"/>
  <c r="L104" i="19"/>
  <c r="L109" i="19"/>
  <c r="L64" i="19"/>
  <c r="L92" i="19"/>
  <c r="BM25" i="19" l="1"/>
  <c r="BL53" i="19"/>
  <c r="AJ53" i="19"/>
  <c r="AI53" i="19"/>
  <c r="AJ70" i="19"/>
  <c r="BL70" i="19"/>
  <c r="BL86" i="19"/>
  <c r="AI86" i="19"/>
  <c r="BM70" i="19"/>
  <c r="BM66" i="19"/>
  <c r="AI110" i="19"/>
  <c r="BL110" i="19"/>
  <c r="BL60" i="19"/>
  <c r="AJ60" i="19"/>
  <c r="AI60" i="19"/>
  <c r="BM12" i="19"/>
  <c r="BL25" i="19"/>
  <c r="AJ25" i="19"/>
  <c r="AI25" i="19"/>
  <c r="BM53" i="19"/>
  <c r="BL74" i="19"/>
  <c r="AJ74" i="19"/>
  <c r="AI109" i="19"/>
  <c r="BL109" i="19"/>
  <c r="AJ109" i="19"/>
  <c r="AI108" i="19"/>
  <c r="BL108" i="19"/>
  <c r="AJ108" i="19"/>
  <c r="BM97" i="19"/>
  <c r="BM78" i="19"/>
  <c r="AI104" i="19"/>
  <c r="BL104" i="19"/>
  <c r="AJ104" i="19"/>
  <c r="AI15" i="19"/>
  <c r="BL15" i="19"/>
  <c r="BL12" i="19"/>
  <c r="AJ12" i="19"/>
  <c r="AI12" i="19"/>
  <c r="BM18" i="19"/>
  <c r="BM31" i="19"/>
  <c r="BM9" i="19"/>
  <c r="BL97" i="19"/>
  <c r="AI97" i="19"/>
  <c r="AI78" i="19"/>
  <c r="BL78" i="19"/>
  <c r="AJ78" i="19"/>
  <c r="BM104" i="19"/>
  <c r="BJ57" i="19"/>
  <c r="BM57" i="19"/>
  <c r="AJ97" i="19"/>
  <c r="AJ66" i="19"/>
  <c r="BL18" i="19"/>
  <c r="AJ18" i="19"/>
  <c r="AI18" i="19"/>
  <c r="AI9" i="19"/>
  <c r="BL9" i="19"/>
  <c r="AC7" i="10" l="1"/>
  <c r="X7" i="10"/>
  <c r="S7" i="10"/>
  <c r="N7" i="10"/>
  <c r="H7" i="10"/>
  <c r="AC6" i="10"/>
  <c r="X6" i="10"/>
  <c r="S6" i="10"/>
  <c r="N6" i="10"/>
  <c r="H6" i="10"/>
  <c r="AC5" i="10"/>
  <c r="X5" i="10"/>
  <c r="S5" i="10"/>
  <c r="N5" i="10"/>
  <c r="H5" i="10"/>
  <c r="AC4" i="10"/>
  <c r="X4" i="10"/>
  <c r="S4" i="10"/>
  <c r="N4" i="10"/>
  <c r="H4" i="10"/>
  <c r="AC3" i="10"/>
  <c r="X3" i="10"/>
  <c r="S3" i="10"/>
  <c r="N3" i="10"/>
  <c r="H3" i="10"/>
</calcChain>
</file>

<file path=xl/comments1.xml><?xml version="1.0" encoding="utf-8"?>
<comments xmlns="http://schemas.openxmlformats.org/spreadsheetml/2006/main">
  <authors>
    <author/>
  </authors>
  <commentList>
    <comment ref="AK6" authorId="0" shapeId="0">
      <text>
        <r>
          <rPr>
            <sz val="11"/>
            <rFont val="Calibri"/>
            <family val="2"/>
            <scheme val="minor"/>
          </rPr>
          <t>======
ID#AAAAcjvMImU
Toshiba    (2022-07-08 05:00:54)
GBG: Ver hoja "Análisis y valoración control"</t>
        </r>
      </text>
    </comment>
    <comment ref="J7" authorId="0" shapeId="0">
      <text>
        <r>
          <rPr>
            <sz val="11"/>
            <rFont val="Calibri"/>
            <family val="2"/>
            <scheme val="minor"/>
          </rPr>
          <t>======
ID#AAAAcjvMIm4
Camilo    (2022-07-08 05:00:54)
GBG: Ver pestaña Tabla Probabilidad. Corresponde a la cantidad de veces en un año que puede darse la situación que origina el riesgo y se establece en niveles del 1 al 5.</t>
        </r>
      </text>
    </comment>
    <comment ref="BP7" authorId="0" shapeId="0">
      <text>
        <r>
          <rPr>
            <sz val="11"/>
            <rFont val="Calibri"/>
            <family val="2"/>
            <scheme val="minor"/>
          </rPr>
          <t>======
ID#AAAAcjvMIng
Camilo    (2022-07-08 05:00:54)
GBG
: en este campo se registra la persona delegada para generar el seguimiento y cargue de las actividades en el aplicativo.</t>
        </r>
      </text>
    </comment>
    <comment ref="BT7" authorId="0" shapeId="0">
      <text>
        <r>
          <rPr>
            <sz val="11"/>
            <rFont val="Calibri"/>
            <family val="2"/>
            <scheme val="minor"/>
          </rPr>
          <t>======
ID#AAAAcjvMIns
Camilo    (2022-07-08 05:00:54)
GBG: En este Campo se diligencia la fecha en que se registre en el aplicativo los riesgos definidos por el proceso.</t>
        </r>
      </text>
    </comment>
    <comment ref="BU7" authorId="0" shapeId="0">
      <text>
        <r>
          <rPr>
            <sz val="11"/>
            <rFont val="Calibri"/>
            <family val="2"/>
            <scheme val="minor"/>
          </rPr>
          <t>======
ID#AAAAcjvMImw
Camilo    (2022-07-08 05:00:54)
GBG: En este campo se registra la fecha máxima en que se va a realizar seguimiento de actividades de los controles. propuestos.</t>
        </r>
      </text>
    </comment>
    <comment ref="BV7" authorId="0" shapeId="0">
      <text>
        <r>
          <rPr>
            <sz val="11"/>
            <rFont val="Calibri"/>
            <family val="2"/>
            <scheme val="minor"/>
          </rPr>
          <t>======
ID#AAAAcjvMInU
Camilo    (2022-07-08 05:00:54)
GBG: En este campo se diligencia el numero que genera el aplicativo, para el riesgo registrado.</t>
        </r>
      </text>
    </comment>
    <comment ref="BW7" authorId="0" shapeId="0">
      <text>
        <r>
          <rPr>
            <sz val="11"/>
            <rFont val="Calibri"/>
            <family val="2"/>
            <scheme val="minor"/>
          </rPr>
          <t>======
ID#AAAAcjvMImY
Camilo    (2022-07-08 05:00:54)
GBG:Se registra cambios que se generen durante la vigencia, responsables, cambio de actividades, redacción, materializaciones , etc.</t>
        </r>
      </text>
    </comment>
    <comment ref="AM8" authorId="0" shapeId="0">
      <text>
        <r>
          <rPr>
            <sz val="11"/>
            <rFont val="Calibri"/>
            <family val="2"/>
            <scheme val="minor"/>
          </rPr>
          <t>======
ID#AAAAcjvMIm0
Toshiba    (2022-07-08 05:00:54)
GBG: ¿Existe un responsable asignado a la ejecu ción del control?</t>
        </r>
      </text>
    </comment>
    <comment ref="AO8" authorId="0" shapeId="0">
      <text>
        <r>
          <rPr>
            <sz val="11"/>
            <rFont val="Calibri"/>
            <family val="2"/>
            <scheme val="minor"/>
          </rPr>
          <t>======
ID#AAAAcjvMInA
Toshiba    (2022-07-08 05:00:54)
GBGB: ¿El responsable tiene la autoridad y adecua da segregación de funciones en la ejecución del control?</t>
        </r>
      </text>
    </comment>
    <comment ref="AQ8" authorId="0" shapeId="0">
      <text>
        <r>
          <rPr>
            <sz val="11"/>
            <rFont val="Calibri"/>
            <family val="2"/>
            <scheme val="minor"/>
          </rPr>
          <t>======
ID#AAAAcjvMImM
Toshiba    (2022-07-08 05:00:54)
GBG: ¿La oportunidad en que se ejecuta el control ayuda a prevenir la mitigación del riesgo o a detectar la materialización del riesgo de ma nera oportuna?</t>
        </r>
      </text>
    </comment>
    <comment ref="AS8" authorId="0" shapeId="0">
      <text>
        <r>
          <rPr>
            <sz val="11"/>
            <rFont val="Calibri"/>
            <family val="2"/>
            <scheme val="minor"/>
          </rPr>
          <t>======
ID#AAAAcjvMImg
Toshiba    (2022-07-08 05:00:54)
GBB: ¿Las actividades que se desarrollan en el control realmente buscan por si sola prevenir o detectar las causas que pueden dar origen al riesgo, Ej.: verificar, validar, cotejar, compa rar, revisar, etc.?</t>
        </r>
      </text>
    </comment>
    <comment ref="AU8" authorId="0" shapeId="0">
      <text>
        <r>
          <rPr>
            <sz val="11"/>
            <rFont val="Calibri"/>
            <family val="2"/>
            <scheme val="minor"/>
          </rPr>
          <t>======
ID#AAAAcjvMInc
Toshiba    (2022-07-08 05:00:54)
GBG: ¿La fuente de información que se utiliza en el desarrollo del control es información confia ble que permita mitigar el riesgo?</t>
        </r>
      </text>
    </comment>
    <comment ref="AW8" authorId="0" shapeId="0">
      <text>
        <r>
          <rPr>
            <sz val="11"/>
            <rFont val="Calibri"/>
            <family val="2"/>
            <scheme val="minor"/>
          </rPr>
          <t>======
ID#AAAAcjvMImQ
Toshiba    (2022-07-08 05:00:54)
GBG: ¿Las observaciones, desviaciones o dife rencias identificadas como resultados de la ejecución del control son investigadas y re sueltas de manera oportuna?</t>
        </r>
      </text>
    </comment>
    <comment ref="AY8" authorId="0" shapeId="0">
      <text>
        <r>
          <rPr>
            <sz val="11"/>
            <rFont val="Calibri"/>
            <family val="2"/>
            <scheme val="minor"/>
          </rPr>
          <t>======
ID#AAAAcjvMIno
Toshiba    (2022-07-08 05:00:54)
GBG: ¿Se deja evidencia o rastro de la ejecución del control que permita a cualquier tercero con la evidencia llegar a la misma conclusión?</t>
        </r>
      </text>
    </comment>
    <comment ref="BA8" authorId="0" shapeId="0">
      <text>
        <r>
          <rPr>
            <sz val="11"/>
            <rFont val="Calibri"/>
            <family val="2"/>
            <scheme val="minor"/>
          </rPr>
          <t>======
ID#AAAAcjvMImc
Toshiba    (2022-07-08 05:00:54)
GBG:  Ver Hoja Análisis y valoración control</t>
        </r>
      </text>
    </comment>
    <comment ref="BB8" authorId="0" shapeId="0">
      <text>
        <r>
          <rPr>
            <sz val="11"/>
            <rFont val="Calibri"/>
            <family val="2"/>
            <scheme val="minor"/>
          </rPr>
          <t>======
ID#AAAAcjvMInI
Toshiba    (2022-07-08 05:00:54)
GBG: Ver Tabla Diseño Control Hoja  Análisis y valoración control</t>
        </r>
      </text>
    </comment>
    <comment ref="BC8" authorId="0" shapeId="0">
      <text>
        <r>
          <rPr>
            <sz val="11"/>
            <rFont val="Calibri"/>
            <family val="2"/>
            <scheme val="minor"/>
          </rPr>
          <t>======
ID#AAAAcjvMInE
Toshiba    (2022-07-08 05:00:54)
GBG: Ver Tabla Ejecución Control Hoja  Análisis y valoración control</t>
        </r>
      </text>
    </comment>
    <comment ref="BE8" authorId="0" shapeId="0">
      <text>
        <r>
          <rPr>
            <sz val="11"/>
            <rFont val="Calibri"/>
            <family val="2"/>
            <scheme val="minor"/>
          </rPr>
          <t>======
ID#AAAAcjvMInQ
Toshiba    (2022-07-08 05:00:54)
GBG: Ver Tabla Solidez individual Control Hoja  Análisis y valoración control</t>
        </r>
      </text>
    </comment>
    <comment ref="BG8" authorId="0" shapeId="0">
      <text>
        <r>
          <rPr>
            <sz val="11"/>
            <rFont val="Calibri"/>
            <family val="2"/>
            <scheme val="minor"/>
          </rPr>
          <t>======
ID#AAAAcjvMInM
Toshiba    (2022-07-08 05:00:54)
GBG: Ver Tabla Solidez del conjunto Controles Hoja  Análisis y valoración control</t>
        </r>
      </text>
    </comment>
    <comment ref="G35" authorId="0" shapeId="0">
      <text>
        <r>
          <rPr>
            <sz val="11"/>
            <rFont val="Calibri"/>
            <family val="2"/>
            <scheme val="minor"/>
          </rPr>
          <t>======
ID#AAAAcjvMImE
Toshiba    (2022-07-08 05:00:54)
GBG: revisar redacción</t>
        </r>
      </text>
    </comment>
  </commentList>
</comments>
</file>

<file path=xl/sharedStrings.xml><?xml version="1.0" encoding="utf-8"?>
<sst xmlns="http://schemas.openxmlformats.org/spreadsheetml/2006/main" count="3285" uniqueCount="1237">
  <si>
    <t>DIRECCIONAMIENTO ESTRATÉGICO Y ARTICULACIÓN GERENCIAL</t>
  </si>
  <si>
    <t>Código:                    E-DEAG-FR-049</t>
  </si>
  <si>
    <t xml:space="preserve">Plan Anticorrupción y de Atención al Ciudadano                                                                                                                                                                                   </t>
  </si>
  <si>
    <t>OBJETIVOS E INDICADORES DE GESTION</t>
  </si>
  <si>
    <t>Qué es el PAAC</t>
  </si>
  <si>
    <t xml:space="preserve">Es un instrumento de tipo preventivo para el control de la corrupción, su metodología incluye cinco (5) componentes autónomos e independientes, que contienen parámetros y soporte normativo propio y existe un componente de iniciativas adicionales que permitan fortalecer su estrategia de lucha contra la corrupción.
La obligación para que las entidades formulen un Plan Anticorrupción y de Atención al Ciudadano nace del Estatuto Anticorrupción, para que propongan iniciativas dirigidas a combatir la corrupción mediante mecanismos que faciliten su prevención, control y seguimiento.
</t>
  </si>
  <si>
    <t>Objetivo</t>
  </si>
  <si>
    <t>Buscar  la transparencia de la gestión de la administración pública en el Departamento de Cundinamarca.</t>
  </si>
  <si>
    <t xml:space="preserve">Indicadores de  Gestión </t>
  </si>
  <si>
    <t>Número de actividades ejecutadas  / Número de actividades programadas * 100</t>
  </si>
  <si>
    <t>Componente 1: Gestión del Riesgo de Corrupción - Mapa de Riesgos de Corrupción</t>
  </si>
  <si>
    <t>Subcomponente</t>
  </si>
  <si>
    <t xml:space="preserve"> Actividades</t>
  </si>
  <si>
    <t>Meta o producto</t>
  </si>
  <si>
    <t xml:space="preserve">Responsable </t>
  </si>
  <si>
    <t>Fecha programada</t>
  </si>
  <si>
    <t>Actividad realizada</t>
  </si>
  <si>
    <t>Distribución
Presupuestal</t>
  </si>
  <si>
    <t>1.1</t>
  </si>
  <si>
    <t>1.2</t>
  </si>
  <si>
    <t>1.3</t>
  </si>
  <si>
    <t>2.1</t>
  </si>
  <si>
    <t>2.2</t>
  </si>
  <si>
    <t>3.1</t>
  </si>
  <si>
    <t>3.2</t>
  </si>
  <si>
    <t>4.1</t>
  </si>
  <si>
    <t>4.2</t>
  </si>
  <si>
    <t>4.3</t>
  </si>
  <si>
    <t>4.4</t>
  </si>
  <si>
    <t>4.5</t>
  </si>
  <si>
    <t>5.1</t>
  </si>
  <si>
    <t>Código:   E - DEAG - FR - 049</t>
  </si>
  <si>
    <t>Versión:    01</t>
  </si>
  <si>
    <t>I</t>
  </si>
  <si>
    <t>Fecha de Aprobación: 5/06/2020</t>
  </si>
  <si>
    <t>Nombre del riesgo</t>
  </si>
  <si>
    <t>Descripción del riesgo (Puede suceder que ...)</t>
  </si>
  <si>
    <t>Causas (Debido a ...)</t>
  </si>
  <si>
    <t>Proceso</t>
  </si>
  <si>
    <t>Consecuencias (lo que genera ...)</t>
  </si>
  <si>
    <t>Riesgo Inherente</t>
  </si>
  <si>
    <t>Control</t>
  </si>
  <si>
    <t>Asignación del responsable</t>
  </si>
  <si>
    <t>Segregación y autoridad del responsable</t>
  </si>
  <si>
    <t>Periodicidad</t>
  </si>
  <si>
    <t>Propósito</t>
  </si>
  <si>
    <t>Actividad de control</t>
  </si>
  <si>
    <t>Qué pasa con las observaciones o desviaciones</t>
  </si>
  <si>
    <t>Evidencia de la ejecución del control</t>
  </si>
  <si>
    <t>Calificación del control</t>
  </si>
  <si>
    <t>Descripción del diseño del control</t>
  </si>
  <si>
    <t>Diseño de control</t>
  </si>
  <si>
    <t>Ejecución del control</t>
  </si>
  <si>
    <t>Solidez de cada control</t>
  </si>
  <si>
    <t>Promedio</t>
  </si>
  <si>
    <t>Solidez del conjunto de controles</t>
  </si>
  <si>
    <t>¿Los controles ayudan a disminuir la probabilidad directamente?</t>
  </si>
  <si>
    <t>Riesgo Residual</t>
  </si>
  <si>
    <t>Tratamiento del riesgo</t>
  </si>
  <si>
    <t>Posibilidad de Ocurrencia</t>
  </si>
  <si>
    <t>Si el Riesgo se materializará podria…</t>
  </si>
  <si>
    <t>Impacto</t>
  </si>
  <si>
    <t>Zona de Riesgo</t>
  </si>
  <si>
    <t>#</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</si>
  <si>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</si>
  <si>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</si>
  <si>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</si>
  <si>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</si>
  <si>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</si>
  <si>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</si>
  <si>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</si>
  <si>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</si>
  <si>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</si>
  <si>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</si>
  <si>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</si>
  <si>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</si>
  <si>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</si>
  <si>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</si>
  <si>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</si>
  <si>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</si>
  <si>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</si>
  <si>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</si>
  <si>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</si>
  <si>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Suma afirmaciones</t>
  </si>
  <si>
    <t>Calificación
Impacto</t>
  </si>
  <si>
    <t>evaluación</t>
  </si>
  <si>
    <t>Evaluación</t>
  </si>
  <si>
    <t>Actividades de control</t>
  </si>
  <si>
    <t>Responsable</t>
  </si>
  <si>
    <t>Fecha</t>
  </si>
  <si>
    <t>Evidencia</t>
  </si>
  <si>
    <t>Indicador del riesgo</t>
  </si>
  <si>
    <t>Moderado</t>
  </si>
  <si>
    <t>Rara vez</t>
  </si>
  <si>
    <t>Probable</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</si>
  <si>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</si>
  <si>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</si>
  <si>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</si>
  <si>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</si>
  <si>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</si>
  <si>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</si>
  <si>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</si>
  <si>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</si>
  <si>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</si>
  <si>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</si>
  <si>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</si>
  <si>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 xml:space="preserve">Componente 2: Racionalización de Trámites </t>
  </si>
  <si>
    <t xml:space="preserve">PLANEACION ESTRATEGIA DE RACIONALIZACION </t>
  </si>
  <si>
    <t>No</t>
  </si>
  <si>
    <t>Nombre del trámite, proceso o procedimiento</t>
  </si>
  <si>
    <t>Tipo de racionalización</t>
  </si>
  <si>
    <t>Acción especifica de racionalización</t>
  </si>
  <si>
    <t>Situación actual</t>
  </si>
  <si>
    <t>descripción de la mejora a realizar al trámite, proceso o procedimiento</t>
  </si>
  <si>
    <t xml:space="preserve">
Beneficio al ciudadano o entidad</t>
  </si>
  <si>
    <t>Dependencia responsable</t>
  </si>
  <si>
    <t>Fecha inicio</t>
  </si>
  <si>
    <r>
      <rPr>
        <b/>
        <sz val="14"/>
        <color rgb="FF000000"/>
        <rFont val="Arial"/>
        <family val="2"/>
      </rPr>
      <t xml:space="preserve">
</t>
    </r>
    <r>
      <rPr>
        <b/>
        <sz val="14"/>
        <color rgb="FF000000"/>
        <rFont val="Arial"/>
        <family val="2"/>
      </rPr>
      <t xml:space="preserve">Fecha final
</t>
    </r>
  </si>
  <si>
    <t>Código:                        E-DEAG-FR - 049</t>
  </si>
  <si>
    <t>Componente 3:  Rendición de cuentas</t>
  </si>
  <si>
    <t>ESTRATEGIA DE RENDICIÓN DE CUENTAS</t>
  </si>
  <si>
    <t>Plazo o período de la estrategia</t>
  </si>
  <si>
    <t>Reto del proceso de rendición de cuentas</t>
  </si>
  <si>
    <t>Objetivo General</t>
  </si>
  <si>
    <t>Meta</t>
  </si>
  <si>
    <t>Indicador</t>
  </si>
  <si>
    <t>Linea Base</t>
  </si>
  <si>
    <t>Desde</t>
  </si>
  <si>
    <t>Hasta</t>
  </si>
  <si>
    <t>Recursos</t>
  </si>
  <si>
    <t>Actividades</t>
  </si>
  <si>
    <t>Número de espacios/ piezas/ informes / capacitaciones</t>
  </si>
  <si>
    <t>Humanos</t>
  </si>
  <si>
    <t>Físicos</t>
  </si>
  <si>
    <t>Financieros</t>
  </si>
  <si>
    <t>Observaciones</t>
  </si>
  <si>
    <t>1.4</t>
  </si>
  <si>
    <t>1.5</t>
  </si>
  <si>
    <t>1.6</t>
  </si>
  <si>
    <t>1.7</t>
  </si>
  <si>
    <t>1.8</t>
  </si>
  <si>
    <t>1.9</t>
  </si>
  <si>
    <t>1.10</t>
  </si>
  <si>
    <t>1.11</t>
  </si>
  <si>
    <t>1.12</t>
  </si>
  <si>
    <t>1.13</t>
  </si>
  <si>
    <t>1.14</t>
  </si>
  <si>
    <t>1.15</t>
  </si>
  <si>
    <t>1.16</t>
  </si>
  <si>
    <t>1.17</t>
  </si>
  <si>
    <t>1.18</t>
  </si>
  <si>
    <t>1.19</t>
  </si>
  <si>
    <t>2.3</t>
  </si>
  <si>
    <t>2.4</t>
  </si>
  <si>
    <t>2.5</t>
  </si>
  <si>
    <t>3.3</t>
  </si>
  <si>
    <t>3.4</t>
  </si>
  <si>
    <t>3.5</t>
  </si>
  <si>
    <t>3.6</t>
  </si>
  <si>
    <t>Componente 4:  Atención al Ciudadano</t>
  </si>
  <si>
    <t>5.2</t>
  </si>
  <si>
    <t>Componente 5:  Transparencia y Acceso a la Información</t>
  </si>
  <si>
    <t>Indicadores</t>
  </si>
  <si>
    <t>COMPONENTE</t>
  </si>
  <si>
    <t>Componente 6: Integridad</t>
  </si>
  <si>
    <t>SUBCOMPONENTE</t>
  </si>
  <si>
    <t>Meta o Producto</t>
  </si>
  <si>
    <t xml:space="preserve">Indicador </t>
  </si>
  <si>
    <t>Fecha Programada</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</si>
  <si>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</si>
  <si>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</si>
  <si>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</si>
  <si>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</si>
  <si>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</si>
  <si>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</si>
  <si>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</si>
  <si>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</si>
  <si>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</si>
  <si>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</si>
  <si>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</si>
  <si>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</si>
  <si>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Frecuencia</t>
  </si>
  <si>
    <t>Tipos de impacto</t>
  </si>
  <si>
    <t xml:space="preserve">Tipo de control </t>
  </si>
  <si>
    <t>Probabilidad</t>
  </si>
  <si>
    <t>Metodo</t>
  </si>
  <si>
    <t>Imagen</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</si>
  <si>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</si>
  <si>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</si>
  <si>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</si>
  <si>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</si>
  <si>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</si>
  <si>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</si>
  <si>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</si>
  <si>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Preventivo</t>
  </si>
  <si>
    <t>Si</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</si>
  <si>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</si>
  <si>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</si>
  <si>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</si>
  <si>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</si>
  <si>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</si>
  <si>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</si>
  <si>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</si>
  <si>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</si>
  <si>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</si>
  <si>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</si>
  <si>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</si>
  <si>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</si>
  <si>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Financiero</t>
  </si>
  <si>
    <t>Posible</t>
  </si>
  <si>
    <t>El evento podría ocurrir en algun momento</t>
  </si>
  <si>
    <t>Se presentó una vez en los ultimos dos años</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</si>
  <si>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</si>
  <si>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</si>
  <si>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</si>
  <si>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</si>
  <si>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</si>
  <si>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Detectivo</t>
  </si>
  <si>
    <t>Información</t>
  </si>
  <si>
    <t>Cumplimiento</t>
  </si>
  <si>
    <t>El evento probablemente ocurrirá en la mayoria de las circunstancias</t>
  </si>
  <si>
    <t>Se presentó una vez en el ultimo año</t>
  </si>
  <si>
    <t>Mayor</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</si>
  <si>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</si>
  <si>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</si>
  <si>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</si>
  <si>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</si>
  <si>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</si>
  <si>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</si>
  <si>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</si>
  <si>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</si>
  <si>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</si>
  <si>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</si>
  <si>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</si>
  <si>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</si>
  <si>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</si>
  <si>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</si>
  <si>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</si>
  <si>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</si>
  <si>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</si>
  <si>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</si>
  <si>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</si>
  <si>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</si>
  <si>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</si>
  <si>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</si>
  <si>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</si>
  <si>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2-Improbable</t>
  </si>
  <si>
    <t>3-Posible</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</si>
  <si>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</si>
  <si>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</si>
  <si>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</si>
  <si>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</si>
  <si>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</si>
  <si>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</si>
  <si>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</si>
  <si>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</si>
  <si>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</si>
  <si>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</si>
  <si>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</si>
  <si>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</si>
  <si>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</si>
  <si>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</si>
  <si>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</si>
  <si>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</si>
  <si>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</si>
  <si>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</si>
  <si>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</si>
  <si>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</si>
  <si>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</si>
  <si>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</si>
  <si>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</si>
  <si>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</si>
  <si>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</si>
  <si>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</si>
  <si>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</si>
  <si>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20-Extrema</t>
  </si>
  <si>
    <t>5-CASI SEGURO</t>
  </si>
  <si>
    <t>5-Alta</t>
  </si>
  <si>
    <t>10-Alta</t>
  </si>
  <si>
    <t>25-Extrema</t>
  </si>
  <si>
    <t>5-Moderado</t>
  </si>
  <si>
    <t>5-Moderada</t>
  </si>
  <si>
    <t>10-Mayor</t>
  </si>
  <si>
    <t>20-Catastrófico</t>
  </si>
  <si>
    <t>5-MODERADO</t>
  </si>
  <si>
    <t>10-Moderada</t>
  </si>
  <si>
    <t>10-MAYOR</t>
  </si>
  <si>
    <t>20-Alta</t>
  </si>
  <si>
    <t>20-CATASTRÓFICO</t>
  </si>
  <si>
    <t>40-Extrema</t>
  </si>
  <si>
    <t>15-Alta</t>
  </si>
  <si>
    <t>30-Extrema</t>
  </si>
  <si>
    <t>60-Extrema</t>
  </si>
  <si>
    <t>80-Extrema</t>
  </si>
  <si>
    <t>50-Extrema</t>
  </si>
  <si>
    <t>100-Extrema</t>
  </si>
  <si>
    <t>PDD
Gestion / Meta de Producto</t>
  </si>
  <si>
    <t>Meta PDD</t>
  </si>
  <si>
    <t>Código:E-DEAG-FR -049</t>
  </si>
  <si>
    <r>
      <t xml:space="preserve">Subcomponente 2.
</t>
    </r>
    <r>
      <rPr>
        <sz val="14"/>
        <color rgb="FF000000"/>
        <rFont val="Arial"/>
        <family val="2"/>
      </rPr>
      <t>Fortalecimiento de los canales de atención.</t>
    </r>
  </si>
  <si>
    <r>
      <t xml:space="preserve">Subcomponente 4. 
</t>
    </r>
    <r>
      <rPr>
        <sz val="14"/>
        <color rgb="FF000000"/>
        <rFont val="Arial"/>
        <family val="2"/>
      </rPr>
      <t>Normativo y procedimental</t>
    </r>
  </si>
  <si>
    <r>
      <t xml:space="preserve">Subcomponente 5. </t>
    </r>
    <r>
      <rPr>
        <sz val="14"/>
        <color rgb="FF000000"/>
        <rFont val="Arial"/>
        <family val="2"/>
      </rPr>
      <t>Relacionamiento con el ciudadano</t>
    </r>
  </si>
  <si>
    <r>
      <rPr>
        <b/>
        <sz val="14"/>
        <color rgb="FF000000"/>
        <rFont val="Arial"/>
        <family val="2"/>
      </rPr>
      <t>Subcomponente 1.</t>
    </r>
    <r>
      <rPr>
        <sz val="14"/>
        <color rgb="FF000000"/>
        <rFont val="Arial"/>
        <family val="2"/>
      </rPr>
      <t xml:space="preserve">
Estructura administrativa y Direccionamiento estratégico </t>
    </r>
  </si>
  <si>
    <r>
      <rPr>
        <b/>
        <sz val="14"/>
        <color rgb="FF000000"/>
        <rFont val="Arial"/>
        <family val="2"/>
      </rPr>
      <t>Subcomponente 3.</t>
    </r>
    <r>
      <rPr>
        <sz val="14"/>
        <color rgb="FF000000"/>
        <rFont val="Arial"/>
        <family val="2"/>
      </rPr>
      <t xml:space="preserve">
Talento Humano.</t>
    </r>
  </si>
  <si>
    <r>
      <rPr>
        <b/>
        <sz val="14"/>
        <color rgb="FF000000"/>
        <rFont val="Arial"/>
        <family val="2"/>
      </rPr>
      <t>Subcomponente 1.</t>
    </r>
    <r>
      <rPr>
        <sz val="14"/>
        <color rgb="FF000000"/>
        <rFont val="Arial"/>
        <family val="2"/>
      </rPr>
      <t xml:space="preserve"> Lineamientos de Transparencia Activa</t>
    </r>
  </si>
  <si>
    <r>
      <t xml:space="preserve">Subcomponente 1.
</t>
    </r>
    <r>
      <rPr>
        <sz val="14"/>
        <rFont val="Arial"/>
        <family val="2"/>
      </rPr>
      <t>Conflicto de Interés</t>
    </r>
  </si>
  <si>
    <r>
      <t xml:space="preserve">Subcomponente 2
</t>
    </r>
    <r>
      <rPr>
        <sz val="14"/>
        <rFont val="Arial"/>
        <family val="2"/>
      </rPr>
      <t>Código</t>
    </r>
    <r>
      <rPr>
        <b/>
        <sz val="14"/>
        <rFont val="Arial"/>
        <family val="2"/>
      </rPr>
      <t xml:space="preserve"> </t>
    </r>
    <r>
      <rPr>
        <sz val="14"/>
        <rFont val="Arial"/>
        <family val="2"/>
      </rPr>
      <t>de Integridad</t>
    </r>
  </si>
  <si>
    <r>
      <rPr>
        <b/>
        <sz val="14"/>
        <color rgb="FF000000"/>
        <rFont val="Arial"/>
        <family val="2"/>
      </rPr>
      <t>Subcomponente 2.</t>
    </r>
    <r>
      <rPr>
        <sz val="14"/>
        <color rgb="FF000000"/>
        <rFont val="Arial"/>
        <family val="2"/>
      </rPr>
      <t xml:space="preserve"> Lineamientos de Transparencia Pasiva</t>
    </r>
  </si>
  <si>
    <r>
      <t xml:space="preserve">Subcomponente 3. </t>
    </r>
    <r>
      <rPr>
        <sz val="14"/>
        <color rgb="FF000000"/>
        <rFont val="Arial"/>
        <family val="2"/>
      </rPr>
      <t>Elaboración los Instrumentos de Gestión de la Información</t>
    </r>
  </si>
  <si>
    <r>
      <t xml:space="preserve">Subcomponente 4. 
</t>
    </r>
    <r>
      <rPr>
        <sz val="14"/>
        <color rgb="FF000000"/>
        <rFont val="Arial"/>
        <family val="2"/>
      </rPr>
      <t>Criterio diferencial de accesibilidad</t>
    </r>
  </si>
  <si>
    <r>
      <t xml:space="preserve">Subcomponente 5.
</t>
    </r>
    <r>
      <rPr>
        <sz val="14"/>
        <color rgb="FF000000"/>
        <rFont val="Arial"/>
        <family val="2"/>
      </rPr>
      <t>Monitoreo del Acceso a la Información Pública</t>
    </r>
  </si>
  <si>
    <r>
      <rPr>
        <b/>
        <sz val="14"/>
        <color rgb="FF000000"/>
        <rFont val="Arial"/>
        <family val="2"/>
      </rPr>
      <t>Subcomponente 1. 
P</t>
    </r>
    <r>
      <rPr>
        <sz val="14"/>
        <color rgb="FF000000"/>
        <rFont val="Arial"/>
        <family val="2"/>
      </rPr>
      <t>olítica de Administración de Riesgos de Corrupción</t>
    </r>
  </si>
  <si>
    <r>
      <rPr>
        <b/>
        <sz val="14"/>
        <color rgb="FF000000"/>
        <rFont val="Arial"/>
        <family val="2"/>
      </rPr>
      <t>Subcomponente 2. 
C</t>
    </r>
    <r>
      <rPr>
        <sz val="14"/>
        <color rgb="FF000000"/>
        <rFont val="Arial"/>
        <family val="2"/>
      </rPr>
      <t>onstrucción del Mapa de Riesgos de Corrupción</t>
    </r>
  </si>
  <si>
    <r>
      <rPr>
        <b/>
        <sz val="14"/>
        <color rgb="FF000000"/>
        <rFont val="Arial"/>
        <family val="2"/>
      </rPr>
      <t xml:space="preserve">Subcomponente 3. 
</t>
    </r>
    <r>
      <rPr>
        <sz val="14"/>
        <color rgb="FF000000"/>
        <rFont val="Arial"/>
        <family val="2"/>
      </rPr>
      <t xml:space="preserve">Consulta y divulgación </t>
    </r>
  </si>
  <si>
    <r>
      <rPr>
        <b/>
        <sz val="14"/>
        <color rgb="FF000000"/>
        <rFont val="Arial"/>
        <family val="2"/>
      </rPr>
      <t>Subcomponente 4</t>
    </r>
    <r>
      <rPr>
        <sz val="14"/>
        <color rgb="FF000000"/>
        <rFont val="Arial"/>
        <family val="2"/>
      </rPr>
      <t xml:space="preserve"> .
Monitoreo o revisión</t>
    </r>
  </si>
  <si>
    <r>
      <rPr>
        <b/>
        <sz val="14"/>
        <color rgb="FF000000"/>
        <rFont val="Arial"/>
        <family val="2"/>
      </rPr>
      <t xml:space="preserve">Subcomponente 5.
</t>
    </r>
    <r>
      <rPr>
        <sz val="14"/>
        <color rgb="FF000000"/>
        <rFont val="Arial"/>
        <family val="2"/>
      </rPr>
      <t xml:space="preserve"> Seguimiento</t>
    </r>
  </si>
  <si>
    <t xml:space="preserve">Formato Plan Anticorrupción y de Atención al Ciudadano  </t>
  </si>
  <si>
    <t xml:space="preserve">FORMATO PLAN ANTICORRUPCIÓN Y DE ATENCIÓN AL CIUDADANO  </t>
  </si>
  <si>
    <t>Vigencia</t>
  </si>
  <si>
    <t>Fecha de Aprobación: 17/05/2023</t>
  </si>
  <si>
    <t>Versión:  4</t>
  </si>
  <si>
    <t>Versión: 4</t>
  </si>
  <si>
    <t>Revisar  la Política de Administración de Riesgos de la Adminsitración Departamental, según la Guía de Administración de Riesgos y Diseño de Controles expedida por el DAFP</t>
  </si>
  <si>
    <t xml:space="preserve">1, Política de Administración de Riesgos de la Adminsitración Departamental
</t>
  </si>
  <si>
    <t>Secretaría de la Función Pública</t>
  </si>
  <si>
    <t>28 de Abril de 2023</t>
  </si>
  <si>
    <t xml:space="preserve">Socializar la Política de Administración de Riesgos de Gestión </t>
  </si>
  <si>
    <t xml:space="preserve">Registro fotografico /Planilla de Asistencia </t>
  </si>
  <si>
    <t>Actualizar de la Guía para la Gestión de Riesgos de Corrupción y Fraude</t>
  </si>
  <si>
    <t>Guía actualizada</t>
  </si>
  <si>
    <t>Gerencia de Buen Gobierno</t>
  </si>
  <si>
    <t>1 vez durante la anulidad</t>
  </si>
  <si>
    <t>Consolidar las matrices de riesgos de corrupción identificados por los equipos de mejoramiento, de acuerdo con los lineamientos de la Guía para la Gestión de Riesgos de Corrupción y Fraude.</t>
  </si>
  <si>
    <t>Mapa de Riesgos de corrupción consolidado</t>
  </si>
  <si>
    <t>31  de enero de 2023</t>
  </si>
  <si>
    <t>Realizar socialización a los líderes de procesos y equipos de mejoramiento del Mapa de Riesgos de Corrupción 2023, así como de las estrategias o mecanismos nacionales del lucha contra la corrupción como por ejemplo, la red interinstitucional de transparencia y anticorrupción ( RITA).</t>
  </si>
  <si>
    <t>Listado de asistencia a la socialización del Mapa de Riesgos de Corrupción 2023</t>
  </si>
  <si>
    <t>Primer semestre del 2023</t>
  </si>
  <si>
    <t>Publicar el Mapa de Riesgos de Corrupción consolidado en el portal web de la Gobernación de Cundinamarca</t>
  </si>
  <si>
    <t>Mapa de Riesgos de Corrupción publicado en el portarl web de la Gobernación de Cundinamarca</t>
  </si>
  <si>
    <t xml:space="preserve">Divulgar mediante correo electrónico, a todos los servidores y contratistas, el mapa de riesgos de corrupción consolidado cada vez que se realicen modificaciones. </t>
  </si>
  <si>
    <t>Cada vez que surja una actualización.</t>
  </si>
  <si>
    <t>Realizar revisión a las actividades y evidencias de los planes de acción o mejoramiento de los riesgos de corrupción, cargadas en Isolucion</t>
  </si>
  <si>
    <t>Revisión realizada y verificada en Isolucion</t>
  </si>
  <si>
    <t>De acuerdo al plan anual de riesgo de cada proceso</t>
  </si>
  <si>
    <t>Consolidar los informes de desempeño de los controles, con  analísis de eficacia y eficiencia de los controles</t>
  </si>
  <si>
    <t>Informe de desempeño trimestral consolidado, con el monitoreo a los riesgos y análisis de efectividad y eficiencia de los controles</t>
  </si>
  <si>
    <t>Revisar el contexto estrategico si se detectan cambios en los factores internos y externos</t>
  </si>
  <si>
    <t>Análisis del contexto actualizado</t>
  </si>
  <si>
    <t>Primera y Segunda linea de Defensa (Líderes de procesos con riesgos de corrupción identificados)</t>
  </si>
  <si>
    <t>31 de marzo de 2023</t>
  </si>
  <si>
    <t>Verificar y determinar riesgos emergentes si como resultado del monitoreo estos se manifiestan</t>
  </si>
  <si>
    <t>Informe de desempeño trimestral
Riesgos de corrupción emergentes identificados</t>
  </si>
  <si>
    <t>30 de abril de 2023
31 de julio de 2023
31 de octubre de 2023
15 de diciembre de 2023</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</si>
  <si>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</si>
  <si>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</si>
  <si>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</si>
  <si>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 xml:space="preserve">30 de abril de 2023
31 de julio de 2023
31 de octubre de 2023
 </t>
  </si>
  <si>
    <t>Realizar seguimiento a la efectividad de los controles incorporados - Riesgos de Corrupción 2023</t>
  </si>
  <si>
    <t>Informe de seguimiento</t>
  </si>
  <si>
    <t>Oficina de Control Interno</t>
  </si>
  <si>
    <t xml:space="preserve">
30 noviembre de 2023</t>
  </si>
  <si>
    <t>Impuesto al degüello de ganado mayor</t>
  </si>
  <si>
    <t>Tecnológica</t>
  </si>
  <si>
    <t>Pago en linea por PSE</t>
  </si>
  <si>
    <t>El Pago se realiza de manera presencial en los puntos de pago definidos por la Gobernación</t>
  </si>
  <si>
    <t>Habilitar pago por PSE mediante el cual los usuarios podran hacer sus pagos en linea a traves de internet</t>
  </si>
  <si>
    <t>Ampliación de los canales de atención, evitar desplazamientos al usuario y reducir costos</t>
  </si>
  <si>
    <t>Secretaría de Hacienda</t>
  </si>
  <si>
    <t>Sobretasa departamental a la gasolina motor</t>
  </si>
  <si>
    <t>Solicitud de Desestampillaje o Reposición de Estampillas de Productos Gravados con el Impuesto al Consumo</t>
  </si>
  <si>
    <t>Impuesto de Registro</t>
  </si>
  <si>
    <t>Seguimiento al tramite a traves de chat</t>
  </si>
  <si>
    <t>No existe el chat de whatsApp que permita realizar seguimiento al tramite</t>
  </si>
  <si>
    <t>Habilitar el chat de WhatsApp para realizar seguimiento al tramite electronicamente</t>
  </si>
  <si>
    <t>Ampliacion de los canales para realizar seguimiento electronicamente al tramite, evitando desplazamientos para el usuario y reducir costos</t>
  </si>
  <si>
    <t>Impuesto sobre Vehiculos automotores</t>
  </si>
  <si>
    <t>Registro y autorización de títulos en el área de la salud</t>
  </si>
  <si>
    <t>Secretaría de Salud</t>
  </si>
  <si>
    <t>Licencia de funcionamiento para establecimientos educativos promovidos por particulares para prestar el servicio público educativo en los niveles de preescolar, básica y media</t>
  </si>
  <si>
    <t xml:space="preserve">Tecnólogica </t>
  </si>
  <si>
    <t xml:space="preserve">El pago actualmente se realiza en la sucursal bancaria de manera presencial </t>
  </si>
  <si>
    <t xml:space="preserve">Realizar gestión para habilitar el pago electrónico a través de PSE </t>
  </si>
  <si>
    <t xml:space="preserve">Dismución  de los costos de desplazamiento para el usuario y aumento en la eficiencia administrativa </t>
  </si>
  <si>
    <t>Secretaría                     de                     Educación</t>
  </si>
  <si>
    <t>Licencia de funcionamiento de instituciones educativas que ofrezcan programas de educación formal de adultos</t>
  </si>
  <si>
    <t>Licencia de funcionamiento para las instituciones promovidas por particulares que ofrezcan el servicio educativo para el trabajo y el desarrollo humano</t>
  </si>
  <si>
    <t>Certificado de existencia y representación legal de las instituciones de educación para el trabajo y el desarrollo humano</t>
  </si>
  <si>
    <t>Radicación, descarga y/o envío de documentos electrónicos</t>
  </si>
  <si>
    <t>Las solicitudes son radicadas de manera presencial</t>
  </si>
  <si>
    <t>Habilitar y socializar el mecanismo para la radicación en línea</t>
  </si>
  <si>
    <t>Disminución de los costos de desplazamiento para el usuario y gastos de papelería</t>
  </si>
  <si>
    <t>Registro o renovación de programas de las instituciones promovidas por particulares que ofrezcan el servicio educativo para el trabajo y el desarrollo humano</t>
  </si>
  <si>
    <t>Reliquidación pensional para docentes oficiales</t>
  </si>
  <si>
    <t xml:space="preserve">Las solicitudes son radicadas de manera presencial </t>
  </si>
  <si>
    <t>Implementar y socializar la radicación por el Sistema de Atención al Ciudadano SAC 2.0, en línea</t>
  </si>
  <si>
    <t>Ampliación de los canales de atención, evitar desplazamientos para el usuario y reducir costos</t>
  </si>
  <si>
    <t>Sustitución pensional para docentes oficiales</t>
  </si>
  <si>
    <t>Cesantías parciales para docentes oficiales</t>
  </si>
  <si>
    <t>Implementar y socializar la radicación por el Sistema Humano en Línea</t>
  </si>
  <si>
    <t>Cesantía definitiva para docentes oficiales</t>
  </si>
  <si>
    <t>Cesantías definitivas a beneficiarios de un docente fallecido</t>
  </si>
  <si>
    <t>Pensión de jubilación por aportes</t>
  </si>
  <si>
    <t>Pensión de retiro por vejez para docentes oficiales</t>
  </si>
  <si>
    <t>Pensión de retiro de invalidez para docentes oficiales</t>
  </si>
  <si>
    <t>Seguro por muerte a beneficiarios de docentes oficiales</t>
  </si>
  <si>
    <t>Pensión de jubilación para docentes oficiales</t>
  </si>
  <si>
    <t>Pensión post-mortem para beneficiarios de docentes oficiales</t>
  </si>
  <si>
    <t>Socializar la estrategia de Rendición de Cuentas con enlaces, funcionarios, consejo territorial de Planeación, Consejo de Participación y Consejo de Juventudes modalidad mixta.
Y con ciudadanía a través de video en la Página Web.</t>
  </si>
  <si>
    <t>Listados de Asistencia y Memorias de la Capacitación.
Video Publicado.</t>
  </si>
  <si>
    <t>Número Realizado / Número Programado</t>
  </si>
  <si>
    <t>X</t>
  </si>
  <si>
    <t>No aplica</t>
  </si>
  <si>
    <t>Socializar en los municipios y con la ciudadanía los avances de la gestión realizada en los municipios en el marco de la Gira del Gobernador.</t>
  </si>
  <si>
    <t>Registro Fotográfio y registro de boletines de Prensa</t>
  </si>
  <si>
    <t>Secretaría de Prensa
Oficina de Protocolo</t>
  </si>
  <si>
    <t>De forma constante durante todo el año</t>
  </si>
  <si>
    <t>-</t>
  </si>
  <si>
    <t>Número de municipios visitados/ Número total de municipios programados</t>
  </si>
  <si>
    <t>No es posible asignar valor, depende de la entrega de bienes y servicios, aunque se avisará en redes sociales.</t>
  </si>
  <si>
    <t>Difundir video explicativo sobre la importancia de Audiencia Pública de Rendición de Cuentas</t>
  </si>
  <si>
    <t>Video compartido en redes sociales.</t>
  </si>
  <si>
    <t>Secretaría de Prensa</t>
  </si>
  <si>
    <t>Durante octubre 2023</t>
  </si>
  <si>
    <t>Número de videos publicados</t>
  </si>
  <si>
    <t>Publicar informes de gestión de las inversiones con cargo al Sistema General de Regalías</t>
  </si>
  <si>
    <t>Informe Publicado en el Portal Web de la Gobernación de Cundinamarca.</t>
  </si>
  <si>
    <t xml:space="preserve">Durante los meses febrero y septiembre del 2023
</t>
  </si>
  <si>
    <t>Número de informes publicados/Número de Informes programados</t>
  </si>
  <si>
    <t>Publicar en página Web Informe sobre la Implementación de Políticas Públicas.</t>
  </si>
  <si>
    <t>Informes Publicados en el Portal Web de la Gobernación de Cundinamarca.</t>
  </si>
  <si>
    <t>Durante el mes de febrero 2023</t>
  </si>
  <si>
    <t>15 días antes del evento de diálogo.</t>
  </si>
  <si>
    <t>Publicar en página Web Informe Previo a Audiencia Pública de Rendición de Cuentas</t>
  </si>
  <si>
    <t>Durante el mes de noviembre 2023.</t>
  </si>
  <si>
    <t>Publicar avances sobre la gestión adelantada en el marco del SNRdC, Nodo a definir.</t>
  </si>
  <si>
    <t>Secretaría de Desarrollo e Inclusión Social</t>
  </si>
  <si>
    <t>Durante el mes de mayo 2023.</t>
  </si>
  <si>
    <t>Socializar vía correo electrónico el informe de avance de implementación de las políticas públicas, a los grupos de interés relacionados a cada política.</t>
  </si>
  <si>
    <t>Correos electrónicos con informe socializado.</t>
  </si>
  <si>
    <t>Número de Informe socializado</t>
  </si>
  <si>
    <t xml:space="preserve">1. Política pública felicidad y bienestar
2. Política pública de participación ciudadana
3. Política pública de primera infancia, infancia y adolescencia
4. Política pública de apoyo y fortalecimiento de familias
5. Política pública de salud mental
6. Política pública de envejecimiento y vejez
7. Política pública de fomento de la seguridad y la salud de los trabajadores
8. Política pública para la acción comunal
9. Política pública para la gestión del riesgo
10. Política pública de trabajo decente
11. Política pública para la inclusión social de las personas con discapacidad
12. Política pública de seguridad alimentaria
13. Política pública juventud
14. Política pública de ciencia, tecnología e innovación
15. Política pública mujer y equidad de género
</t>
  </si>
  <si>
    <t>Socializar vía correo electrónico el informe preparatorio para la Audiencia Pública a los grupos de valor.</t>
  </si>
  <si>
    <t>Socializar vía correo electrónico los informes de regalías a los grupos de interés asociados a los proyectos de regalías.</t>
  </si>
  <si>
    <t>Durante los meses marzo y agosto del 2023</t>
  </si>
  <si>
    <t>Número de Informes socializados</t>
  </si>
  <si>
    <t>Socializar vía correo electrónico los informes del nodo (por definir) a los grupos de interés registrados.</t>
  </si>
  <si>
    <t>Socializar por redes sociales y correo electrónico el diligenciamiento de la encuesta con el fin de priorizar temas para la Audiencia Pública por parte de la ciudadanía y los grupos de valor</t>
  </si>
  <si>
    <t>Encuestas enviadas por correo electrónico y difundidas por redes sociales.</t>
  </si>
  <si>
    <t>Durante los meses de octubre  y noviembre del 2023.</t>
  </si>
  <si>
    <t>Número de encuestas socializadas</t>
  </si>
  <si>
    <t>Video para redes sociales con las principales noticias de rendición de cuentas del mes.</t>
  </si>
  <si>
    <t>Durante el tiempo de duración de la estrategia 2023</t>
  </si>
  <si>
    <t>Periódico, folleto o entregable para cada municipio con las acciones realizadas por la Gobernación de Cundinamarca.</t>
  </si>
  <si>
    <t>Piezas entregadas en cada provincia.</t>
  </si>
  <si>
    <t>Durante Octubre y Noviembre de 2023</t>
  </si>
  <si>
    <t>Número de entregables</t>
  </si>
  <si>
    <t>Programas radiales en línea con la Gobernación, en donde se den a conocer los avances de la gestión.</t>
  </si>
  <si>
    <t>Certificación de los programas y videos.</t>
  </si>
  <si>
    <t>Por definir</t>
  </si>
  <si>
    <t>Número de programas</t>
  </si>
  <si>
    <t xml:space="preserve">Capsula trimestral en tik tok con avance del Plan de Desarrollo. </t>
  </si>
  <si>
    <t>Videos con capsula de rendición de cuentas.</t>
  </si>
  <si>
    <t>Abril, Julio, Octubre de 2023</t>
  </si>
  <si>
    <t>Número de capsulas realizadas</t>
  </si>
  <si>
    <t>Publicar y difundir las convocatorias para participar en los espacios de diferentes a audiencias públicas.
Tiempo: 15 días hábiles antes del evento.</t>
  </si>
  <si>
    <t>Evidencias de piezas de comunicación publicadas en redes sociales, boletines de prensa, perifoneo, página Web, cuña radial y Carteleras.
Evidencias de envío de correo electrónicos.</t>
  </si>
  <si>
    <t xml:space="preserve">Secretaría de Prensa
</t>
  </si>
  <si>
    <t>En el transcurso de marzo a octubre del 2023</t>
  </si>
  <si>
    <t>Número de convocatorias</t>
  </si>
  <si>
    <t>Publicar y difundir las convocatorias para participar en los espacios de  audiencias.
Tiempo: 15 días antes del evento.</t>
  </si>
  <si>
    <t>Evidencias de piezas de comunicación publicadas en redes sociales, comunicados de Prensa, página Web y Carteleras.
Evidencias de difusión de Cuñas radiales, anuncios de televisión y prensa impresa o digital, mensajes de texto, correo electrónico, boletines impresos o digitales.</t>
  </si>
  <si>
    <t>Diálogos de rendición de cuentas de  las inversiones con cargo al Sistema General de Regalías, dirigido a grupos de valor de Proyectos de Regalías.
 Modalidad Mixta: Transmisión y asistencia presencial limitada</t>
  </si>
  <si>
    <t>Informe de diálogo.
Videos de diálogos de Rendición de Cuentas, si aplica.</t>
  </si>
  <si>
    <t>Durante los meses Abril - Septiembre</t>
  </si>
  <si>
    <t>Informe elaborado</t>
  </si>
  <si>
    <t>La fecha del diálogo está pendiente por definir, se confirmará con 15 días de anterioridad.
El aforo depende de la capacidad del auditorio.</t>
  </si>
  <si>
    <t>Diálogo de implementación de Políticas Públicas, dirigido a grupos de valor de cada Política Pública.
 Modalidad Mixta: Transmisión y asistencia presencial limitada</t>
  </si>
  <si>
    <t>Durante el mes de marzo 2023</t>
  </si>
  <si>
    <t>Diálogo de gestión adelantada en el marco del SNRdC, Nodo a definir.
 Modalidad Mixta: Transmisión y asistencia presencial limitada</t>
  </si>
  <si>
    <t>Durante el mes de junio 2023</t>
  </si>
  <si>
    <t>Realizar audiencia pública de Rendición de Cuentas.
 Modalidad Mixta: Transmisión y asistencia presencial limitada</t>
  </si>
  <si>
    <t>Secretaría de Planeación, Secretaría de Prensa  y 
Oficina de Protocolo</t>
  </si>
  <si>
    <t>Realizar audiencia pública de Rendición de Cuentas de niños, niñas, adolescentes y jóvenes.
 Modalidad Mixta: Transmisión y asistencia presencial limitada</t>
  </si>
  <si>
    <t>Responder por escrito en el término de quince días hábiles a las preguntas de los ciudadanos formuladas en el marco del proceso de Rendición de Cuentas por el medio en que se recibió.</t>
  </si>
  <si>
    <t>Registro de comunicaciones enviadas.</t>
  </si>
  <si>
    <t>Respuestas enviadas/Preguntas Recibidas</t>
  </si>
  <si>
    <t>No es posible asignar valor, depende de la ciudadanía y de los grupos de valor</t>
  </si>
  <si>
    <t>Publicar las respuestas e inquietudes recibidas en los eventos de rendición de cuentas en la Página Web de la Gobernación de Cundinamarca.</t>
  </si>
  <si>
    <t>Informe consolidado y publicado en la página Web.</t>
  </si>
  <si>
    <t>Respuestas publicadas/inquietudes recibidas</t>
  </si>
  <si>
    <t>Realizar la encuesta de satisfacción de Rendición de Cuentas sobre los eventos realizados.</t>
  </si>
  <si>
    <t>Registro de encuestas realizadas.</t>
  </si>
  <si>
    <t>Número de encuestas aplicadas/Número de eventos realizados</t>
  </si>
  <si>
    <t>Analizar el nivel de satisfacción, recomendaciones y sugerencias obtenidas en las encuestas realizadas en los eventos de Rendición de Cuentas.</t>
  </si>
  <si>
    <t>Documento análisis y recomendaciones sobre el resultado de la Rendición de Cuentas.</t>
  </si>
  <si>
    <t>15 de julio 2023 - 15 de diciembre 2023</t>
  </si>
  <si>
    <t>Número de documentos realizadas/Número de documentos programados</t>
  </si>
  <si>
    <t>Publicar los resultados de Rendición de Cuentas.</t>
  </si>
  <si>
    <t>Documento consolidado de rendición de cuentas publicado en página Web</t>
  </si>
  <si>
    <t>15 de diciembre 2023</t>
  </si>
  <si>
    <t xml:space="preserve">Número de Informe publicados/Número de Informe programados </t>
  </si>
  <si>
    <t>Publicar informe de evaluación de la estrategia de rendición de cuentas</t>
  </si>
  <si>
    <t>Documento informe publicado</t>
  </si>
  <si>
    <t>Control Interno</t>
  </si>
  <si>
    <t>20 de diciembre 2023</t>
  </si>
  <si>
    <t xml:space="preserve">Realizar los cuatro Comites de Atención al Usuario </t>
  </si>
  <si>
    <t>Cuatro actas de los Comités de Atención al Usuario</t>
  </si>
  <si>
    <t>Secretaría General</t>
  </si>
  <si>
    <t>30 de marzo de 2023 30 de Junio  de 2023 29 de septiembre de 2023 15 de diciembre de 2023</t>
  </si>
  <si>
    <t>Socializar el protocolo de Atención al Usuario para los servidores Públicos  de la Gobernación de Cundinamarca.</t>
  </si>
  <si>
    <t>Actas de capacitaciones, informes consolidados mensual con el número de capacitaciones y número de servidores públicos capacitados e informe de la evaluación realizada por los asistentes a las capacitaciones.</t>
  </si>
  <si>
    <t>Los informes se presentarán los primeros cinco días después del cierre de cada mes.</t>
  </si>
  <si>
    <t>Divulgar de los canales virtuales tales como las salas virtuales, el formato de PQRSDF establecido en la página web de la Gobernación de Cundinamarca y los demás dispuestos por la Gobernación de Cundinamarca</t>
  </si>
  <si>
    <t>Informe consolidado de las piezas gráficas y demás actividades de difusión realizadas durante cada mes.</t>
  </si>
  <si>
    <t>Implementación y puesta en marcha de la APP de PQRSDF, diseñando el procedimiento, registrandolo en el SIGC Isolucion y socializandolo.</t>
  </si>
  <si>
    <t xml:space="preserve">1.Puesta en marcha de la APP de PQRSDF 2. Procedimiento registrado en SIGC Isolucion y socializado </t>
  </si>
  <si>
    <t>30 de mayo de 2023</t>
  </si>
  <si>
    <t>Expedir  y comunicar lineamientos de la  Política de Prevención del Daño Antijurídico, para las Secretarías de Hacienda y Salud</t>
  </si>
  <si>
    <t>Expedición y Socialización</t>
  </si>
  <si>
    <t xml:space="preserve">No de lineamientos Expedidos/No.de comunicaciones </t>
  </si>
  <si>
    <t>Expedición guia para el manejo y funcionamientos de los normogramas del SIGC</t>
  </si>
  <si>
    <t>Guia/socializada</t>
  </si>
  <si>
    <t>Guia/socialización</t>
  </si>
  <si>
    <t>Continuar con la apropiación de la estrategia de Lenguaje Claro a los servidores públicos de la Gobernación de Cundinamarca, realizando laboratorios de simplicidad.</t>
  </si>
  <si>
    <t xml:space="preserve">1.  Elaborar circular difundiendo e invitando al curso de Lenguaje Claro del DNP por parte de los servidores públicos que no lo han realizado 2.Registro de los funcionarios capacitados por el DNP 3. Cronograma de los laboratorios de simplicidad. </t>
  </si>
  <si>
    <t>Circular: 30 de abril de 2023   Cronograma:  30 de abril de 2023   Informe trimestral del número de servidores públicos capacitados y laboratorios de simplicidad realizados.</t>
  </si>
  <si>
    <t>Capacitar en los tiempos de respuesta oportuna de las PQRSDF y la normatividad vigente a los servidores públicos  asignados al procedimiento de radicación de las Secretarías que tienen habilitado el módulo de radicación en el sistema de gestión documental Mercurio.</t>
  </si>
  <si>
    <t>1.  Informe mensual y actas de las capacitaciones realizadas.</t>
  </si>
  <si>
    <t>Secretaría de las TIC</t>
  </si>
  <si>
    <t>Realizar capacitaciones en el manejo apropiado  del sistema de gestión documental Mercurio desde el inicio del proceso de radicación y hasta su contestación (paso 1 al paso 5 ) a  las Secretarías y entidades del nivel central por parte de la Secretaría de las TIC como administrador del sistema de gestión documental Mercurio.</t>
  </si>
  <si>
    <t xml:space="preserve">1.  Actas de capacitación del manejo apropiado  del sistema de gestión documental Mercurio desde el inicio del proceso de radicación hasta su contestación (paso 1 al paso 5 ) </t>
  </si>
  <si>
    <t>15 de diciembre de 2023</t>
  </si>
  <si>
    <t>Actualizar el marco normativo  y procedimientos del Proceso de Atención al Usuario en el SIGC Isolucion, cada vez  que se requiera.</t>
  </si>
  <si>
    <t>1. Actualización del normograma y procedimientos en el SIGC Isolucion (fecha registrada en el sistema)</t>
  </si>
  <si>
    <t xml:space="preserve"> Promover la implementación de la Política Interna de protección de datos personales. </t>
  </si>
  <si>
    <t>1. Emitir circular promoviendo el Decreto 363 de 2017 Política Interna de Protección de Datos  Personales. 2. Gestionar dos capacitaciones con la Super Intendencia de Industria y Comercio-SIC( 1 Semestral)3. Promover en los Comités de Atención al Usuario la Política de Protección de Datos Personales.</t>
  </si>
  <si>
    <t>Circular: 30 de abril de 2023   Soporte de las 2 capacitaciones gestionadas con la SIC (oficio de solicitud y evidencias de las capacitaciones): 30 de junio y 15 de diciembre 3. Actas de los 4 cuatro Comités de Atención al Usuario</t>
  </si>
  <si>
    <t>Promover la creacion y puesta en funcionamiento de la ESCUELA DE COMPRA PUBLICA DE CUNDINAMARCA vinculando en la formaciony actualización  a funcionarios, contratistas y proveedores del Departamento</t>
  </si>
  <si>
    <t>1. Crear la ESCUELA DE COMPRA PUBLICA DE CUNDINAMARCA</t>
  </si>
  <si>
    <t>Secretaría Jurídica - Dirección de Contratación</t>
  </si>
  <si>
    <t>Mayo de 2023 con informe de avance en septiembre y diciembre..</t>
  </si>
  <si>
    <t xml:space="preserve">Descentralizar la oferta instritucional de la Gobernación de Cundinamarca a través de las Ferias de Servicios de Atención al  Usuario  y acompañamiento de la unidad móvil de ser necesario de la Gobernación de Cundinamarca. </t>
  </si>
  <si>
    <t>Informe mensual de las actividades de desconcentración de la oferta institucioanal</t>
  </si>
  <si>
    <t>Reporte, informe  socialización trimestral del Indicador de Oportunidad en la respuesta de PQRSDF.</t>
  </si>
  <si>
    <t xml:space="preserve">1. Generar y socializar en reunión  de administradores de PQRSDF, informe trimestral indicador oportunidad en la respuesta. </t>
  </si>
  <si>
    <t>30/04/2022 
30/08/2022 
31/12/2022</t>
  </si>
  <si>
    <t>5.3</t>
  </si>
  <si>
    <t>Mejorar la implementación, puesta en marcha y el funcionamiento de la herramienta, Ventanilla Única Virtual.</t>
  </si>
  <si>
    <t>1. Capacitaciones en el manejo de la VUV a los radicadores asignados de la Dirección de Atención al Usuario y demás funcionarios que intervienen en el proceso.</t>
  </si>
  <si>
    <t xml:space="preserve">Realizar Encuentros Regionales Transparencia </t>
  </si>
  <si>
    <t>Actas de asistencia</t>
  </si>
  <si>
    <t>3 Encuentros Regionales durante la anualidad</t>
  </si>
  <si>
    <t>3 encuentros durante la anualidad y hasta el 30 de noviembre de 2022</t>
  </si>
  <si>
    <t>Dar lineamientos para la actualización de los micrositios y el portal web de la Gobernación de Cundinamarca, acorde a la normatividad vigente</t>
  </si>
  <si>
    <t>Comunicación remitida a las entidades y dependencias</t>
  </si>
  <si>
    <t>1 circular expedida</t>
  </si>
  <si>
    <t>1 vez durante la anualidad</t>
  </si>
  <si>
    <t xml:space="preserve">Publicación de la contratación en SECOP II </t>
  </si>
  <si>
    <t>100% de los procesos contractuales registrados en el sistema</t>
  </si>
  <si>
    <t xml:space="preserve">Inventario de todos los contratos publicados en SECOP II con un muestreo del 2%de expedientes que den cuenta  de la completitud del expediente contractual </t>
  </si>
  <si>
    <t>30  de abril - 31 agosto - 31 diciembre</t>
  </si>
  <si>
    <t xml:space="preserve">Hacer seguimiento a la actualización de las hojas de vida en el SIGEP para funcionarios y contratistas </t>
  </si>
  <si>
    <t xml:space="preserve">Realizar dos seguimientos al año sobre la actualización de las hojas de vida en el SIGEP para funcionarios y contratistas </t>
  </si>
  <si>
    <t>No. de seguimientos realizados/ No. de seguimientos propuestos</t>
  </si>
  <si>
    <t xml:space="preserve">Semestral </t>
  </si>
  <si>
    <t>Secretaría Jurídica Dirección de Defensa Judicial y Extrajudicial</t>
  </si>
  <si>
    <t>Dar lineamientos para el cumpllimiento de la normatividad vigente y políticas e instrumentos de la Gobernación de Cundinamarca para el seguimiento y respuesta a las PQRSDF y Solicitudes de Información.</t>
  </si>
  <si>
    <t>Secretaría Jurídica Dirección de Conceptos y Estrudios Jurídicos</t>
  </si>
  <si>
    <t xml:space="preserve">Elaboración y adopción tres (3)  instrumentos archivísticos del programa de gestión documental:
a) Formato único de inventario documental -FUID
b) Hoja de control de prestamo de documentos 
c) Sistema integrado de conservación
</t>
  </si>
  <si>
    <t>Instrumentos de gestión documental con el lleno de requisitos</t>
  </si>
  <si>
    <t>(3)  instrumentos archivísticos</t>
  </si>
  <si>
    <t xml:space="preserve">Secretaría General
</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</si>
  <si>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</si>
  <si>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</si>
  <si>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</si>
  <si>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</si>
  <si>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 xml:space="preserve">Trimestral </t>
  </si>
  <si>
    <t xml:space="preserve">Velar por la publicación y actualización en  la pagina: (https://www.datos.gov.co  -  Datos Abiertos) de los siguientes instrumentos archivisticos:
a) Registro de Activos de Información
b) Esquema de publicación
c) Índice de Información Clasificada y Reservada. </t>
  </si>
  <si>
    <t>Numero de instrumentos publicados y actualizados - (3) Instrumentos Archivisticos</t>
  </si>
  <si>
    <t>No. de instrumentos  /No.  Actualizaciones https://www.datos.gov.co  -  Datos Abiertos</t>
  </si>
  <si>
    <t xml:space="preserve">Publicacion de decretos y ordenanzas departamentales </t>
  </si>
  <si>
    <t>Publicacion del 100% de decretos y ordenanzas departamentales</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</si>
  <si>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</si>
  <si>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</si>
  <si>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</si>
  <si>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</si>
  <si>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30/11/203</t>
  </si>
  <si>
    <t>Difusión y socialización de la Guía de Atención al Usuario con enfoque diferencia</t>
  </si>
  <si>
    <t>Guía elaborada,socializada e implementada Informe con evidencias de las actividades realizadas para la difusión y socialización de la Guía de atención al usuario con enfoque diferencial</t>
  </si>
  <si>
    <t>No. de guías elaboradas/ No. de guías propuestas</t>
  </si>
  <si>
    <t>Dar lineamientos a las entidades para el auto diligenciamiento del Índice de Transparencia Activa ITA</t>
  </si>
  <si>
    <t>Reporte ITA 2023</t>
  </si>
  <si>
    <t>ITA reportado a PGN en la fecha que corresponda</t>
  </si>
  <si>
    <t>La que defina la PGN en sus actos administrativos</t>
  </si>
  <si>
    <t>Realizar reuniones temáticas de Transparencia para orientar las actividades necesarias para su cumplimiento.</t>
  </si>
  <si>
    <t>Acta de Comité</t>
  </si>
  <si>
    <t>30 de mayo y 30 de septiembre</t>
  </si>
  <si>
    <t>Trimestral</t>
  </si>
  <si>
    <t>Dos capacitaciones anuales de la guia para la identificación y declaración del  conflicto de intereses en el sector público colombiano.</t>
  </si>
  <si>
    <t>N° de capacitaciones propuestas / N° de capacitaciones realizadas en el semestre</t>
  </si>
  <si>
    <t>Semestral</t>
  </si>
  <si>
    <t xml:space="preserve">Divulgación de  piezas publicitarias </t>
  </si>
  <si>
    <t xml:space="preserve">Piezas publicitarias emitidas </t>
  </si>
  <si>
    <t>No piezas publicitaria propuestas/No  piezas publicitaria realizadas.</t>
  </si>
  <si>
    <t>Socialización mensual de la estratégia de conflicto de intereses a los funcionarios en la jornada de inducción.</t>
  </si>
  <si>
    <t>No capacitaciones propuestas/No capacitaciones realizadas.</t>
  </si>
  <si>
    <t>Mensual</t>
  </si>
  <si>
    <t>Divulgacion de piezas informativas con cada valor</t>
  </si>
  <si>
    <t>piezas informativas de los valores</t>
  </si>
  <si>
    <t>7 Piezas comunicativas socializadas (1 mensual) una vez se inicia el proceso de apropiación</t>
  </si>
  <si>
    <t xml:space="preserve">Apropiación del Codigo De Integridad </t>
  </si>
  <si>
    <t xml:space="preserve">Informe de apropiación </t>
  </si>
  <si>
    <t>7 informes con la apropiación del valor que fue apropiado</t>
  </si>
  <si>
    <t xml:space="preserve">Evaluacion de apropiación </t>
  </si>
  <si>
    <t xml:space="preserve">Informe Resultados de la apropiación </t>
  </si>
  <si>
    <t xml:space="preserve">Informe de autoevaluación de resultados de Apropiación del año </t>
  </si>
  <si>
    <t>31 de diciembre de 2023</t>
  </si>
  <si>
    <t xml:space="preserve">   Secretaría                     de                     Educación</t>
  </si>
  <si>
    <t>NA</t>
  </si>
  <si>
    <t>Meta 104</t>
  </si>
  <si>
    <t xml:space="preserve">No cuenta con meta del plan de Desarrollo </t>
  </si>
  <si>
    <t>No existe meta asociada con PDD</t>
  </si>
  <si>
    <t>No aplica, son atendidos por las entidades bancarias por lo cual no compromete presupuesto del departamento.</t>
  </si>
  <si>
    <t>No aplica para compromiso presupuestal, debido a que estos se encuentran incluidos dentro del desarrollo de contratos como canales decomunicación.</t>
  </si>
  <si>
    <t>Incrementar la satisfacción de los usuarios de la Gobernación de Cundinamarca. Meta 387 Modernizar los 3 canales de atención al ciudadano</t>
  </si>
  <si>
    <t>Aumentar el indice de Desempeño Fiscal del departamento. Meta 408 Potencializar el
proceso de recaudo
para 5 tributos
departamentales
con herramientas
tecnológicas.</t>
  </si>
  <si>
    <t xml:space="preserve">Secretaría de Planeación  </t>
  </si>
  <si>
    <t xml:space="preserve">Secretaría de Planeación  
</t>
  </si>
  <si>
    <t>Secretaría de Planeación  
Secretaría de Desarrollo e Inclusión Social</t>
  </si>
  <si>
    <t xml:space="preserve">Entidades responsable de la pregunta.
Secretaría de Planeación </t>
  </si>
  <si>
    <t>Subcomponente 3
Responsabilidad</t>
  </si>
  <si>
    <t>Secretaría de Planeación y
entidades responsables de la Implementa Política.</t>
  </si>
  <si>
    <t>Durante el mes de agosto 2023.</t>
  </si>
  <si>
    <t>2.9</t>
  </si>
  <si>
    <t>Durante el mes de julio de 2023</t>
  </si>
  <si>
    <t>Realizar Encuentro de diálogo con jóvenes 14 a
28 años.
 Modalidad Mixta: Transmisión y asistencia presencial limitada</t>
  </si>
  <si>
    <t>2.8</t>
  </si>
  <si>
    <t>Realizar encuentro de diálogo con adolescentes
12 a 18 años.
 Modalidad Mixta: Transmisión y asistencia presencial limitada</t>
  </si>
  <si>
    <t>2.7</t>
  </si>
  <si>
    <t>Realizar encuentro de diálogo con niñas y niños
de infancia 6 a 12 años. 
 Modalidad Mixta: Transmisión y asistencia presencial limitada</t>
  </si>
  <si>
    <t>2.6</t>
  </si>
  <si>
    <t>Realizar encuentro de diálogo con niñas, niños
de primera infancia 0 a 6 años y mujeres
gestantes.
 Modalidad Mixta: Transmisión y asistencia presencial limitada</t>
  </si>
  <si>
    <t>Secretaría de Planeación y
Entidades responsables del Nodo.</t>
  </si>
  <si>
    <t>Secretaría de Planeación y 
entidades responsables de los Proyectos de Regalías</t>
  </si>
  <si>
    <t>Subcomponente 2
Diálogo</t>
  </si>
  <si>
    <t>Publicar informe preparatorio para la participación en la audiencia pública de Rendición pública de cuentas de niños, niñas, adolescentes y jóvenes</t>
  </si>
  <si>
    <t>Número de cápsulas publicadas</t>
  </si>
  <si>
    <t>Cápsulas informativas</t>
  </si>
  <si>
    <t>Publicación radial de cápsulas informativas</t>
  </si>
  <si>
    <t>Número de podcast publicado</t>
  </si>
  <si>
    <t>En el transcurso de junio a septiembre del 2023</t>
  </si>
  <si>
    <t xml:space="preserve">Nota virtual en formato podcast </t>
  </si>
  <si>
    <t xml:space="preserve">Publicación de Podcast </t>
  </si>
  <si>
    <t>1.25</t>
  </si>
  <si>
    <t>Octubre del 2023</t>
  </si>
  <si>
    <t>Video compartido en programa de televisión 'Cundinamarca Región que progresa'.</t>
  </si>
  <si>
    <t>Nota periodística para programa de televisión 'Cundinamarca Región que progresa' con las noticias, actividades y/o eventos de rendición de cuentas.</t>
  </si>
  <si>
    <t>1.24</t>
  </si>
  <si>
    <t>Número de Informes socializado</t>
  </si>
  <si>
    <t xml:space="preserve">Entidades Responsables 
Secretaría de Planeación  </t>
  </si>
  <si>
    <t>1.23</t>
  </si>
  <si>
    <t>1.22</t>
  </si>
  <si>
    <t>Socializar por redes sociales y correo electrónico el diligenciamiento de la encuesta de participación para realizar preguntas sobre la
gestión de los mandatorios con enfoque de Niños, Niñas, Adolescentes y Jóvenes.</t>
  </si>
  <si>
    <t>1.21</t>
  </si>
  <si>
    <t>Durante el mes de junio y noviembre 2023.</t>
  </si>
  <si>
    <t>Socializar vía correo electrónico el informe de rendición de cuentas de Niños, Niñas, Adolescentes y jóvenes a los grupos de valor.</t>
  </si>
  <si>
    <t>1.20</t>
  </si>
  <si>
    <t>Secretaría de Planeación
Secretaría de Prensa</t>
  </si>
  <si>
    <t>15 días antes del evento de diálogo.
30 días calendario antes de la audiencia pública.</t>
  </si>
  <si>
    <t>Durante el mes de Junio y  noviembre 2023.</t>
  </si>
  <si>
    <t>En el transcurso de marzo, abril  y Mayo del 2023</t>
  </si>
  <si>
    <t>Subcomponente 1:
Información</t>
  </si>
  <si>
    <t>01 de febrero 2023</t>
  </si>
  <si>
    <t>Número de Eventos</t>
  </si>
  <si>
    <t>Garantizar a los Cundinamarqueses transparencia en la Gestión Pública Departamental, fomentando la transversalidad de la Rendición de Cuentas a través de escenarios de diálogo, que generen confianza y cercanía.</t>
  </si>
  <si>
    <t>Aumentar la participación ciudadana en los espacios de rendición de cuentas y aumentar la difusión de información en lenguaje claro.</t>
  </si>
  <si>
    <t xml:space="preserve">Formato Plan Anticorrupción y de Atención al Ciudadano </t>
  </si>
  <si>
    <t>Fecha de Aprobación:           17/05/2023</t>
  </si>
  <si>
    <t>Versión:                                   4</t>
  </si>
  <si>
    <t>El desarrollo de esta actividad se realiza a través de la gestión realizada por la Secretaría General y no se dispone de presupuesto de manera directa.</t>
  </si>
  <si>
    <t>Esta actividad se desarrolla a través de la meta 389, para la vigencia 2023 ya se habia jejcutado la asignacion  presupuestal de esta APP.</t>
  </si>
  <si>
    <t>Esta actividad se relaciona la meta de bientestar,  Incrementar la  satisfacción de los usuarios de la Gobernación de Cundinamarca.</t>
  </si>
  <si>
    <t>Esta actividad se relaciona la meta de bientestar, Incrementar la  satisfacción de los usuarios de la Gobernación de Cundinamarca.</t>
  </si>
  <si>
    <t>Esta actividad se relaciona con la meta 389 “Implementar 4 aplicaciones para modernizar la prestación del servicio de la secretaría general”</t>
  </si>
  <si>
    <t>Esta actividad se relaciona la meta de bientestar, Incrementar la  satisfacción de los usuarios de la Gobernación de Cundinamarca.,</t>
  </si>
  <si>
    <t>Esta actividad se desarrolla a través de la meta 388, para la vigencia se realizó asignación presupuestal por mil cincuenta millones de pesos m/cte (1050000000) a la fecha no tiene ejecución.</t>
  </si>
  <si>
    <t>Esta actividad esta asociada a la meta: 388 “Realizar 15 ferias de servicios con la oferta institucional de la Gobernación”</t>
  </si>
  <si>
    <t>Esta actividad se desarrolla a través de la meta 387, para la vigencia se realizó asignación presupuestal por trescientos siete mil millones setecientos cuarenta y siete mil setecientos cincuenta y nueve pesos m/cte  (307747759) con corte 30 de abril se han ejecutado 40,750,000‬ m/cte.</t>
  </si>
  <si>
    <t>Esta activiad esta asociada a la meta 387: "Modernizar los 3 canales de atención al usuario".</t>
  </si>
  <si>
    <t>Fuente:  Adaptado de la Guía para la Administración del Riesgo y el Diseño de Controles en Entidades Públicas. Versión 4. 2018. DAFP</t>
  </si>
  <si>
    <t>*Nota: 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</si>
  <si>
    <t>UAEGRD- Secretaria de  Gobierno</t>
  </si>
  <si>
    <t xml:space="preserve">Directora </t>
  </si>
  <si>
    <t>Angelica María Herrera Echavarria</t>
  </si>
  <si>
    <t xml:space="preserve"> Realizar trimestralmente una revisión aleatoria al seguimiento del proceso de entrega de ayuda humanitaria, al procedimiento, protocolos, formatos y actas de entrega.</t>
  </si>
  <si>
    <t>Reducir (mitigar)</t>
  </si>
  <si>
    <t>Fuerte</t>
  </si>
  <si>
    <t>Completa</t>
  </si>
  <si>
    <t>Se investigan y  resuelven oportunamente</t>
  </si>
  <si>
    <t>Confiable</t>
  </si>
  <si>
    <t>Prevenir</t>
  </si>
  <si>
    <t>Oportuna</t>
  </si>
  <si>
    <t>Inadecuado</t>
  </si>
  <si>
    <t>No asignado</t>
  </si>
  <si>
    <t>Realizar trimestralmente una revision aleatoria al seguimiento del proceso de entrega de ayuda humanitaria, al procedimiento, protocolos, formatos y actas de entrega.</t>
  </si>
  <si>
    <t>no</t>
  </si>
  <si>
    <t>si</t>
  </si>
  <si>
    <t>Detrimento patrimonial</t>
  </si>
  <si>
    <t>Fraude Interno (Corrupción)</t>
  </si>
  <si>
    <t xml:space="preserve">Posibilidad de recibir cualquier dádiva o beneficio a nombre propio o de terceros, para desviar las entregas de ayuda humanitaria. </t>
  </si>
  <si>
    <t xml:space="preserve">El proceso de entrega de ayudas humantiarias a las comunidaddes se realiza con el concurso de muchos actores, que pese a estar plenamente identificados, pueden ignorar los controles previstos durante las entregas. </t>
  </si>
  <si>
    <t>Personas que solicitan entregas de ayudas humanitarias que no han seguido el protocolo con la alcaldía para la entrega de  las mismas</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</si>
  <si>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</si>
  <si>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</si>
  <si>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Fortalecimiento Territorial</t>
  </si>
  <si>
    <t>Secretaría de Gobierno</t>
  </si>
  <si>
    <t>Secretario de Despacho</t>
  </si>
  <si>
    <t>Juan Carlos Barragán Suarez</t>
  </si>
  <si>
    <t>Mensualmente en el Comité primario, evaluar la inversión realiazada de manera aleatoria, para identificar el cumplimiento de necesiades y solicitudes atendidas</t>
  </si>
  <si>
    <t>Detectar</t>
  </si>
  <si>
    <t>El area de Seguimiento y evaluación, en cabeza del secretario de Gobierno, realizará mensualmente una revisión aleatoria al cumplimiento de la inversión y apropiación de recursos, dicha revisión será socializada en los comités primarios, para sus respectivos seguimientos.</t>
  </si>
  <si>
    <t>Posibilidad de ocurrencia  de que los recursos destinados al fortalecimiento de gobernabilidad y el territorio sean infructuosos y no logren los resultados que se esperan.</t>
  </si>
  <si>
    <t>Inadecuado seguimiento a la atención de casos relacionados con la protección de Derechos Humanos en el Departamento</t>
  </si>
  <si>
    <t>Director</t>
  </si>
  <si>
    <t>FABIO NELSON MENDIVELSO CRISTIAN</t>
  </si>
  <si>
    <t>Revisar  mensualmente de manera aleatoria el tratamiento del 10% de los  los casos reportados a la Mesa Técnica Departamental de amenzados, para evidenciar el seguimiento realizado e identificar las causales de vulneraciones que se presenten a los Derechos Humanos .</t>
  </si>
  <si>
    <t>Revisión aleatoria mensual del tratamiento del 10% de los  los casos reportados a la Mesa Técnica Departamental de amenzados, para evidenciar el seguimiento realizado e identificar las causales de vulneraciones que se presenten a los Derechos Humanos .</t>
  </si>
  <si>
    <t xml:space="preserve">Investigaciones penales, disciplinarias y fiscales </t>
  </si>
  <si>
    <t>Posibilidad de ocurrencia  de omisión en atención de casos relacionados con la protección de Derechos Humanos en el Departamento.</t>
  </si>
  <si>
    <t>IInadecuado seguimiento a la atención de casos relacionados con la protección de Derechos Humanos en el Departamento</t>
  </si>
  <si>
    <t>Responsable:
Periodicidad:
Propósito:
Cómo se realiza:
Desviación:
Evidencia</t>
  </si>
  <si>
    <t>Pérdida de la imagen institucional</t>
  </si>
  <si>
    <t>Enriquecimiento ilícito de contratistas y/o servidores públicos</t>
  </si>
  <si>
    <t xml:space="preserve">31/dic./2023
</t>
  </si>
  <si>
    <t xml:space="preserve">1/mar./2023
</t>
  </si>
  <si>
    <t>Paula Susana Ospina</t>
  </si>
  <si>
    <t>Dirección de Desarrollo Humano</t>
  </si>
  <si>
    <t>Directora de Desarrollo Humano</t>
  </si>
  <si>
    <t>Catalina Gonzalez Segura</t>
  </si>
  <si>
    <t xml:space="preserve">Semestralmente se validaran los informes  de gestión y las actas entregadas por parte de los proveedores de la ARL de los servicios prestados </t>
  </si>
  <si>
    <t>Adecuado</t>
  </si>
  <si>
    <t>Asignado</t>
  </si>
  <si>
    <t>Responsable: Catalina Gonzalez
Periodicidad: Mensual
Propósito:Veririfcar el cumplimiento de las actividades  planeadas y definidas en el plan anual de trabajo del SG-SST
Cómo se realiza: Seguimiento mensual al Cronograma de trabajo del SG-SST a través del cual se definen actividades,  los recursos con valores, horas establecidas y responsable de la ejecución
Desviación: Incumplimeinto de alguna tarea o actividad asignada a un aliado estrategico ARL o Corredor de Seguros
Evidencia: Cronograma Cronograma de trabajo del SG-SST con el porcentaje de avance y ejecución, citación de correo reuniones periodicas, actas de reunión,listas de asistencia</t>
  </si>
  <si>
    <t>Solicitar pagos no reglamentados en beneficio propio o de un tercero durante el proceso de negociación de los presupuestos de reinversión</t>
  </si>
  <si>
    <t xml:space="preserve">Mensualmente mediante la entrega de indicadores de gestión se evaluaran a los proveedores externos que suministra la ARL </t>
  </si>
  <si>
    <t>Responsable: Catalina Gonzalez
Periodicidad: Semestral
Propósito:  Realizar seguimiento y control al  avance del presupuesto acordado desde el inicio del año  con los aliados estrategicos  ARL y Corredor de Seguros,
Cómo se realiza: Entrega de informes de gestión semestral por parte de ARL y Corredor de seguros donde se evidencia la gestión , recursos y horas empleadas por los mismos, ademas de actas de reunión para seguimiento a la ejecucicón del presupuesto
Desviación: Incumplimiento en la entrega del informe
Evidencia: Informe de gestión semestral</t>
  </si>
  <si>
    <t>Posibilidad de Acción/Omisión recibir o solicitar cualquier dádiva a nombre propio o para terceros,  en el manejo presupuestal de aliados como ARL y Corredor de Seguros, que realizan de manera anual la asignación de recursos de reinversión para apoyar la implementación de actividades de promoción y prevención del Sistema de Gestión de Seguridad y Salud en el Trabajo SG-SST</t>
  </si>
  <si>
    <t>Falta de controles por parte de la Entidad al momento de negociar y definir los presupuestos con los aliados como la ARL y el Corredor de Seguros</t>
  </si>
  <si>
    <t xml:space="preserve">Decisiones ajustadas a intereses particulares
</t>
  </si>
  <si>
    <t>El proceso de Seguridad y Salud en el Trabajo inicia con la identificación de las necesidades en materia de Seguridad y salud en el Trabajo de los funcionarios y Contratistas de la Gobernación de Cundinmarca a través de la Evaluación estándares mínimos y la fomrulacióon del Plan Anual de trabajo del Sistema de Gestión de Seguridad y Salud en el Trabajo- SG-SST  y finaliza en la Evaluación del desempeño del Sistema de Gestión de Seguridad y Salud en el Trabajo- SGSST de acuerdo a sus objetivos e indicadores.
Aplica para los procesos del Sistema Integral de Gestión y Control en las sedes del sector central la Gobernación de Cundinamarca, funcionarios, contratistas y otras partes interesadas.</t>
  </si>
  <si>
    <t xml:space="preserve">Administrar el Sistema de Gestión de la Seguridad y Salud en el Trabajo- SGSST, como parte del Sistema Integral de Gestión y Control- SIGC, mejorando continuamente el bienestar de los trabajadores por medio de la identificación de peligros, evaluación de riesgos y determinación de controles, para la prevención de  lesiones y el deterioro de la salud  relacionados con el trabajo, ademas de proporcionar lugares de trabajo seguros y saludables para los funcionarios, contratistas y demas partes inetresadas de la Gobernación de Cundinamarca.
</t>
  </si>
  <si>
    <t>Gestión de la Seguridad y Salud en el Trabajo</t>
  </si>
  <si>
    <t>Secretaria</t>
  </si>
  <si>
    <t>Despacho</t>
  </si>
  <si>
    <t>Gestor Equipo de Mejoramiento del Proceso</t>
  </si>
  <si>
    <t xml:space="preserve">Crear y codificar  formato de inexistencia de conflicto de intereses en plataforma ISOLUCION y asociarlo a los procedimientos del Proceso Estratégico de la Secretaría de Integración Regional el cual se diligenciará, cada vez que se requiera en el marco de las funciones de la Secretaría de Integración Regional por los funcionarios que tengan a cargo tanto su diseño como aprobación, sera revisado y aprobado por el comite directivo, Evidencia: Codificación de Formato de inexistencia de conflicto de intereses, Actualización de Procedimientos y actas de Comité Directivo </t>
  </si>
  <si>
    <t xml:space="preserve">
Responsable: Gerente.
Periodicidad: Semestral.
Propósito: Planeación y seguimiento a las actividades realizadas en las áreas de la Secretaría de Integración Regional.
Cómo se realizará: Identificar y validar acciones en el marco de las funciones de la Secretaría de Integración Regional.  
Desviación: Revisión y aprobación por Comité Directivo. 
Evidencia: Cronograma y seguimiento de las actividades </t>
  </si>
  <si>
    <t>Pérdida de confianza en lo público</t>
  </si>
  <si>
    <t>Solicitar o recibir dádivas o beneficios a nombre propio o de un tercero, o anteponer intereses personales o particulares, para identificar, priorizar o ejecutar acciones con presupuesto de la entidad.</t>
  </si>
  <si>
    <t>Privilegiar intereses particulares sobre los generales</t>
  </si>
  <si>
    <t>Interés de un funcionario en obtener un beneficio particular o favorecer a un tercero para identificar, priorizar o ejecutar  acciones con presupuesto de la entidad.</t>
  </si>
  <si>
    <t>Inicia con el diseño, conformación y articulación de una agenda común de los procesos de integración regional, continúa con ejecución de acciones conjuntas para generar y fortalecer los procesos de integración entre actores públicos y privados que permitan aprovechar capacidades, potenciar recursos y articular acciones para el desarrollo regional y termina con un análisis de resultados y beneficios de la gestión adelantada.</t>
  </si>
  <si>
    <t>Promover los procesos de integración regional en Cundinamarca, en el marco de las escalas de integración, a través de la estructuración, gestión, articulación y ejecución de acciones conjuntas con actores del sector público y privado, para la construcción de una región equitativa, ordenada, conectada y sostenible que beneficie el desarrollo del Departamento.</t>
  </si>
  <si>
    <t>Integración Regional</t>
  </si>
  <si>
    <t>1.31/12/2023
2.31/12/2023
3. 31/12/2023
4. 31/05/2023</t>
  </si>
  <si>
    <t>Lisbeth Marcela Saenz Muñoz</t>
  </si>
  <si>
    <t>Secretaria de Educación</t>
  </si>
  <si>
    <t>Profesional Universitario/ Especializado</t>
  </si>
  <si>
    <t>Aura Yamile Lizarazo Neira / Lyda Julieth Castiblanco Mora</t>
  </si>
  <si>
    <t xml:space="preserve">1. El Profesional universitario de planta  o contratista delegado por la Secretaría de Educación deberá solicitar a la Secretaria TIC, S el reporte mensual de auditoria de los usuarios con perfil de radicadores en el sistema de gestión documental mercurio, SAC, asignados a los diferentes canales a través de  los cuales se registran  las comunicaciones oficiales externas recibidas.  2. El profesional Universitario de planta  o contratista asignado por la Secretaría de Educación elaborará informe mensual, relacionando el comportamiento por radicador del debido direccionamiento y  publicación de imágenes, dando cumplimiento a las directrices establecidas por la Dirección de atención al usuario. 3. El profesional universitario de planta o contratista asignado por la Secretaria de Educación elaborará mensualmente  informe detallado al seguimiento del  correcto direccionamiento  de las comunicaciones oficiales recibidas,  consolidando los resultados de la gestión realizada  y registrada en planillas de control .                                                                4. El profesional universitario de planta o contratista asignado por la Secretaria de Educación , estructurará y formulará el  indicador de  comunicaciones oficiales externas recibidas dando cumplimiento a las directrices generadas por la Dirección de Atención al Usuario.                   
</t>
  </si>
  <si>
    <t>Compartir (acuerdo contractual)</t>
  </si>
  <si>
    <t>Carlos Guillermo Granados Palacio</t>
  </si>
  <si>
    <t>Secretaria Privada - Despacho del Gobernador</t>
  </si>
  <si>
    <t>Asesor</t>
  </si>
  <si>
    <t>Walter José Reyes Vigot</t>
  </si>
  <si>
    <t xml:space="preserve">1. El Profesional universitario de planta  o contratista delegado por el Secretario Privado   deberá solicitar a la Secretaria TIC, S el reporte mensual de auditoria de los usuarios con perfil de radicadores en el sistema de gestión documental mercurio asignados a los diferentes canales a través de  los cuales se registran  las comunicaciones oficiales externas recibidas. 2. El profesional Universitario de planta  o contratista asignado por el Secretario Privado elaborará informe mensual , detallando el  comportamiento por radicador del debido direccionamiento y  publicación de imágenes, dando cumplimiento a las directrices establecidas por la Dirección de atención al usuario.                                                                                                                                            3.  El profesional Universitario asignado por el Secretario Privado  elaborará mensualmente informe  relacionando al seguimiento del  correcto direccionamiento  de las comunicaciones oficiales recibidas,  consolidando los resultados de la gestión realizada  y registrada en planillas de control  realizada durante el mes.                                                                          4.El profesional Universitario asignado por el Secretario Privado, estructurará y formulará el indicador de  comunicaciones oficiales externas recibidas dando cumplimiento a las directrices generadas por la Dirección de Atención al Usuario.                   
</t>
  </si>
  <si>
    <t>Jorge Alberto Godoy Lozano</t>
  </si>
  <si>
    <t>Secretaria de Transporte y Movilidad</t>
  </si>
  <si>
    <t>Profesional Universitario/ Técnico Operativo</t>
  </si>
  <si>
    <t>Deyanira Herran Barona /Zareth Orozco Espinosa</t>
  </si>
  <si>
    <t xml:space="preserve">1. El Profesional universitario de planta  o contratista delegado por  el  Secretario de Transporte y Movilidad    deberá solicitar a la Secretaria TIC, S el reporte mensual de auditoria de los usuarios con perfil de radicadores en el sistema de gestión documental mercurio asignados a los diferentes canales a través de  los cuales se registran  las comunicaciones oficiales externas recibidas.2. El profesional Universitario de planta  o contratista asignado por el Secretario de Transporte y Movilidad,  elaborará informe mensual ,  detallando el comportamiento por radicador del debido direccionamiento y  publicación de imágenes, dando cumplimiento a las directrices establecidas por la Dirección de atención al usuario. 3. El profesional Universitario o Contratista asignado por el Secretaria de Transporte y Movilidad,   elaborará informe mensual relacionando el  seguimiento del  correcto direccionamiento  de las comunicaciones oficiales recibidas,  consolidando los resultados de la gestión realizada  y registrada en planillas de control. 4. El profesional Universitario o Contratista asignado por el Secretario de Transporte y Movilidad, estructurará y Formulará el  indicador de  comunicaciones oficiales externas recibidas dando cumplimiento a las directrices generadas por la Dirección de Atención al Usuario.                   
</t>
  </si>
  <si>
    <t>Carlos Arturo Ballesteros Guzmán - Subdirector de Atención al Contribuyente.</t>
  </si>
  <si>
    <t>Subdirección de Atención al Contribuyente de la Dirección de Rentas y Gestión Tributaria de la Secretaría de Hacienda</t>
  </si>
  <si>
    <t>Profesional Universitario</t>
  </si>
  <si>
    <t>Stefany Brausin Vega</t>
  </si>
  <si>
    <t xml:space="preserve">1. El Profesional universitario de planta asignado por la Subdirección de Atención al Contribuyente de la Secretaría de Hacienda, deberá solicitar a la Secretaria TIC, S el reporte mensual de auditoria de los usuarios con perfil de radicadores en el sistema de gestión documental mercurio, asignados a los diferentes canales a través de  los cuales se registran  las comunicaciones oficiales externas recibidas. 2. El profesional Universitario de planta asignado por el Subdirector de Atención al Contribuyente elaborara informe mensual , detallando el comportamiento por radicador del debido direccionamiento y  publicación de imágenes, dando cumplimiento a las directrices establecidas por la Dirección de atención al usuario. 3. El profesional universitario de planta asignado por el Subdirector de Atención al Contribuyente,  elaborará informe mensual relacionando el seguimiento del  correcto direccionamiento  de las comunicaciones oficiales recibidas,  consolidando los resultados de la gestión realizada  y registrada en planillas de control. 4. El profesional universitario de planta asignado por el Subdirector de Atención al Contribuyente, estructurará y Formulará el  indicador de  comunicaciones oficiales externas recibidas dando cumplimiento a las directrices generadas por la Dirección de Atención al Usuario.                   
</t>
  </si>
  <si>
    <t>Demandas contra el Estado</t>
  </si>
  <si>
    <t>1.31/12/2023
2.31/12/2023
3. 15/05/2023
4. 31/12/2023</t>
  </si>
  <si>
    <t>Director de Atención al Usuario
Cristóbal Sierra Sierra</t>
  </si>
  <si>
    <t>Secretaría General - Dirección de Atención al Usuario</t>
  </si>
  <si>
    <t>Director de Atención al Usuario</t>
  </si>
  <si>
    <r>
      <t xml:space="preserve"> </t>
    </r>
    <r>
      <rPr>
        <sz val="11"/>
        <color theme="1"/>
        <rFont val="Arial Narrow"/>
        <family val="2"/>
      </rPr>
      <t>CRISTOBAL SIERRA</t>
    </r>
    <r>
      <rPr>
        <sz val="11"/>
        <color rgb="FFFF0000"/>
        <rFont val="Arial Narrow"/>
        <family val="2"/>
      </rPr>
      <t xml:space="preserve"> </t>
    </r>
  </si>
  <si>
    <r>
      <t>1. E</t>
    </r>
    <r>
      <rPr>
        <sz val="11"/>
        <rFont val="Arial Narrow"/>
        <family val="2"/>
      </rPr>
      <t xml:space="preserve">l Profesional universitario de planta  o contratista delegado por el director  de atención al usuario solicitará a la Secretaria TIC, S el reporte mensual de auditoria de los usuarios con perfil de radicadores en el sistema de gestion documental mercurio asignados a los diferentes canales a traves de  los cuales se registran  las comunicaiones oficiales externas recibidas. 2. El profesional Universitario de planta  o contratista asignado por el Director  de atención al usuario elaborará informe mensual , detallando  el comportamiento por radicador del debido direccionamiento y  publicación de imagenes. 3. La Direccion de Atencion al Usuario generará circular normativa estableciendo los lineamientos para la elaboracion de la ficha técnica , y demás actividades encaminadas a la elaboración y  registro en el SIGC , del indicador de comunicaciones oficiales externas recibidas por parte de cada una de las áreas que estan habilitadas para la radicación de PQRSDF  y demás comunicados. (Ventanillas presenciales  de la Secretaria de Hacienda, Transporte y movilidad, despacho del Gobernados,  y demás canales como los virtuales y de ser el caso el telefónico. 4.  El  profesional universitario de planta o contratista delegado por el Director de atencion al usuario elaborará mensualmente  informe detallado al seguimiento del  correcto direccionaniento  de las comunicaciones oficiales recibidas,  consolidando los resultados de la gestión realizada  y registrada en planillas de control .                     
</t>
    </r>
    <r>
      <rPr>
        <sz val="11"/>
        <color theme="1"/>
        <rFont val="Arial Narrow"/>
        <family val="2"/>
      </rPr>
      <t xml:space="preserve">
</t>
    </r>
    <r>
      <rPr>
        <sz val="11"/>
        <rFont val="Arial Narrow"/>
        <family val="2"/>
      </rPr>
      <t xml:space="preserve"> 
</t>
    </r>
    <r>
      <rPr>
        <sz val="11"/>
        <color rgb="FFFF0000"/>
        <rFont val="Arial Narrow"/>
        <family val="2"/>
      </rPr>
      <t xml:space="preserve">
</t>
    </r>
    <r>
      <rPr>
        <sz val="11"/>
        <color theme="1"/>
        <rFont val="Arial Narrow"/>
        <family val="2"/>
      </rPr>
      <t xml:space="preserve">
</t>
    </r>
  </si>
  <si>
    <r>
      <t>Responsable: Profesional universitario o contratista delegado de la  Dirección de Atención al Usuario 
Periodicidad:  mensual
Propósito: Mitigar la probabilidad de direccionamiento errado y sin el cumplimiento de los requisitos minimos de radicación de las comunicaciones oficialies externas y solicitudes de los usuarios de la Gobernación de Cundinamarca, en el sistema de gestion documental mercurio.
Cómo se realiza: selección de la información para la verificación del debido enrutamiento de las comunicaciones oficiales externas y solicitudes radicadas por los usuarios de la Gobernación de Cundinamarca,  en el sistema de gestion documental mercurio.
Desviación</t>
    </r>
    <r>
      <rPr>
        <sz val="9"/>
        <color rgb="FFFF0000"/>
        <rFont val="Arial Narrow"/>
        <family val="2"/>
      </rPr>
      <t xml:space="preserve">: </t>
    </r>
    <r>
      <rPr>
        <sz val="9"/>
        <color theme="1"/>
        <rFont val="Arial Narrow"/>
        <family val="2"/>
      </rPr>
      <t xml:space="preserve">Corrección inmediata del enrutamiento de las comunicaciones.
Evidencia: Planilla en exce (drive) e Informe mensual del debido enrutamiento de las comunicaciones oficiales externas. Publicacion del indicador en el SIGC Isolucion </t>
    </r>
  </si>
  <si>
    <t>Posibilidad de recibir cualquier dádiva o beneficio a nombre propio o de terceros para realizar la radicación y direccionamiento  de las comunicaciones externas recibidas, sin el cumplimiento de los requisitos establecidos para la recepción de las mismas.</t>
  </si>
  <si>
    <t>Manipulación indebida de la documentación aportada por el usuario ante la Gobernación de Cundinamarca.</t>
  </si>
  <si>
    <t>Omitir y/o alterar la verificación de requisitos y criterios establecidos en la actividad de radicación de las comunicaciones oficiales externas y solicitudes  de los Usuarios de la Gobernación de Cundinamarca</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</si>
  <si>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Secretaría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</si>
  <si>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teléfonico para que cada dependencia trámite y de contestación a las solicitudes de manera adecuada, transparante, efectiva en los términos de ley establecidos y posterior evaluación de la oportunidad en la respuesta y la satsfacción de los usuarios</t>
  </si>
  <si>
    <t>Atención al Usuario</t>
  </si>
  <si>
    <t>Martha Elena Rodriguez Bello</t>
  </si>
  <si>
    <t>Gestión Documental</t>
  </si>
  <si>
    <t xml:space="preserve">Tecnico </t>
  </si>
  <si>
    <t>John Alexis Castro Sierra</t>
  </si>
  <si>
    <t>Se reprogramara en el trimestre siguiente la visita de seguimiento con el fin de garantizar la asistencia técnica al menos una vez por año cada dependencia con el fin de promover y garantizar la preservación de la memoria institucional de la Gobernación de Cundinamarca</t>
  </si>
  <si>
    <t>Los profesionales de la Dirección de Gestión Documental realizan asistencia técnica al menos una vez al año o cuando lo solicite la entidad interesada en realizar la transferencia documental, con el fin de verificar el cumplimiento de la política de gestión documental, el resultado de dicha validación queda consignado en el formato A-GD-FR-011 (Evidencia: Acta de verificación aplicación TRD). En caso de que no se cumpla con lo establecido, se dejan observaciones para subsanar y la entidad debe informar cuando ya cumpla con los requisitos de la guía.</t>
  </si>
  <si>
    <t>Posibilidad de recibir cualquier dádiva o beneficio a nombre propio o de terceros, para ocultar, manipular o eliminar información que se encuentre bajo custodia y administración en los archivos de gestión y archivo central.</t>
  </si>
  <si>
    <t>Manipulación en la custodia de los archivos que permita ocultar, manipular o eliminar información que se encuentre bajo custodia y administración en los archivos de gestión y archivo central.</t>
  </si>
  <si>
    <t>Intencionalidad en la manipulación de los documentos que se encuentran bajo custodia y administración en los archivos de gestión y archivo central.</t>
  </si>
  <si>
    <t>El proceso de Gestión Documental de la Gobernación inicia con la producción de los documentos, continua con la radicación, gestión y tramité, culminando con la disposición final, según lo establecido en las Tablas de Retención Documental - TRD.</t>
  </si>
  <si>
    <t>Administrar el Sistema de Gestión Documental del sector central por medio de la planeación, conservación y custodia de los documentos de acuerdo a la normatividad y el ciclo vital de los documentos, asegurando el control, acceso y la disponibilidad de la información para usuarios y demás partes interesadas.</t>
  </si>
  <si>
    <t>Carlos Andrés Daza Beltrán</t>
  </si>
  <si>
    <t>Secretaría de Planeación</t>
  </si>
  <si>
    <t>Director de Finanzas Públicas</t>
  </si>
  <si>
    <t>Germán Rodríguez Gil</t>
  </si>
  <si>
    <t xml:space="preserve">El Director de Finanzas Públicas semestralmente revisará la necesidad de actualizar los Actos Administrativos con los cuales las entidades sectoriales del departamento definen los requisitos para la presentación, evaluación y viabilidad de proyectos de inversión pública, previo registro en Banco Departamental. Evidencia: Acto administrativo actualizado </t>
  </si>
  <si>
    <t xml:space="preserve">Responsable: Director de Finanzas Públicas
Periodicidad: A demanda, al menos una vez al año
Propósito:Garantizar la adecuada programación y ejecución de los recursos públicos definidos en el presupuesto departamental de cada vigencia.
Cómo se realiza: Cada vez que llega un proyecto departamental o específico, a través de la plataforma Bizagi, para control posterior se verifica por parte de los profesionales del equipo de Banco de Proyectos delegados por el Director de Finanzas Públicas el cumplimiento del lleno de los requisitos generales y específicos, definidos en el Manual de funcionamiento del Banco departamental de proyectos, con los cuales cada proyecto fue viabilizado sectorialmente. 
Desviación: En caso de que alguno de los proyectos no cumpla con los requisitos para ser registrados en Banco departamental no podrá seguir con el proceso de aprobación y registro y por lo tanto será devuelto al viabilizador y de este al formulador para los ajustes respectivos.
Evidencia: 1.Certificaciones de registro del proyecto en banco expedidas por la plataforma Bizagi, 2. Reporte de los proyectos devueltos de control posterior y de aprobació
</t>
  </si>
  <si>
    <t>Director de Estudios Económicos y Políticas Públicas</t>
  </si>
  <si>
    <t>Cristian Chavez Salas</t>
  </si>
  <si>
    <t>Por medio de circular y oficio se citara a los municipios y entidades del departamento líderes en Politica publica, con el fin de capacitar y orientar en el ciclo de políticas publicas esto para construir una Politica publica integral y coherente a las necesidades del municipio y entidades del departamento</t>
  </si>
  <si>
    <t>Responsable: Profesional universitario encargado del proceso asistencia , adscrito a la Dirección Estudios Económicos Políticas Publicas 
 Periodicidad: Semestral
 Propósito: Mitigar la Posibilidad de recibir o solicitar cualquier dádiva o beneficio a nombre propio o de terceros, en el direccionamiento para la agenda pública, formulación implementación monitoreo y evaluación de políticas públicas del departamento 
 Cómo se realiza: Por medio de capacitación y asistencias técnicas se formara y orientara a los líderes de política publica para mitigar dicho riesgo logrando así llevar acabo la ejecución del ciclo de políticas públicas con coherencia integridad y legitimidad 
 Desviación: En caso de no lograr impacto por medio de la asistencia tecnica y capacitacion en el ciclo de políticas públicas se escalara al ente rector CODEPS y la asamblea general
 Evidencia: Informe de asistencia técnicas y en el plan de asistencias técnicas como evidencia de cada una de las capacitaciones y que incluya el número de lideres de políticas formados  y acciones llevadas acabo por medio de la dirección</t>
  </si>
  <si>
    <t>Director Dirección Gestión de la Inversión</t>
  </si>
  <si>
    <t>Rusvel Jainer Nieto Molina</t>
  </si>
  <si>
    <t xml:space="preserve">El Director de Gestión de la Inversión,  Revisará trimestralmente en la página definida por el Departamento Nacional de Planeación DNP https://www.sgr.gov.co/Normativa.aspx   la actualización de la normatividad o creación de nuevas normas que rijan el sistema general de regalías
Revisar trimestralmente el estado de avance de los proyectos a financiar con recursos SGR en proceso de formulación
</t>
  </si>
  <si>
    <t xml:space="preserve">Responsable: Director de Gestión de la Inversión 
Periodicidad:  A demanda, al menos una vez en el año
Propósito: Garantizar el cumplimiento de los requisitos definidos por el Sistema General de Regalías para la formulación presentación vialización priorización y aprobación de proyectos según normatividad vigente
Cómo se realiza: Cada vez que las entidades y dependencias del Departamento de Cundinamarca y las entidades territoriales soliciten asistencia técnica para la formulación presentación vialización priorización y aprobación de proyectos del sistema general de regalías se verificará el cumplimiento de los requisitos definidos en la normatividad vigente
Desviación: En caso de no cumplimiento de los requisitos definidos por el sistema general de regalías para la formulación presentación vialización priorización y aprobación de proyectos. El Director de Gestión de la Inversión, realizará observaciones conforme la normatividad legal vigente. 
Evidencia: Ficha de revisión de requisitos según la normatividad vigente, actas de mesas de trabajo de la actualización de normatividad SGR y matriz de avance de proyectos en formulación </t>
  </si>
  <si>
    <t xml:space="preserve">Falencia en el funcionamiento de los sistemas de planeación y control
</t>
  </si>
  <si>
    <t>Director Infraestructura datos espaciales y estadísticos}</t>
  </si>
  <si>
    <t>Juan Ricardo Mozo Zapata</t>
  </si>
  <si>
    <t>El Director de Infraestructura y Datos Espaciales, debe llevar control de las solicitudes presentadas por las dependencias en cuanto a datos e información suministrada versus la producida a partir de la entregada</t>
  </si>
  <si>
    <t>Responsable: Director Infraestructura datos espaciales y estadísticos
Periodicidad: A demanda, Al menos una vez en el año
Propósito:De acuerdo con las posibilidades,  técnicas, económicas y logísticas, la disponibilidad y suministro de datos, proveer  información oficial a través de :  tableros de control mapas, cuadros con datos estadísticos, entre otros y demás información publicada en el  geoportal para consulta  que permita la toma decisiones informadas evitando manipulación de la información. 
Cómo se realiza: La dirección de infraestructura y datos epaciales generará  productos requeridos por las entidades y dependencias de la entidad  y los dispondrá en el geoportal de la Gobernación para  establecer una línea base  y para hacer un seguimiento de los cambios ocurridos en el tiempo de  datos e información importantes para la toma decisiones y hacer los ajustes correspondientes de manera articulada con las entidades o dependencias responsables.
Desviación:Generación de información errada con base en los datos suministrados por las entidades 
Evidencia: Productos generados dispuestos en el geoportal para consulta general de los usuarios interesados y de los entregados a las entidades y dependencias para estructurar sus proyectos y soporte de publicación</t>
  </si>
  <si>
    <t xml:space="preserve">Desactualización de normas y requisitos </t>
  </si>
  <si>
    <t>Director de Seguimiento y Evaluación</t>
  </si>
  <si>
    <t>Diana Carolina Torres Castellanos</t>
  </si>
  <si>
    <t>El Secretarío de Planeación o el director de seguimiento y evaluación realizarán de manera trimestral una reunión de monitoreo a la información reportada en el sistema de seguimiento al Plan de Desarrollo Departamental a una entidad escogida de forma aleatoria.</t>
  </si>
  <si>
    <t>Responsable: Director de Seguimiento y Evaluación
Periodicidad: Trimestral
Propósito: Garantizar el acceso a la información de avance del Plan de Desarrollo Departamental
Cómo se realiza: Trimestralmente la Directora de Seguimiento y Evaluación realiza la revisión y publicación de la presentación de seguimiento al Plan de Desarrollo Departamental.
Desviación: En caso de que la directora de seguimiento y evaluación no realice la publicación del informe, lo solicitará el profesional designado por el director de Seguimiento y Evaluación,  previo visto bueno del director.
Evidencia: Documento Presentación de seguimiento al Plan de Desarrrollo Departamental y soporte de publicación.</t>
  </si>
  <si>
    <t>Posibilidad de recibir o solicitar cualquier dádiva o beneficio a nombre propio o de terceros,  en el direccionamiento para la formulación, ejecución, seguimiento y evaluación de políticas públicas, planes, programas y proyectos</t>
  </si>
  <si>
    <t>Falencia en el funcionamiento de los sistemas de planeación y control</t>
  </si>
  <si>
    <t>Influencia de terceros para aprobación de políticas, planes, programas y proyectos.</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</si>
  <si>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</si>
  <si>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</si>
  <si>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Direccionamiento Estratégico y Articulación Gerencial</t>
  </si>
  <si>
    <t xml:space="preserve">Responsable: Funcionarios y/o contratistas encargados de prestar asistencia técnica en la Secretaría de Prensa y Comunicaciones.
Periodicidad: Trimestral.
Propósito: Socializar la persepción que tienen las personas atendidas a través de asistencia técnica y si se cumplió con el proposito de la misma. 
Cómo se realiza: A través de la socialización del informe de asistencia técnica. 
Desviación: En caso de no obtener el insumo para la elaboración del informe, se reitera la importancia de aplicacación de la encuesta de satisfacción por parte de los funcionarios encargados de realizar la asistencia técnica en la Secretaría de Prensa y Comunicaciones. 
Evidencia: Acta de reunión y/o correo electrónico de socialización del informe de resultados. </t>
  </si>
  <si>
    <t>31 de Diciembre de 2022</t>
  </si>
  <si>
    <t>29 de julio de 2022</t>
  </si>
  <si>
    <t>Linna Esperanza Chaparro</t>
  </si>
  <si>
    <t>Asesor Secretaría de Prensa</t>
  </si>
  <si>
    <t>Jairo Cesar Ledesma Bernal</t>
  </si>
  <si>
    <t>El funcionario delegado en la Secretaría de Prensa y Comunicaciones realiza la revisión mensual al formato E-CO-FR-014 Control de Solicitudes y el resultado será socializado a través de correo electrónico al despacho de la secretaría.</t>
  </si>
  <si>
    <t xml:space="preserve">Responsable: Funcionario y/o contratista designado por el Secretarío de Prensa y Comunicaciones.
Periodicidad: Trimestral 
Propósito: Verificar la frecuencia, oportunidad y veracidad de la información que se publica a través de los medios de comunicación externos reconocidos por la entidad.
Cómo se realiza: A través de la revisión periódica del formato E-CO-FR-014 Control de Solicitudes. 
Desviación: En caso de evidenciar errores en el diligenciamiento del formato por parte del funcionario y/o contratista encargado se solicitará su revisión y posterior modificación.
Evidencia: Acta de reunión </t>
  </si>
  <si>
    <t>Posibilidad de recibir dádivas o algún beneficio a nombre propio o de terceros para la alteración o no publicación de información de interes dirijida a la cuidadania respecto programas, proyectos, avance del plan de desarrollo departamental y gestión institucional.</t>
  </si>
  <si>
    <t xml:space="preserve">Manipulación indebida de los canales de comunicación externos reconocidos por la entidad. </t>
  </si>
  <si>
    <t xml:space="preserve">Manipulación indebida de las fuentes de información con destino a los cuidadanos. </t>
  </si>
  <si>
    <r>
      <rPr>
        <sz val="11"/>
        <color theme="0"/>
        <rFont val="Arial Narrow"/>
        <family val="2"/>
      </rPr>
      <t xml:space="preserve">Incia con la identificación de la necesidad de publicar información externa, se desarrolla con el diseño de contenido y envío de solicitud de  acompañamiento técnico (revisión y aprobación) de la Secretaría de Prensa y Comunicaciones y finaliza con la publicación en los medios de comunicación externos como  lo son: Programa de televisión – “Cundinamarca Región Que Progresa”, boletín de prensa, publicaciones especiales, portal web </t>
    </r>
    <r>
      <rPr>
        <u/>
        <sz val="11"/>
        <color theme="0"/>
        <rFont val="Arial Narrow"/>
        <family val="2"/>
      </rPr>
      <t>www.cundinamarca.gov.co</t>
    </r>
    <r>
      <rPr>
        <sz val="11"/>
        <color theme="0"/>
        <rFont val="Arial Narrow"/>
        <family val="2"/>
      </rPr>
      <t xml:space="preserve">, redes sociales, streaming, desarrollo gráfico y audiovisual y emisora de radio “El Dorado Radio”.
</t>
    </r>
  </si>
  <si>
    <t xml:space="preserve">Garantizar la oportiunidad y veracidad de la información que se pública en los diferentes medios de comunicación externos con los que cuenta la entidad respecto a la gestión institucional, planes, programas, proyectos, gestión y avance del plan de desarrollo departamental promoviendo así, el fortalecimiento de la imagen del departamento.  </t>
  </si>
  <si>
    <t>Comunicaciones</t>
  </si>
  <si>
    <t>No llevar inventario ni realizar seguimiento a las cuentas de ahorros y corrientes del Departamento.</t>
  </si>
  <si>
    <t>Incumplimiento de la normatividad y procedimientos vigentes</t>
  </si>
  <si>
    <t>Luis Armando Rojas Quevedo</t>
  </si>
  <si>
    <t>Dirección de Tesorería</t>
  </si>
  <si>
    <t>Director Financiero</t>
  </si>
  <si>
    <t>Responsable: Director Financiero de Tesorería Periodicidad: Semestral Propósito: Verificar el cumplimiento de procedimientos y socializar la normatividad vigente. Cómo se realiza: Con la socialización y apropiación de la guía de pagos y el procedimeinto de giros cargados en el sistema Isolución. Desviación: En caso de no contar con el equipo completo se agendará en otra fecha con el objetivo de incluir la totalidad del grupo de giros de la Dirección de Tesorería. Evidencia: Correos electrónicos, y fotos de la socialización del procedimiento de giros y la Guía de pagos</t>
  </si>
  <si>
    <t xml:space="preserve">Responsable: Director Financiero de Tesorería 
Periodicidad: Semestral
Propósito: Verificar el cumplimiento de procedimientos y socializar la normatividad vigente. 
Cómo se realiza: Con la socialización y apropiación de la guía de pagos y el procedimeinto de giros cargados en el sistema Isolución.
Desviación: En caso de no contar con el equipo completo se agendará en otra fecha con el objetivo de incluir la totalidad del grupo de giros de la Dirección de Tesorería.
Evidencia: Correos electrónicos, y fotos de la socialización del procedimiento de giros y la Guía de pagos </t>
  </si>
  <si>
    <t>Permitir influencias políticas y particulares</t>
  </si>
  <si>
    <t>Responsable: Director Financiero de Tesorería Periodicidad: Anual Propósito: Verificar las condiciones de las entidades financieras con calificación de riesgo de AAA Y AA+, para la apertura de cuentas o realizar cualquier inversión Cómo se realiza: Analizando las calificaciones de riesgo que obtienen las entidades finanancieras Desviación: En caso de que la entidad no tenga una calificación con alguna entidad reconocida en el sistema financiero colombiano, será excluida de tener cuentas o inversiones con el Departamento de Cundinamarca.  Evidencia: Calificaciones anuales de riesgo</t>
  </si>
  <si>
    <t>Responsable: Director Financiero de Tesorería
Periodicidad: Anual
Propósito: Verificar las condiciones de las entidades financieras con calificación de riesgo de AAA Y AA+, para la apertura de cuentas o realizar cualquier inversión
Cómo se realiza: Analizando las calificaciones de riesgo que obtienen las entidades finanancieras
Desviación: En caso de que la entidad no tenga una calificación con alguna entidad reconocida en el sistema financiero colombiano, será excluida de tener cuentas o inversiones con el Departamento de Cundinamarca.
Evidencia: Calificaciones anuales de riesgo</t>
  </si>
  <si>
    <t>Posibilidad de recibir cualquier dádiva o beneficio a nombre propio o de terceros para favorecer a una entidad bancaria con la apertura de cuentas o inversiones.</t>
  </si>
  <si>
    <t>Seleccionar a la entidad bancaria sin tener en cuenta, si su oferta de tasas de interés es la de mayor rentabilidad para la Entidad.</t>
  </si>
  <si>
    <t>Selección subjetiva de las entidades bancarias sin tener presente la solidez, calificación y respaldo al momento de aperturar las cuentas.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</si>
  <si>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</si>
  <si>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</si>
  <si>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Gestión Financiera</t>
  </si>
  <si>
    <t>Responsable: Director financiero de Tesorería Periodicidad: Mensual Propósito: Adelantar la verificación del diligenciamiento de la matriz de control (SAP), diseñada para asignar las destinaciones específicas de cada renta, de acuerdo con los porcentajes establecidos en la norma , atendiendo la dinámica de cada renta para minimizar o imposibilitar cualquier cambio de destinación de los recursos. Cómo se realiza: Contrastando el extracto bancario con el cargue en el aplicativo SAP y la normatividad vigente Desviación: Si se encontran desviaciones desde el aplicativo SAP se generan alertas en caso de no cumplir con los requisitos de eficacia.  Evidencia: Pantallazo del cargue en SAP junto con extracto bancario.</t>
  </si>
  <si>
    <t>Responsable: Director financiero de Tesorería
Periodicidad: Mensual
Propósito: Adelantar la verificación del diligenciamiento de la matriz de control (SAP), diseñada para asignar las destinaciones específicas de cada renta, de acuerdo con los porcentajes establecidos en la norma , atendiendo la dinámica de cada renta para minimizar o imposibilitar cualquier cambio de destinación de los recursos.
Cómo se realiza:  Contrastando el extracto bancario con el cargue en el aplicativo SAP y la normatividad vigente
Desviación: Si se encontran desviaciones desde el aplicativo SAP se generan alertas en caso de no cumplir con los requisitos de eficacia.
Evidencia: Pantallazo del cargue en SAP junto con extracto bancario.</t>
  </si>
  <si>
    <t>Posibilidad de recibir cualquier dádiva o beneficio a nombre propio o de terceros para que al distribuir el recaudo se haga una destinación especifica diferente, con fines de favorecer otros sectores.</t>
  </si>
  <si>
    <t>Distribución diferente del recudo de acuerdo a la normatividad vigente</t>
  </si>
  <si>
    <t>Omitir intencionalmente la normatividad de la distribución especifica de los recursos.</t>
  </si>
  <si>
    <t>Responsable:
 Periodicidad:
 Propósito:
 Cómo se realiza:
 Desviación:
 Evidencia</t>
  </si>
  <si>
    <t>Investigaciones penales, disciplinarias y fiscales</t>
  </si>
  <si>
    <t>Secretario Jurídico</t>
  </si>
  <si>
    <t>Dirección de Contratación</t>
  </si>
  <si>
    <t>Juan Carlos Gómez</t>
  </si>
  <si>
    <t>Realizar seguimiento a la ejecución contractual a travez del aplicativo supervisa, identificando y haciendo seguimiento a los contratos y convenios clasificados en riesgo alto de incumplimiento.</t>
  </si>
  <si>
    <t>Realizar inventario de los procesos contractuales publicados en secop II con un muestreo de al menos el 2% por cuatrimestre de expedientes verificando la completitud del expediente contractual.</t>
  </si>
  <si>
    <t>Responsable: El director de contratación
Periodicidad: de manera permanente
Propósito: realiza seguimiento a la ejecución contractual, adiciones, modificaciones y prórrogas radicadas por las dependencias de la Entidad;
Cómo se realiza: a través del aplicativo supervisa y del estudio de las solucitudes radicadas;
Desviación: se realiza verificación de los contratos clasificados en riesgo de incumplimiento medio y alto evaluado por los supervisores y se generan alertas para hacer seguimiento especifico, con las adiciones, modificaciones y prorrogas la secretaria de despacho verifica que cuente con concepto precontractual y de lo contrario informa al director para rrequerir al abogado;
Evidencia: informe de supervisa y concepto de la viabilidad.</t>
  </si>
  <si>
    <t>Posibilidad de recibir o solicitar cualquier dádiva a nombre propio o de terceros, para favorecer al contratista frente a la omsión o retraso en las obligaciones contractuales o poscontractuales.</t>
  </si>
  <si>
    <t>Omisión del supervisor o de los encargados del seguimiento de verificar las obligaciones en el contrato para el cumplimiento del objeto contractual y su alcance para darlos por recibidos y ordenar su pago.</t>
  </si>
  <si>
    <t>Recibo a satisfacción y/o pago de objetos contractuales que no corresponden a las especificaciones técnicas exigidas o no fueron ejecutados</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</si>
  <si>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</si>
  <si>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</si>
  <si>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Gestión Contractual</t>
  </si>
  <si>
    <t>Realizar seguimiento cuatrimestral al plan de formación de la escuela de compra pública.</t>
  </si>
  <si>
    <t>Creación y puesta en funcionamiento de la escuela de compra pública de cundinamarca, vinculando a los procesos de formación a funcionarios, contratistas y proveedores.</t>
  </si>
  <si>
    <t>Responsable: El director de contratación
Periodicidad: de manera permanente 
Propósito: Garantiza los principios de la contratación estatal 
Cómo se realiza: asesorando a las secretarías y entidades del nivel central en la estructuración de los procesos contractuales, con mesas de trabajo en las intervienen los equipos estructuradores;
Desviación: la secretaria de despacho verifica que todos los procesos contractuales radicados para revisión cuenten con concepto precontractual y sean estudiados en comité según decreto 015 de 2017, de lo contrario informa al director para requerir al abogado,
 Evidencia: conceptos de los abogados y actas de comite de contratación donde se deja constancia de las mesas técnicas realizadas.</t>
  </si>
  <si>
    <t>Posibilidad de recibir o solicitar cualquier dádiva a nombre propio o de un tercero, para favorecer a un proponente en la adjudicación de un contrato</t>
  </si>
  <si>
    <t>Elaboración de pliegos de condiciones por parte de los equipos estructuradores, con requisitos que favorezcan a un posible contratista u oferente.</t>
  </si>
  <si>
    <t>Elaboración de documentos previos y  pliegos de condiciones elaborado por personal que no cuenta con el conocimeinto para establecer los requisitos del proceso contractual.</t>
  </si>
  <si>
    <t>30/11/2023</t>
  </si>
  <si>
    <t>13/03/2023</t>
  </si>
  <si>
    <t>Diana Yamile Ramos 
Juan José Muñoz 
Natali Mosquera Narvaéz</t>
  </si>
  <si>
    <t xml:space="preserve">
Dirección De Inspeccion Vigiancia Y Control 
Dirección - Direccion Salud Publica 
Dirección de Desarrollo de Servicios </t>
  </si>
  <si>
    <t xml:space="preserve">
Directora De Inspeccion Vigiancia Y Control 
Director Salud Publica 
Directora de Desarrollo de Servicios 
</t>
  </si>
  <si>
    <t>Solicitar ajuste de la encuesta de satisfacción de trámites del proceso de atención del usuario.  (Acta-anual)</t>
  </si>
  <si>
    <t>Responsable: El profesional Universitario de la oficina asesora de participación y atención al ciudadano 
 Periodicidad: semestral
 Propósito: Verficar la Actualización de los requisitos y costos para la gestión de trámites de cada dirección de la secretaria de salud
 Cómo se realiza: Llevando a cabo un seguimiento de la información reportada en página web de la Gobernación  y Plataforma SUIT existentes para usuarios, registrando en la matriz de seguimiento.
 Desviación: En caso de no hallar actualizada la información de trámites, se envía solicitud por correo institucional a los referente de cada dirección donde  no  se ha actualizado,  para que adelante la gestión.
 Evidencia: MATRIZ DE SEGUIMIENTO</t>
  </si>
  <si>
    <t>No hay mecanismos de supervisión directa a la recepción de información para trámites.</t>
  </si>
  <si>
    <t>Entrega de Información no oportuna para la gestión del trámite.</t>
  </si>
  <si>
    <t>Sensibilización del riesgo de corrupción del Proceso de Promoción del Desarrollo de Salud  (acta-anual)</t>
  </si>
  <si>
    <t>Responsable: El profesional Universitario de la oficina asesora de participación y atención al ciudadano 
 Periodicidad: cada cuatro meses 
 Propósito: realiza seguimiento a los trámites adelantados por cada dirección de la Secretaría de salud 
 Cómo se realiza: verificando el reporte de la  ocurrencia de un posible acto de corrupción e informar a su jefe inmediato
 Desviación: En caso de que no se entregue la información se solicita vía correo institucional al referente de trámite de la dirección competente, copia al director
 Evidencia: matriz seguimiento trámites.</t>
  </si>
  <si>
    <t>Posibilidad de solicitar cualquier dadiva o beneficio a nombre propio o de terceros por otorgar, acelarar o dilatar el trámite en forma indebida en términos de ley y derecho de turno.</t>
  </si>
  <si>
    <t>Carencia de herramientas tecnológicas para el seguimiento, control y monitoreo de la gestión del trámite.</t>
  </si>
  <si>
    <t>Entrega de información incompleta e incorrecta.</t>
  </si>
  <si>
    <t>El proceso de Promoción del Desarrollo de Salud inicia con la identificación de las necesidades en materia de salud de la población Cundinamarquesa y finaliza en el control de los factores de riesgo y de la prestación de los servicios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</si>
  <si>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</si>
  <si>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Promoción del Desarrollo de Salud</t>
  </si>
  <si>
    <t>Director Técnico de  Seguimiento y Evaluación</t>
  </si>
  <si>
    <t>Diseñar e implementar una estrategia de difusión relacionada a la gratuidad de los servicios de asistencia tecnica por parte del profesional designado, la publicación se realizará con periodicidad trimestral- Como evidencia queda el cronograma de publicación y las piezas de comunicación</t>
  </si>
  <si>
    <t>Responsable: Director de seguimiento y evaluación designa al profesional universitario encargado del proceso asistencia técnica;
Periodicidad: Trimestral;
Propósito: dar a conocer la gratiudad de los servicios de asistencia tecnica;
Cómo se realiza: Se diseña por parte de la Secretaría de Planeación, una estrategia de medios y se publica de manera trimestral en el portal web.
Desviación: en caso que el profesional asignado no se encuentre para cargar el informe, el lider del proceso designara el responsable;
Evidencia: Estrategia de medios y portafolio de Servicios en el portal web de la gobernación.</t>
  </si>
  <si>
    <t>Se solicitará mediante correo electronico a la Dirección de Atención al Usuario de la Secretaria General el envio del informe trimestral del canal de denuncia para identificar algunas refrentes al proceso de asistencia tecnica.</t>
  </si>
  <si>
    <t>Responsable: Director de seguimiento y evaluación designa al profesional universitario encargado del proceso asistencia técnica
Periodicidad: Trimestral;
Propósito: identificar si hay denuncia sobre algun cobro relacionado con la Asistencia Técnica;
Cómo se realiza: Se solicita a la Secretaria Genetral una copia del informe trimestral sobre denuncias.
Desviación: En caso que el profesional asignado encuentre en el informe alguna denuncia referente a Asistencia Técnica la remitira a la Dependencia o Entidad para que tome las acciones correspodientes;
Evidencia: Informe trimestral de la Dirección de Atención al Ciudadano de la Secretaria General</t>
  </si>
  <si>
    <t>Posibilidad de recibir cualquier dádiva o beneficio a nombre propio o de terceros, por  desconocimiento de la gratuidad  por la prestacion de servicio.</t>
  </si>
  <si>
    <t>Desconocimiento por parte de los beneficiarios de los requisitos y características de las asistencias técnicas</t>
  </si>
  <si>
    <t>Solicitar pagos no reglamentados en beneficio propio o de un tercero durante la asistencia técnica</t>
  </si>
  <si>
    <t xml:space="preserve">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 
</t>
  </si>
  <si>
    <t xml:space="preserve">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
</t>
  </si>
  <si>
    <t>Asistencia Técnica</t>
  </si>
  <si>
    <t xml:space="preserve">Marcela Saenz Muñoz </t>
  </si>
  <si>
    <t>Dirección de Cobertura</t>
  </si>
  <si>
    <t xml:space="preserve">Director Operativo </t>
  </si>
  <si>
    <t>Genny Milena Padilla Reinoso</t>
  </si>
  <si>
    <t>Verificar que en los informes de pago mensuales se registre el número de raciones reales entregadas a los titulares de derecho beneficiarios del Programa PAE. (informes de pago validados)</t>
  </si>
  <si>
    <t>Verificar  que en las actas de visita se relacionen y se sustenten las actividades propias realizadas por la Interventoría del Programa PAE. (actas de visita)</t>
  </si>
  <si>
    <t>Responsable: El Coordinador (a) junto con el equipo de profesionales del PAE y desde las diferentes disciplinas;
Periodicidad: mensualmente
Propósito: Hacer seguimiento a la supervisión que ejerce la Interventoría del Programa en campo;
Cómo se realiza: Realizan visitas de control a las Sedes Educativas de los municipios no certificados del Departamento
Desviación: En caso que no se puedan realizar las visitas presenciales se realizará de forma virtual enviando las comunicaciones pertinentes.
Evidencia: Actas de visitas presencial o virtual e informes de supervisión.</t>
  </si>
  <si>
    <t>Demora en el reporte de información por parte del operador.</t>
  </si>
  <si>
    <t>Cobertura</t>
  </si>
  <si>
    <t>Verificar que en el informe de supervisión se consignen las Actas de reunión mensual entre la Secretaría de Educación, la Interventoría del Programa y los operadores. (informes de supervisión, actas de reunión mensual)</t>
  </si>
  <si>
    <t>Responsable: El equipo de la interventoría del Programa PAE
Periodicidad: mensualmente
Propósito: realizar seguimiento y control de las obligaciones contractuales de cada uno de los Operadores
Cómo se realiza: en reuniones entre interventoría, operadores y equipo PAE. 
Desviación: En caso de que alguno de los Operadores no cumpla las condiciones contractuales, la Interventoría efectúa los requerimientos y acciones a las que haya lugar hasta subsanar las situaciones detectadas;
Evidencia: Actas de reunión entre la interventoría, los operadores del Programa y el equipo PAE y los informes de interventoría mensualmente.</t>
  </si>
  <si>
    <t xml:space="preserve">Falta de control en el cruce de la información del operador o los municipios frente a los registros del SIMAT. </t>
  </si>
  <si>
    <t>La coordinadora junto con el equipo PAE revisará y hará seguimiento a las recomendaciones dejadas en los informes de interventoría y/o supervisión y las matrices de CAPS (casos de atención prioritaria) y PQRS,  con el fin de garantizar el adecuado cumplimiento del programa y de esta actividad produce un informe de seguimiento.</t>
  </si>
  <si>
    <t>Responsable: La Coordinadora junto con el equipo de profesionales del PAE
Periodicidad: por lo menos dos veces al año
Propósito: realiza el proceso de contratación para la interventoría del Programa PAE, conforme a los recursos disponibles;
Cómo se realiza: fijando en las obligaciones contractuales las condiciones de seguimiento y control propias del programa;
Desviación: En caso de no contar con recursos suficientes y oportunos para realizar esta contratación, se contrata un número mayor de profesionales para el equipo PAE con el fin de fortalecer y realizar la supervisión del Programa;
Evidencia: Informes mensuales de supervisión e interventoría en donde se relaciona el seguimiento desde los diferentes componentes.</t>
  </si>
  <si>
    <t>Posibilidad de obtener una dadiva por favorecimiento de un particular o tercero con el reporte de un mayor número de estudiantes beneficiados con el servicio de transporte y alimentación escolar.</t>
  </si>
  <si>
    <t>Deficiencias en el monitoreo, seguimiento y Control de los programas</t>
  </si>
  <si>
    <t xml:space="preserve">Deficiencias en la consolidación de informes. </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</si>
  <si>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</si>
  <si>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</si>
  <si>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Promoción del Desarrollo Educativo</t>
  </si>
  <si>
    <t xml:space="preserve">Director(a) de IVC </t>
  </si>
  <si>
    <t xml:space="preserve">Dirección de Inspección, Vigilancia y Control </t>
  </si>
  <si>
    <t xml:space="preserve">Maria Cristina Abello </t>
  </si>
  <si>
    <t>Construir una base de datos con la información de los tramites para ESAL. La evidencia base de datos.</t>
  </si>
  <si>
    <t xml:space="preserve">Maria Fernanda Herrera </t>
  </si>
  <si>
    <t>Solicitar a Función Publica el estudio de cargas para la ampliación de la planta de personal en la Dirección</t>
  </si>
  <si>
    <t xml:space="preserve">Responsable: El profesional especializado de la Dirección de IVC 
Periodicidad: cada vez que se requiera 
Propósito: Recibe las solicitudes de actuaciones ESAL
Cómo se realiza: Mediante las plataformas SAC o  Mercurio, se hace el reparto a los profesionales y se revisa la documentación.
Desviación: En el caso que la documentación este incompleta,  se subsana y una vez esto, se emite la certificación que corresponda y el Director(a) revisa y firma. 
Evidencia: Las comunicaciones, certificaciones o actos administrativos. </t>
  </si>
  <si>
    <t xml:space="preserve">Falta de personal para el ejercicio de las actividades </t>
  </si>
  <si>
    <t>Construir una base de datos con la información de los procesos administrativos sancionatorios ESAL que permite el seguimiento y control de tiempos . La evidencia  es la base de datos.</t>
  </si>
  <si>
    <t xml:space="preserve">Responsable: El profesional especializado de la Dirección de IVC 
Periodicidad: cada vez que le soliciten  
Propósito: Verifica la información requerida para el reconocimiento de la personería jurídica de expedir las certificaciones que se requieran. 
Cómo se realiza: Frente al listado de requerimientos y registro  en el archivo de Excel los datos de las nuevas solicitudes.
Desviación: En el caso que no se cuente con la información, no se expide la certificación y se solicita documentación para el estudio, reconocimiento  y/o expedición de certificados solicitados. 
Evidencia: Archivo de Excel y los actos administrativos de reconocimiento que se encuentran en el expediente de la ESAL y las certificaciones de los establecimientos educativos.  </t>
  </si>
  <si>
    <t>Posibilidad de obtener un beneficio económico o  dádivas, a nombre propio o de terceros, por direccionar, demorar o no proferir oportunamente las decisiones administrativas de las ESAL con fines educativos y/o de los establecimientos educativos privados.</t>
  </si>
  <si>
    <t xml:space="preserve">No aplicación de todos los controles para la revisión  final </t>
  </si>
  <si>
    <t>Carencia de bases de datos unificadas</t>
  </si>
  <si>
    <t xml:space="preserve">No se investigan y resuelven oportunamente. </t>
  </si>
  <si>
    <t>Responsable: El profesional Universitario designado
Periodicidad: mensualmente
Propósito: detectar posibles inconsistencias. 
Cómo se realiza: revisar de manera  aleatoria  la nómina y si hay inconsistencias, se envía a la Directora de Personal un informe.
Desviación: En caso de presentar inconsistencias se envía a la Directora de Personal un informe para solicitar las correcciones a los profesionales
Evidencia: Informe de las inconsistencias.</t>
  </si>
  <si>
    <t>Muestreo no determinado técnicamente para la revisión de las nóminas autorizadas, reportadas y liquidadas.</t>
  </si>
  <si>
    <t>Ricaurte Osorio</t>
  </si>
  <si>
    <t>Nómina</t>
  </si>
  <si>
    <t>Erika López</t>
  </si>
  <si>
    <t>Realizar autorización, reporte y verificación de las horas extras del personal Docente, Directivo Docente y Administrativo. Evidencia son los reportes de OVER TIME y/o sistema HUMANO.</t>
  </si>
  <si>
    <t>Responsable: El profesional universitario de nómina 
Periodicidad: mensualmente
Propósito:  liquidar las horas extras autorizadas con los lineamientos definidos  del personal docente y administrativo de las IED.
Cómo se realiza: revisar la autorización y certificación a través del aplicativo OVER TIME y procede a  liquidar las horas extras en el Sistema HUMANO .
Desviación: En caso que no haya certificación se solicita a los rectores subsanar .
Evidencia: La evidencia son los actos administrativos y reportes del aplicativo OVER TIME y/o Sistema HUMANO.</t>
  </si>
  <si>
    <t>Falta de cruce de información de los sistemas para controlar la liquidación de horas extras autorizadas, reportadas y liquidadas.</t>
  </si>
  <si>
    <t>Cristina Paola Miranda Escandón</t>
  </si>
  <si>
    <t>Dirección de Personal</t>
  </si>
  <si>
    <t>Juan Carlos Medina</t>
  </si>
  <si>
    <t>Socializar  la comunicación por parte de la Directora de Personal a los coordinadores de área, para que informen las novedades de traslados, retiros, ingresos o asignación de funciones de los usuarios y así hacer las actualizaciones de roles en el sistema de gestión de información de recursos humanos HUMANO. Evidencia: socialización del comunicado y reporte de las novedades mediante correo electrónico.</t>
  </si>
  <si>
    <t>Responsable: El profesional Universitario que administra el Sistema HUMANO
Periodicidad:  cada vez que se requiere, hace una revisión de los roles de los usuarios
Propósito:  realizar las correspondientes activaciones, inactivaciones o cambios en los permisos de los usuarios. 
Cómo se realiza: revisar los roles de los usuarios asignados al Sistema HUMANO.
Desviación: En caso de encontrar inconsistencias procede a realizar las modificaciones (desactivación y cambio de roles) respectivas.
Evidencia:  Correos informando dichas novedades.</t>
  </si>
  <si>
    <t>Falta de control para recibir oportunamente la información sobre los cambios de personal para modificación de perfiles y permisos de ingresos al Sistema</t>
  </si>
  <si>
    <t>Subdirección de Administración y Desarrollo</t>
  </si>
  <si>
    <t>Subdirector de Administración y Desarrollo</t>
  </si>
  <si>
    <t>Edgar Excelino Mayorga</t>
  </si>
  <si>
    <t>1-Realizar reportes de cargue de novedades al sistema HUMANO, así como seguimiento y verificación de información de actos administrativos (Evidencia. Matriz de control)
2-Gestionar actividades necesarias para la activación del Control de Planta en el Sistema Humano.</t>
  </si>
  <si>
    <t>Responsable: El subdirector de administración y desarrollo
Periodicidad: mensualmente
Propósito: hacer seguimiento con el fin de verificar las actividades de ingreso y salida de novedades al Sistema de gestión de información de recursos humanos HUMANO
Cómo se realiza: a través del funcionario designado , revisa y reporta inconsistencias encontradas. 
Desviación: En caso de encontrar inconsistencias se  informa  para revisión y corrección de las mismas al responsable del cargue de la información.
Evidencia: Sistema HUMANO y matriz de control de actos administrativos.</t>
  </si>
  <si>
    <t xml:space="preserve">Posibilidad  de obtener un beneficio económico por alteración en la nómina del personal docente, directivo docente y administrativo de las IED. </t>
  </si>
  <si>
    <t xml:space="preserve">Por Ingreso de novedades con información no veraz o que se asignen valores salariales que no estén soportados adecuadamente
</t>
  </si>
  <si>
    <t>Falta de control operativo del ingreso y salida de la información al Sistema Humano.</t>
  </si>
  <si>
    <t xml:space="preserve">Responsable: El profesional especializado de la Dirección de IVC 
Periodicidad: trimestralmente
Propósito: Revisa el contenido de los informes  
Cómo se realiza: A través de una muestra aleatoria representativa de los informes recibidos teniendo en cuenta los lineamientos definidos por el Subproceso.
Desviación: En caso que no los informes no cumplan con los parámetros establecidos , se solicita la corrección de los mismos. 
Evidencia: Comunicación por correo electrónico o radicada en el sistema de gestión documental. </t>
  </si>
  <si>
    <t xml:space="preserve">Deficiencias en la revisión del contenido de los informes </t>
  </si>
  <si>
    <t xml:space="preserve">Solicitar el análisis y ampliación de la planta de personal  para cumplir con la revisión del contenido de los informes (Comunicación enviada) </t>
  </si>
  <si>
    <t xml:space="preserve">Responsable: El profesional especializado de la Dirección de IVC 
Periodicidad: trimestral
Propósito: Validar la recepción de los informes 
Cómo se realiza: Revisando el numero de informes recibidos versus los proyectados 
Desviación: En caso que no se realice la entrega  del informe, se hace una comunicación solicitando el envío del mismo.  
Evidencia: Informes recibidos mediante correo electrónico y/o  comunicación de solicitud los informes </t>
  </si>
  <si>
    <t>Demora en el reporte de información por parte de los funcionarios encargados de ejecutar las visitas definidas en el POAIV.</t>
  </si>
  <si>
    <t xml:space="preserve">Solicitar la automatización de  la recepción de los informes para controlar la oportunidad y la ejecución de las visitas 
Solicitar la  generación de avisos automáticas para los que no realizan el envío oportuno (Comunicación de solicitud y requerimiento) </t>
  </si>
  <si>
    <t xml:space="preserve">Posibilidad de  obtener un beneficio económico o  dádivas, a nombre propio o de terceros por: no realizar o demorar las visitas de control, los informes o no evidenciar los hallazgos. </t>
  </si>
  <si>
    <t>Falta de controles en la ejecución de las visitas</t>
  </si>
  <si>
    <t>Edgar Excelino Mayorga Espinosa</t>
  </si>
  <si>
    <t>Dirección De Personal De Instituciones Educativas</t>
  </si>
  <si>
    <t>Profesional universitario</t>
  </si>
  <si>
    <t xml:space="preserve">1. Capacitar al personal de la Dirección de Personal en los temas relacionados en la revisión y  validación de la veracidad de los títulos aportados por el personal docente, directivo docente y administrativo. </t>
  </si>
  <si>
    <t>Inoportuna</t>
  </si>
  <si>
    <t xml:space="preserve">Responsable: El profesional universitario que recepciona los documentos de los docentes para el proceso de escalafón docente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</si>
  <si>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Deficiencia en el estudio de títulos para tramites de escalafón docente.</t>
  </si>
  <si>
    <t>Subdirección De Administración Y Desarrollo</t>
  </si>
  <si>
    <t>Asesora</t>
  </si>
  <si>
    <t>Andrea Moscoso</t>
  </si>
  <si>
    <t>Solicitar una actualización del aplicativo de Cundinamarca Siempre en Clase cuando se requiera.</t>
  </si>
  <si>
    <t xml:space="preserve">Responsable: El profesional universitario que recepciona los documentos de los docentes para el proceso de nombramiento.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</si>
  <si>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Debilidad en el proceso de verificación de los documentos </t>
  </si>
  <si>
    <t>Jahn Acosta</t>
  </si>
  <si>
    <t xml:space="preserve">Documentar los procedimientos, guías o manuales y formatos  e incluirlos en el Sistema de Gestión para su divulgación e implementación  cuando se requiera.  </t>
  </si>
  <si>
    <t>Responsable: El profesional encargado de la selección y vinculación
Periodicidad: cada vez que realice un proceso de selección
Propósito: identificar el candidato seleccionado con mayor puntaje 
Cómo se realiza: ingresar al Sistema Maestro y  verifica que cumpla con el perfil  y  los requisitos establecidos y aprueba en el Sistema Maestro.
Desviación: En caso que no cumpla con los requisitos selecciona al segundo  o tercer candidato según corresponda. 
Evidencia: Reporte del sistema y el correo electrónico enviado en el cual se indica al seleccionado o al rechazado el resultado de la selección.</t>
  </si>
  <si>
    <t>Deficiencias en los procesos de selección y vinculación de los docentes  provisionales  para vacantes definitivas</t>
  </si>
  <si>
    <t>Subdirector operativo</t>
  </si>
  <si>
    <t>Ricaurte Osorio  / Edgar Mayorga</t>
  </si>
  <si>
    <t xml:space="preserve">1. Diligenciar la clausula de confidencialidad por los funcionarios que manejan los tramites de prestaciones sociales (pensiones, cesantías, auxilios), realizar nombramientos, ascensos o mejoramientos salariales.
2. Documentar los procedimientos, guías o manuales y formatos  e incluirlos en el Sistema de Gestión para su divulgación e implementación.  
</t>
  </si>
  <si>
    <t xml:space="preserve">Responsable: El profesional encargado de la selección y vinculación
Periodicidad: cada vez que realice un proceso de selección
Propósito: controlar que los documentos sean los exigidos en  la resolución de vinculación respectiva 
Cómo se realiza:  revisar los documentos contra lo establecido de acuerdo a la "Guía para el trámite de posesiones de docentes, directivos docentes o persona administrativo M-PDE-H-GUI-002", utilizando el formato Lista de chequeo vinculación de personal docente, directivo docente y administrativo.
Desviación:  En caso de que no se tengan en cuenta todos los documentos establecidos, el funcionario y/o contratista  encargado de elaborar el acto administrativo revisa y solicita el  cumplimiento de los requisitos mediante los documentos soporte. 
Evidencia: Formato de control establecido diligenciado y/o actos administrativos expedidos. </t>
  </si>
  <si>
    <t>Posibilidad de obtener un beneficio económico o  dádivas, a nombre propio o de terceros, por expedición de actos administrativos o certificaciones por:  tramitar prestaciones sociales (pensiones, cesantías, auxilios), realizar nombramientos, ascensos o mejoramientos salariales sin el cumplimiento de los requisitos para favorecimiento de un tercero.</t>
  </si>
  <si>
    <t xml:space="preserve">Falta de control en el Sistema Humano al incluir información </t>
  </si>
  <si>
    <t>Deficiencias en los controles para la radicación y trámite de los documentos de los usuarios.</t>
  </si>
  <si>
    <t xml:space="preserve"> </t>
  </si>
  <si>
    <t>Ausencia de canales de comunicación que permitan la identificación de actos de corrupción de las diferentes partes interesadas</t>
  </si>
  <si>
    <t>Desconocimiento de posibles actos de corrupción en los roles de control interno.</t>
  </si>
  <si>
    <t>Yoana Marcela Aguirre Torres</t>
  </si>
  <si>
    <t>OCI</t>
  </si>
  <si>
    <t xml:space="preserve">Profesional Universitario </t>
  </si>
  <si>
    <t>Camila Andrea Avila Millán</t>
  </si>
  <si>
    <t>APLICACION ENCUESTA DE EVALUACIÓN Y SEGUIMIENTO
 El usuario experto del equipo de mejoramiento rediseñará y aplicará la encuesta de : Calificación de actividad de evaluación y seguimiento, por interaccion de roles, incluyendo un aspecto relacionado con la indagación de posibles actos de corrupción asociados.</t>
  </si>
  <si>
    <t>ACTA DE MESA TECNICA DE REUNION DE SOCIALIZACION DEL PROGRAMA DE AUDITORÍA
Responsable:  La persona designada para lierar la actividad de aseguramiento o consultoría
Periodicidad: cada vez que realice una actividad programada en el Plan Anual de Auditoría
Propósito: Elaborar y comunicar la planeación conel objetivo de la actividad del Plan Anual de Auditoría
Cómo se realiza: A través de convocatorias a las partes interesadas
Desviación: En caso de no sea atendida la convocatoria, se envía la planeación con el objetivo de la actividad por correo electrónico a las partes interesadas.
Evidencia:  Correos y/o actas de reunión</t>
  </si>
  <si>
    <t>Ausencia de comunicación del programa de auditoría a la unidad auditada.</t>
  </si>
  <si>
    <t>desconocimieto del objetivo de la actividad de aseguramiento y consultoria</t>
  </si>
  <si>
    <t xml:space="preserve">CONFIRMACION DE ASISTENCIA
El lider de la actividad de auditoría interna, el día de la socialización de la planeación confirmará la asistencia de las unidades convocadas; dejando evidencia en el acta de reunión. </t>
  </si>
  <si>
    <t>Ausencia de actividades de socialización y apropiación del código de ética del auditor y estatuto de auditoría interna</t>
  </si>
  <si>
    <t>Falta de apropiación del código de ética del auditor</t>
  </si>
  <si>
    <t>Profesional Universitario - Contratista</t>
  </si>
  <si>
    <r>
      <t xml:space="preserve"> EVALUACIÓN DE CONOCIMIENTO:</t>
    </r>
    <r>
      <rPr>
        <sz val="11"/>
        <color rgb="FF000000"/>
        <rFont val="Arial Narrow"/>
        <family val="2"/>
      </rPr>
      <t xml:space="preserve"> CODIGO DE ETICA Y ESTATUTO DEL AUDITOR:
Cada vez que un nuevo </t>
    </r>
    <r>
      <rPr>
        <sz val="11"/>
        <color rgb="FF000000"/>
        <rFont val="Arial Narrow"/>
        <family val="2"/>
      </rPr>
      <t xml:space="preserve">colaborador  </t>
    </r>
    <r>
      <rPr>
        <sz val="11"/>
        <color rgb="FF000000"/>
        <rFont val="Arial Narrow"/>
        <family val="2"/>
      </rPr>
      <t xml:space="preserve">ingrese a la oficina de Control Interno, el equipo de planeacion y mejoramiento dara a conocer el codigo de Etica y el Estatuto y aplicará la evaluación de conocimiento. En caso de encontrar un resultado inferior al 80% en la evaluación de la capacitación, se realizarán  actividades de refuerzo en los conocimientos.
</t>
    </r>
  </si>
  <si>
    <t>Desconocimiento del estatuto de auditoría</t>
  </si>
  <si>
    <t xml:space="preserve">REVISIÓN DE INFORMES  FINALES :
Antes de emitir la versión final de un informe se ralizará mesa técnica de evaluacion y seguimiento, para revisar que se haya dado cumplimiento a la planeación establecida para la elaboración del informe, en caso de encontrar inconsistencias, información incompleta o resultados de evaluación sin mencionar los debidos soportes,  se harán los ajustes necesarios. Como evidencia se dejará acta de reunión.
</t>
  </si>
  <si>
    <t xml:space="preserve">
Posibilidad de recibir cualquier dádiva o beneficio a nombre propio o de terceros para entregar resultados de servicios de aseguramiento y consultoría que no se ajusten  a la realidad de la actividad que se ejecuta.</t>
  </si>
  <si>
    <t>Debilidades en el seguimiento a la planeación y ejecución de auditorías</t>
  </si>
  <si>
    <t>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</si>
  <si>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</si>
  <si>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Evaluación y Seguimiento</t>
  </si>
  <si>
    <t>Mala calidad de las obras</t>
  </si>
  <si>
    <t xml:space="preserve">Diana Paola Rodriguez Cuellar
Jorge Alberto Godoy Lozano
Lucy Adriana Hernandez Hernandez
Carlos Alberto Garcia Gracia </t>
  </si>
  <si>
    <t>Calidad</t>
  </si>
  <si>
    <t xml:space="preserve">Técnico Operativo
Contratista 
Contratista 
Contratista </t>
  </si>
  <si>
    <t xml:space="preserve">Karen Bachiller Martinez - Secretaria de la Mujer
Natalia Beltran Rodriguez - Secretaria de Habitat y Vivienda 
Jairo Velasco- Secretatria de Desarrollo e Inclusión Social
Paula Gomez Casilimas - Alta Consejeria para la Felicidad </t>
  </si>
  <si>
    <t>El profesional líder de calidad de cada secretaría, solicitará a los supervisores de los contratos suscritos mediante las modalidades diferentes a OPS un cronograma de actividades, y el cumplimiento de las mismas de manera trimestral con el propósito de evidenciar el cumplimiento del objeto contractual. Evidencia: Cronograma y contratos en modalidad diferentes a OPS</t>
  </si>
  <si>
    <t>Responsable: El líder de calidad de de cada secretaría
Periodicidad: Bimensual
Propósito:  Identificar la falta de cumplimiento de los lineamientos establecidos en los procesos contractuales, diferentes a las OPS, que adelanta cada entidad
Cómo se realiza: Solicitar al profesional encargado del portal SECOP II, la Base de Datos de la Contratación de los procesos vigentes. 
Desviación: En caso de no cumplir con la Base de Datos, se envía correo al ordenador del gasto de cada entidad, para que éste haga solicitud oficial al asesor jurídico de enviar la información NO mayor a tres días.  
Evidencia: Base de Datos, pantallazo de SECOP y/o correo</t>
  </si>
  <si>
    <t>Alta</t>
  </si>
  <si>
    <t xml:space="preserve">Probabilidad de recibir cualquier dádiva o beneficio para ejecutar planes, programas y proyectos sin las condiciones de calidad requeridas, omitiendo la aplicación de los criterios técnicos, económicos, financieros, jurídicos y sociales establecidos, a nombre propio o de terceros. </t>
  </si>
  <si>
    <t xml:space="preserve">Falta de cumplimiento en los lineamientos en cualquiera de los tres componentes financiero, técnico y /o jurídico para la ejecución de planes, programas y proyectos.
</t>
  </si>
  <si>
    <t>Intereses particulares en los procesos contractuales.</t>
  </si>
  <si>
    <t>El proceso inicia con la identificación de necesidades destinada a la adquisición de bienes y servicios para cumplir los planes, programas y proyectos a ejecutar por parte de las Secretarias . Se desarrolla con la estructuración de los estudios previos de acuerdo a la modalidad de contratación desde tres componentes técnico, financiero y jurídico. Y finaliza con la adjudicación del proceso contractual y posteriormente el informe de supervisión</t>
  </si>
  <si>
    <t>Viabilizar planes, programas y proyectos que permita mejorar la calidad de vida de los cundinamarqueses</t>
  </si>
  <si>
    <t>Promoción del Desarrollo Social</t>
  </si>
  <si>
    <t>Direccion de Defensa Judicial y Extrajudicial</t>
  </si>
  <si>
    <t>Directora de Defensa Judicial y Extrajudicial</t>
  </si>
  <si>
    <t>Maria Stella Gonzalez</t>
  </si>
  <si>
    <t xml:space="preserve">El Profesional Universitario ó Especializado asignado por La Dirección de Defensa Judicial y Extrajudicial analizará semestralmente las revisiones aleatorias realizadas con el fin de identificar aspectos positivos y  negativos de  la defensa judicial y extrajudicial del Departamento de Cundinamarca.   
Evidencia: Acta      </t>
  </si>
  <si>
    <t>Responsable: Profesional universitario y/o especializado de la Direcciòn de Defensa Judicial de la Secretaria Jurìdica,  para realizar la revisión aleatoria de los procesos judiciales y extrajudiciales asignados a los abogados del proceso.
Periodicidad: mensual 
Propósito: Establecer el desempeño de los mismos en la adecuada y eficiente defensa judicial y extrajudicial, frente a las actuaciones de rama judicial, de la contra parte y del sistema de procesos judiciales SIPROJ, apoyados en la información consignada en la relación de procesos asignados a los diferentes profesionales que realizan el ejercicio de la defensa de la entidad. 
Cómo se realiza:  Revisión aleatoria del 20% de los procesos judiciales al apoderado que se seleccione por complejidad, cuantìa y actuaciones importantes que surjan durante el desarrollo del proceso , consultando la pàgina de la rama judicial  vs cargue de informacion y de imàgenes  en el sistema SIPROJ.
Desviación: solicitar información faltante a través de correo electrónico al apoderao para corregir las deficiencias presentadas,
Evidencia: formato revisión aleatoria procesos judiciales y extrajudiciales A-GJ-FR-018 y formato relación procesos asignados A-GJ-FR-024.</t>
  </si>
  <si>
    <t>Posibilidad de recibir cualquier dádiva o beneficio, para presentar o realizar indebidas actuaciones en su provecho  o de un tercero, u omitir funciones propias, que podría involucrar al apoderado de la entidad, al operador judicial o a un tercero interesado.</t>
  </si>
  <si>
    <t>Inadecuada defensa y actuaciones externas que afectan la defensa de los intereses de la entidad, por parte del apoderado y operador judicial, por acción u omisión en cumplimiento de las facultades y competencias funcionales otorgadas; entre otras, dejando de solicitar y decretar pruebas, hacer valoraciones no conformes con la constitución y la ley, relevantes para el desarrollo de la dinamica del proceso judicial.</t>
  </si>
  <si>
    <t>Ocultar o divulgar informaciòn con carácter reservado de manera intencional</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</si>
  <si>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</si>
  <si>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</si>
  <si>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Gestión Jurídica</t>
  </si>
  <si>
    <t>Evelia Escobar Perdigon</t>
  </si>
  <si>
    <t xml:space="preserve">Dirección de Bienes e Inventarios </t>
  </si>
  <si>
    <t xml:space="preserve">Directora de Bienes e Inventarios </t>
  </si>
  <si>
    <t xml:space="preserve">Martha Carola Monroy Perilla </t>
  </si>
  <si>
    <t xml:space="preserve">
La Directora e Bienes e Inventarios realizara un in informe Semestral con el consolidadoo de contratos de bienes y servicios que supervisa, con el estado actual de los mismos ( porcentaje de ejecución física y financiera). En caso de que no se realice semestralmente, se realizara en el mes siguiente. </t>
  </si>
  <si>
    <t>Responsable: Oficina Asesora Jurídica - Secretaría General - Jefe Oficina Asesora Jurídica
Periodicidad: Semestral
Propósito: Realizar capacitación a los supervisores de contrato de suministros con el fin de mitigar errores en la presentación de informes de supervisión y actas de recibo a satisfacción
Cómo se realiza: Presentación de capacitación con recomendaciones frente a la supervisión de contratos de suministros y actas de recibo a satisfacción
Desviación: Supervisor que no asista a la capacitación pueda recibir la presentación y memorias de dicho evento
Evidencia: Presentación de capacitación, listado de asistencia y remisión correo electrónico de las memorias del evento</t>
  </si>
  <si>
    <t>Dirección de Servicios Administrativos</t>
  </si>
  <si>
    <t>Directora de  Servicios Administrativos</t>
  </si>
  <si>
    <t>Sandra Cecilia Riveros Moreno</t>
  </si>
  <si>
    <t xml:space="preserve">La Directora de Servicios Administrativos realizara la satisfación mediante  acta firmada por el supervisor y por quien entrega, en donde se validen las especificaciones tecnicas y de calidad de los bienes y servicios recibidos cada vez que sean suministrados al proceso, Dirección de Servicios Admistrativos.  En caso de que no se realice el supervisor del contrato debera realizar y verificar la certificación del bien o servicio recibido. 
</t>
  </si>
  <si>
    <t xml:space="preserve">Posibilidad de recibir un beneficio a nombre propio o de terceros a cambio de aceptar un producto o servicio que no cumpla con las condiciones tecnicas, de calidad y precio contratadas </t>
  </si>
  <si>
    <t xml:space="preserve">Debilidades en el control por parte de la Entidad al recibir  los bienes y servicios entregados por parte  del contratista </t>
  </si>
  <si>
    <t>Alto volumen de contratación de bienes y servicios</t>
  </si>
  <si>
    <t>Inicia con verificación los requerimientos y necesidades de las entidades del Nivel Central, identificando que necesidades o requerimientos de bienes y/o servicios, de usuarios internos y externos son competencia del proceso de apoyo de Gestión de los Recursos Físicos de la Gobernación de Cundinamarca; y finaliza con la respuesta, prestación, abastecimiento y evaluación de los servicios, bienes y/o elementos de consumo requeridos por las diferentes partes interesadas.
Este proceso aplica y se desarrolla en todas las dependencias del Sector Central de la Administración Departamental.</t>
  </si>
  <si>
    <t>Gestionar la oportuna y correcta planeación conservación, administración, racionalización, funcionamiento, adecuación, mantenimiento, aprovisionamiento y aseguramiento de los bienes, recursos materiales y físicos, la prestación de los servicios administrativos, que requieran las dependencias del sector central de la Administración Departamental y entidades externas cuando aplique. Por medio del cumplimiento de las políticas de austeridad del Gasto, Normatividad Contable, Sistemas de Gestión de Calidad, Seguridad y Salud en el Trabajo, Plan Estratégico de Seguridad Vial, con el fin coayudar al normal funcionamiento de las entidades del Nivel Central.</t>
  </si>
  <si>
    <t>Gestión de Recursos Físicos</t>
  </si>
  <si>
    <t>Oswaldo Ramos</t>
  </si>
  <si>
    <t>Secretaria de la Función Pública</t>
  </si>
  <si>
    <t>Contratista</t>
  </si>
  <si>
    <t>Cristian Camilo Ordoñez Aldana</t>
  </si>
  <si>
    <t xml:space="preserve">Actividad 3: El usuario experto designado revisará trimestral la concordancia del informe entregado de la Asociación de Recicladores y los manifiestos de recolección, con el fin de verificar la veracidad de la información. Evidencia: Acta en isolucion </t>
  </si>
  <si>
    <t xml:space="preserve">Actividad 2: El usuario experto designado hará seguimiento trimestral a la mesa técnica de coordinación ambiental establecida en el cronograma de actividades de la Asociación de Recicladores Puerta de Oro, con el fin de verificar el cumpliento del convenio.  Evidencia: Actas de reunión. </t>
  </si>
  <si>
    <t xml:space="preserve">Responsable: El equipo de mejoramiento de Gestión Ambiental, por medio del gestor del proceso.
Periodicidad: Trimestral
Propósito: LLevar el control de acceso al cuarto de acopio
Cómo se realiza: Realizar formato de control de acceso y descripción de la actividad a realizar en cuarto de acopio.
Desviación: En caso de que no se realice el  formato de control, se designará un integrante del equipo de gestión ambiental el cual se hace cargo de la llave y realilzaría la actividad de abrir el cuarto de acopio según lo requerido. 
Evidencia: Formato diligenciado. </t>
  </si>
  <si>
    <t xml:space="preserve">Actividad 1: El usuario experto designado solicitara mensualmente un informe sobre la verificación de las condiciones del cuarto de acopio y el manejo integral de residuos aprovechables. Evidencia: Informe 
</t>
  </si>
  <si>
    <t>Responsable: El equipo de mejoramiento de Gestión Ambiental, por medio del gestor del proceso.
Periodicidad: Trimestral
Propósito: Sensibilizar a funcionarios, contratistas, personal de servicios generales, personal de seguridad.
Cómo se realiza: Capacitaciones sobre el convenio con la Asociación de Recicladores Puerta de Oro. 
Desviación: dado el caso no se realicen las capacitaciones se realizará la comunicación por medio de piezas graficas, correos, etc.
Evidencia: presentaciones, actas de reunión, control de asistencia, etc.</t>
  </si>
  <si>
    <t>Posibilidad de recibir cualquier dádiva o beneficio a nombre propio o de terceros por permitir la pérdida de residuos sólidos aprovechables recolectados en la Gobernación de Cundinamarca.</t>
  </si>
  <si>
    <t>Deficiencia en el control del acceso al cuarto de acopio de residuos aprovechables.</t>
  </si>
  <si>
    <t xml:space="preserve">Perdida de residuos aprovechables. </t>
  </si>
  <si>
    <t>Inicia con el diagnóstico ambiental de la Entidad, se desarrolla con la ejecución del Plan de trabajo, dando cumplimiento a los lineamientos ambientales vigentes  y finaliza con el seguimiento, evaluación y las acciones de mejora continua establecidas en el Sistema de Gestión Ambiental (SGA). Aplica para las sedes del sector central de la Gobernación de Cundinamarca y sedes externas: Unidad Administrativa Especial para la Gestión del Riesgo de Desastres- UAEGRD,  Laboratorio de Salud Pública de Cundinamarca, Centro Regulador de Urgencias y Emergencias- CRUE,  Número Único de Seguridad y Emergencias- NUSE Línea 123 y Almacén de Secretaría de Salud.</t>
  </si>
  <si>
    <t>Administrar el Sistema de Gestión Ambiental, mediante la identificación de aspectos e impactos ambientales y el diseño e implementación de programas orientados a contribuir al desarrollo sostenible de la Entidad y al cumplimiento a los requisitos legales y normativos aplicables.</t>
  </si>
  <si>
    <t>Gestión Ambiental</t>
  </si>
  <si>
    <t xml:space="preserve">
Director de Ejecuciones Fiscales</t>
  </si>
  <si>
    <t xml:space="preserve">
Dirección de Ejecuciones Fiscales</t>
  </si>
  <si>
    <t xml:space="preserve">
Luis Augusto Ruiz Quiroga</t>
  </si>
  <si>
    <t xml:space="preserve">Realizar informe total de las terminaciones por pago evidenciando las inconsistencias presentadas durante cada trimestre </t>
  </si>
  <si>
    <t>Responsable: El Director de Ejecuciones Fiscales
Periodicidad: trimestralmente 
Propósito: verificar mediante informe el proceso realizado por la persona que hace terminaciones por pago, ya sean antiguas o nuevos, el cual consiste en verificar el pago contra Liquidación oficial de Aforo y Mandamiento de pago
Cómo se realiza: corroborando que el valor pagado sea el correcto, emitiendo un informe al director de la Dirección de Ejecuciones Fiscales
Desviación: en caso de presentarse desviación en los valores se debe identificar, realizar investigación e informar para realizar los ajustes apropiados
Evidencia: informe al Director</t>
  </si>
  <si>
    <t>Dirección de Rentas y Gestión Tributaria</t>
  </si>
  <si>
    <t>Director de Rentas y Gestión Tributaria</t>
  </si>
  <si>
    <t xml:space="preserve">Eduber Rafael Gutierrez </t>
  </si>
  <si>
    <t>Realizar los listados de los usuarios de los sistemas de información para verificar que sean acordes a los propósitos y funciones de los funcionarios del proceso</t>
  </si>
  <si>
    <t xml:space="preserve">Responsable: El Director de Rentas y Gestión Tributaria
Periodicidad: trimestralmente
Propósito: verificar que la asignación de usuarios para los sistemas de información son acordes a los propósitos y funciones de los funcionarios del proceso
Cómo se realiza: en las actas de reunión realizadas con las empresas que manejan cada uno de esos sistemas de información
Desviación: de existir cualquier anomalía con las bases de datos de los sistemas de información en este control se debe reportar al Director de Rentas para realizar los ajustes apropiados
Evidencia: las actas de cada una de las reuniones realizadas </t>
  </si>
  <si>
    <t xml:space="preserve">Validar con la superintencia de notariado y registro que los recibos sean pagos en las entidades financieras para continuar con el tramite de anotación en los folios respectivos </t>
  </si>
  <si>
    <t xml:space="preserve">Responsable: El Director de Rentas y Gestión Tributaria a través sistema de información (webservice)
Periodicidad: En línea 
Propósito: Validar la información en línea con las bases de datos de la Secretaría de Hacienda
Cómo se realiza: En el momento del pago de la factura con el fin de que no se altere la información para generar fraude en el pago
Desviación: Si se observan diferencias en el valor a pagar el funcionario del banco le informa al contribuyente que no puede recibir el pago para evitar cualquier tipo de fraude.
Evidencia: El recibo o numero de cada factura </t>
  </si>
  <si>
    <t>Director de Rentas y Gestión Tributaria
Director de Ejecuciones Fiscales</t>
  </si>
  <si>
    <t>Dirección de Rentas y Gestión Tributaria
Dirección de Ejecuciones Fiscales</t>
  </si>
  <si>
    <t>Subdirector de Atención al Contribuyente 
Director de Ejecuciones Fiscales</t>
  </si>
  <si>
    <t>Carlos Arturo Ballesteros Guzmán 
Luis Augusto Ruiz Quiroga</t>
  </si>
  <si>
    <t>Realizar  reuniones trimestrales con los funcionarios encargados de recibir y dar respuesta sustentar las solicitudes a través del sistema MERCURIO, con el fin de que exista claridad sobre la directriz impartida por el Director de Rentas y Gestión Tributaria, del desarrollo de estas se suscribirán las correspondientes actas.</t>
  </si>
  <si>
    <r>
      <rPr>
        <b/>
        <sz val="9"/>
        <color theme="1"/>
        <rFont val="Arial Narrow"/>
        <family val="2"/>
      </rPr>
      <t>Responsable:</t>
    </r>
    <r>
      <rPr>
        <sz val="9"/>
        <color theme="1"/>
        <rFont val="Arial Narrow"/>
        <family val="2"/>
      </rPr>
      <t xml:space="preserve"> El Subdirector de Atención al Contribuyente y el Director de Ejecuciones Fiscales.
</t>
    </r>
    <r>
      <rPr>
        <b/>
        <sz val="9"/>
        <color theme="1"/>
        <rFont val="Arial Narrow"/>
        <family val="2"/>
      </rPr>
      <t>Periodicidad:</t>
    </r>
    <r>
      <rPr>
        <sz val="9"/>
        <color theme="1"/>
        <rFont val="Arial Narrow"/>
        <family val="2"/>
      </rPr>
      <t xml:space="preserve"> Trimestral.
</t>
    </r>
    <r>
      <rPr>
        <b/>
        <sz val="9"/>
        <color theme="1"/>
        <rFont val="Arial Narrow"/>
        <family val="2"/>
      </rPr>
      <t>Propósito:</t>
    </r>
    <r>
      <rPr>
        <sz val="9"/>
        <color theme="1"/>
        <rFont val="Arial Narrow"/>
        <family val="2"/>
      </rPr>
      <t xml:space="preserve"> Aplicar la directriz impartida por el Director de Rentas y Gestión Tributaria, respecto de que para realizar cualquier trámite o actuación ante la Administración Tributaria Departamental únicamente se atenderán las solicitudes recibidas por los responsables, representantes legales o apoderados según el caso, validando que quien actúe se encuentre acreditado legalmente.
</t>
    </r>
    <r>
      <rPr>
        <b/>
        <sz val="9"/>
        <color theme="1"/>
        <rFont val="Arial Narrow"/>
        <family val="2"/>
      </rPr>
      <t>Cómo se realiza:</t>
    </r>
    <r>
      <rPr>
        <sz val="9"/>
        <color theme="1"/>
        <rFont val="Arial Narrow"/>
        <family val="2"/>
      </rPr>
      <t xml:space="preserve"> Mediante informe de seguimiento a las solicitudes recibidas a través del sistema de gestión documental MERCURIO, en el cual se detallarán aleatoriamente algunos de los radicados atendidos en el trimestre sobre los cuales se profirió la pertinente respuesta en aplicación a la directriz.
</t>
    </r>
    <r>
      <rPr>
        <b/>
        <sz val="9"/>
        <color theme="1"/>
        <rFont val="Arial Narrow"/>
        <family val="2"/>
      </rPr>
      <t>Desviación:</t>
    </r>
    <r>
      <rPr>
        <sz val="9"/>
        <color theme="1"/>
        <rFont val="Arial Narrow"/>
        <family val="2"/>
      </rPr>
      <t xml:space="preserve"> De evidenciarse alguna inconsistencia en este aspecto la dependencia responsable se abstendrá de dar continuidad a la solicitud comunicándole al peticionario que no se encuentra legitimado para la actuación, debiendo por ello que deba aportar el soporte legal que lo faculte según sea el caso.
</t>
    </r>
    <r>
      <rPr>
        <b/>
        <sz val="9"/>
        <color theme="1"/>
        <rFont val="Arial Narrow"/>
        <family val="2"/>
      </rPr>
      <t>Evidencia:</t>
    </r>
    <r>
      <rPr>
        <sz val="9"/>
        <color theme="1"/>
        <rFont val="Arial Narrow"/>
        <family val="2"/>
      </rPr>
      <t xml:space="preserve"> Documento contentivo de la información reportada por cada dependencia responsable, generado con base en las solicitudes registradas en el sistema de gestión documental MERCURIO.</t>
    </r>
  </si>
  <si>
    <t xml:space="preserve">Posibilidad de recibir cualquier dádiva o beneficio a nombre propio o de terceros para permitir la evasión de las obligaciones tributarias y de las sanciones o multas impuestas ya sea mediante conductas desplegadas por funcionarios de la Gobernación, por conductas desplegadas por particulares o mixtas que generen fraude afectando el recaudo de los ingresos tributarios del Departamento debido a la manipulación o alteración de la información tributaria y a la debilidad o vulnerabilidad en los controles establecidos a los sistemas de información.   </t>
  </si>
  <si>
    <t>Manipulación o alteración de la información tributaria</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</si>
  <si>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</si>
  <si>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</si>
  <si>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Gestión de los Ingresos</t>
  </si>
  <si>
    <t>Marcela Machado Acevedo</t>
  </si>
  <si>
    <t xml:space="preserve">Secretaria de Asuntos Internacionales </t>
  </si>
  <si>
    <t>Jefe de la Oficina de Asuntos Economicos Internacionales</t>
  </si>
  <si>
    <t>José Vicente Gutierrez</t>
  </si>
  <si>
    <t xml:space="preserve">Seguimiento mensual por parte del equipo de trabajo designado en cabeza del Jefe de la Oficina de Asuntos Económicos Internacionales a la participación y gestión de las acciones de internacionalización desarrolladas por parte de las empresas y/o asociaciones seleccionadas en acta de reunión. </t>
  </si>
  <si>
    <r>
      <rPr>
        <b/>
        <sz val="9"/>
        <rFont val="Arial Narrow"/>
        <family val="2"/>
      </rPr>
      <t xml:space="preserve">Responsable: </t>
    </r>
    <r>
      <rPr>
        <sz val="9"/>
        <rFont val="Arial Narrow"/>
        <family val="2"/>
      </rPr>
      <t xml:space="preserve">  Jefe  de la Oficina de Asuntos Economicos Internacionales de la  Secretaría de Asuntos Internacionales. 
</t>
    </r>
    <r>
      <rPr>
        <b/>
        <sz val="9"/>
        <rFont val="Arial Narrow"/>
        <family val="2"/>
      </rPr>
      <t xml:space="preserve">Periodicidad: </t>
    </r>
    <r>
      <rPr>
        <sz val="9"/>
        <rFont val="Arial Narrow"/>
        <family val="2"/>
      </rPr>
      <t xml:space="preserve">Cada vez que  se genere una acción de fortalecimiento, alistamiento o promoción internacional, que estipule la seleccion de un numero especifico de empresas y/o asociaciones a beneficiar.
</t>
    </r>
    <r>
      <rPr>
        <b/>
        <sz val="9"/>
        <rFont val="Arial Narrow"/>
        <family val="2"/>
      </rPr>
      <t xml:space="preserve">Propósito: </t>
    </r>
    <r>
      <rPr>
        <sz val="9"/>
        <rFont val="Arial Narrow"/>
        <family val="2"/>
      </rPr>
      <t xml:space="preserve"> La selección objetiva y transparente de un número especifico de empresas y/o asociaciones a beneficiar de acuerdo a la acción ofertada.
</t>
    </r>
    <r>
      <rPr>
        <b/>
        <sz val="9"/>
        <rFont val="Arial Narrow"/>
        <family val="2"/>
      </rPr>
      <t>Cómo se realiza:</t>
    </r>
    <r>
      <rPr>
        <sz val="9"/>
        <rFont val="Arial Narrow"/>
        <family val="2"/>
      </rPr>
      <t xml:space="preserve">  Cada vez que se deba seleccionar un número de empresas y/o asociaciones para acceder a las acciones de internacionalización se citará al equipo de trabajo designado en cabeza del Jefe de la Oficina de Asuntos Económicos Internacionales para la revisión del cumplimiento de los requisitos establecidos previamente en los terminos y condiciones publicados en el micrositio de la Secretaría de Asuntos Internacionales y proceder con la selección final dejando constancia en acta de reunión. Una vez tomada la decisión de acuerdo al cronograma se publicaran los resultados en el Micrositio de la Secretaría de Asuntos Internacionales. 
</t>
    </r>
    <r>
      <rPr>
        <b/>
        <sz val="9"/>
        <rFont val="Arial Narrow"/>
        <family val="2"/>
      </rPr>
      <t>Desviación:</t>
    </r>
    <r>
      <rPr>
        <sz val="9"/>
        <rFont val="Arial Narrow"/>
        <family val="2"/>
      </rPr>
      <t xml:space="preserve"> En caso que algun seleccionado desista de participar en el proceso se seleccionará el siguiente en la lista de acuerdo al orden de evaluación e inscripción al proceso.  
</t>
    </r>
    <r>
      <rPr>
        <b/>
        <sz val="9"/>
        <rFont val="Arial Narrow"/>
        <family val="2"/>
      </rPr>
      <t>Evidencia:</t>
    </r>
    <r>
      <rPr>
        <sz val="9"/>
        <rFont val="Arial Narrow"/>
        <family val="2"/>
      </rPr>
      <t xml:space="preserve">  Publicación de los términos y condiciones; y  resultados del proceso de selección en el Micrositio de la Secretaría de Asuntos Internacionales. </t>
    </r>
  </si>
  <si>
    <t>Posibilidad de recibir o dar cualquier dádiva o beneficio a nombre propio o de terceros para seleccionar empresas sin el cumplimiento de los terminos y condiciones para acceder a las acciones de internacionalización liderados por la Secretaría de Asuntos Internacionales, generando impacto negativo o hallazgos de entes de control.</t>
  </si>
  <si>
    <t>Seleccionar empresas sin el cumplimiento de los terminos y condiciones para acceder a las acciones de internacionalización</t>
  </si>
  <si>
    <t>Impacto negativo o hallazgos de entes de control a la Secretaria de Asuntos Internacionales</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</si>
  <si>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</si>
  <si>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</si>
  <si>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Gestión de Asuntos Internacionales</t>
  </si>
  <si>
    <t xml:space="preserve">Myriam Liliana Riascos Romero </t>
  </si>
  <si>
    <t>Dirección de servicios</t>
  </si>
  <si>
    <t>Gerente de control y vigilancia</t>
  </si>
  <si>
    <t>Jhon Albert Mejia</t>
  </si>
  <si>
    <t xml:space="preserve">Validar la ejecucion de los operativos de tránsito programados por la gerencia de control y vigilancia, queda como evidencia el cronograma de operativos y listado de vehículos inspeccionados. </t>
  </si>
  <si>
    <t>Responsable: El gerente de control y vigilancia de la movilidad
Periodicidad: mensualmente
Propósito: vigilar y controlar la ejecución de los operativos que realizan los agentes de tránsito
Cómo se realiza: a traves de la ejecución de los cronogramas y revisión de planillas de evidencia de operativos.
Desviación: en caso de que no se puedan ejecutar los operativos, se replanteará el cronograma o se emitirá una certificación donde se especifique las razones del no cumplimiento de los operativos para el periodo.
Evidencia: Cronograma de operativos y planillas de evidencia de operativos</t>
  </si>
  <si>
    <t>Alexander Ernesto Hortua</t>
  </si>
  <si>
    <t>El gerente de sedes operativas validará la información de manera fisica y emitirá una certificación ratificando o desvirtuando la informacion plasmada en el informe.</t>
  </si>
  <si>
    <r>
      <t>Responsable: El profesional especializado de la gerencia de sedes operativas
Periodicidad: mensualmente
Propósito: efectuar seguimiento al inventario de procesos administrativos contravencionales por violación a las normas de tránsito que se encuentran en segunda instancia.
Cómo se realiza: a traves de un informe donde se consolide las contravenciones.</t>
    </r>
    <r>
      <rPr>
        <sz val="9"/>
        <color rgb="FFFF0000"/>
        <rFont val="Arial Narrow"/>
        <family val="2"/>
      </rPr>
      <t xml:space="preserve"> </t>
    </r>
    <r>
      <rPr>
        <sz val="9"/>
        <color theme="1"/>
        <rFont val="Arial Narrow"/>
        <family val="2"/>
      </rPr>
      <t xml:space="preserve">
Desviación: en la eventualidad en que no se pueda dar cumplimiento con el seguimiento a el inventario de procesos administrativos contravencionales por violación a las normas de tránsito que se encuentran en segunda instancia, se requiere mediante correo institucional.
Evidencia: Informe</t>
    </r>
  </si>
  <si>
    <t>El gerente de sedes operativas por medio de correo electronico solicita a la concesion el consolidado por cada sede operativa, que contenga la informacion de las revocatorias, exoneraciones, caducidades y ordenes de comparendos en estados de inspección; para validar la informacion de las acta, suministradas por los coordinadores.</t>
  </si>
  <si>
    <t>Responsable: El Gerente de Sedes Operativas de la Movilidad
Periodicidad:  mensualmente
Propósito: efectuar seguimiento a revocatorias, exoneraciones, caducidades y procesos en estados de inspección en las sedes operativas de la Secretaría de Transporte y Movilidad
Cómo se realiza: El seguimiento se ejecuta mediante un informe con alistamiento previo de la información donde se consolidadan datos de todas las sedes.
Desviación: en caso de que no se efectue el seguimiento a revocatorias, exoneraciones, caducidades y procesos en estados de inspección se hará requerimiento por oficio o correo electronico . 
Evidencia: Informe</t>
  </si>
  <si>
    <t>Posibilidad de recibir cualquier dádiva o beneficio a nombre propio o de terceros para evitar la sanción en los procesos administrativos contravencionales por violación a las normas de tránsito.</t>
  </si>
  <si>
    <t>Manipulación indebida de la informacion de las infracciones a las normas de tránsito</t>
  </si>
  <si>
    <t>Manipulación indebida de las plataformas tecnológicas y sistemas de información.</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</si>
  <si>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</si>
  <si>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</si>
  <si>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Promoción del Transporte y la Movilidad</t>
  </si>
  <si>
    <t>Jorge Alberto Godoy</t>
  </si>
  <si>
    <t>Direccion de política sectorial</t>
  </si>
  <si>
    <t>Director de política sectorial</t>
  </si>
  <si>
    <t>Oscar Eduardo Rocha</t>
  </si>
  <si>
    <t>Establecer seguimiento a los trámites radicados validando en su ejecución el cumplimiento de los requisitos, y dejando registro mediante un informe donde se corrobore la información</t>
  </si>
  <si>
    <t>Responsable: Director de Política Sectorial de la Secretaría de Transporte y Movilidad
Periodicidad: mensualmente
Propósito:  evidenciar el cumplimiento de los requisitos establecidos de los permisos que se adelantan en la dirección de Política Sectorial, teniendo en cuenta la infomación recopilada por el profesional universitario. 
Cómo se realiza: emitiendo certificación del cumplimiento.
Desviación: En caso de que no se evidencie el cump'limiento de los requisitos, se requiere mediante correo institucional u oficios al Director de Polítoca Sectorial.
Evidencia: certificación emitida por la dirección de política sectorial</t>
  </si>
  <si>
    <t>Myriam Liliana Riascos Romero</t>
  </si>
  <si>
    <t>Deyanira Herran</t>
  </si>
  <si>
    <t>Verificar en la plataforma RUNT que los tramites relacionados en las actas se efectuen conforme lo descrito, queda como evidencia pantallazos de revisión en la plataforma</t>
  </si>
  <si>
    <t>Responsable: Los profesionales universitarios asignados a las sedes operativas de la Secretaría de Transporte y Movilidad
Periodicidad: mensualmente
Propósito: efectuar el seguimiento a los tramites adelantados durante el periodo correspondiente para verificar el cumplimiento de los requisitos y tiempos establecidos. 
Cómo se realiza: en reuniones con los administradores de la concesión encargada de prestar los tramites; se tomará el registro en el sistema de los trámites realizados en el periodo, seleccionando de manera aleatoria algunos de éstos para verificar el cumplimiento de los requisitos y tiempos establecidos. 
Desviación:  en caso de no poderse realizar la reunión de seguimiento a los tramites adelantados, se volverá a programar una nueva fecha de reunión (acta de reunión) que será socializada a través del correo institucional.
Evidencia: Acta de la reunión adelantada con la relación de los trámites verificados de manera aleatoria, con las observaciones a detalle respecto al cumplimiento de requitos y tiempos etstablecidos.</t>
  </si>
  <si>
    <t>Gerente de sedes operativas de transito</t>
  </si>
  <si>
    <t xml:space="preserve">Validar la asignacion y cierre de perfiles en sistema de información, comparando la información de los formatos previamente diligenciados, queda como evidencia la certificacion de asignacion y cierre de perfiles. </t>
  </si>
  <si>
    <r>
      <t>Responsable: El gerente de sedes operativas en tránsito de la Secretaría de Transporte y Movilidad
Periodicidad: mensualmente
Propósito: vigilar y validar la asignación de usuarios de consulta
Cómo se realiza: a través del diligenciamiento de</t>
    </r>
    <r>
      <rPr>
        <sz val="9"/>
        <color rgb="FF00B050"/>
        <rFont val="Arial Narrow"/>
        <family val="2"/>
      </rPr>
      <t xml:space="preserve"> </t>
    </r>
    <r>
      <rPr>
        <sz val="9"/>
        <color theme="1"/>
        <rFont val="Arial Narrow"/>
        <family val="2"/>
      </rPr>
      <t>los formatos para la administración de perfiles-utilización del software de operación 
Desviación: en caso de que no se realice la asignación de usuarios, se emitirá una certificación por parte de la gerencia de sedes operativas en tránsito donde se indique la justifiación de la desviación.
Evidencia: formato de asignación de perfiles.</t>
    </r>
  </si>
  <si>
    <t>Posibilidad de recibir cualquier dádiva o beneficio a nombre propio o de terceros para efectuar de manera irregular o agilizar, trámites, servicios administrativos y/o procesos por infracciones a las normas de tránsito.</t>
  </si>
  <si>
    <t>Manipulación indebida de la información de los tramites que presta la Secretaría de Transporte y Movilidad</t>
  </si>
  <si>
    <t>%</t>
  </si>
  <si>
    <t>Solidez del conjunto de los controles</t>
  </si>
  <si>
    <t>Calificació solidez del conjunto de controles</t>
  </si>
  <si>
    <t>Solidez individual del control</t>
  </si>
  <si>
    <t>Calificación solidez individual del control</t>
  </si>
  <si>
    <t>Calificación diseño del control</t>
  </si>
  <si>
    <t>Sumatoria de aspectos evaluados</t>
  </si>
  <si>
    <t>Valor</t>
  </si>
  <si>
    <t>1.b</t>
  </si>
  <si>
    <t>1.a</t>
  </si>
  <si>
    <t>Consecuencias</t>
  </si>
  <si>
    <t xml:space="preserve">Registro de Actualizaciones </t>
  </si>
  <si>
    <t>Numero de Riesgo en Aplicativo</t>
  </si>
  <si>
    <t>Fecha Compromiso</t>
  </si>
  <si>
    <t>Fecha Implementación</t>
  </si>
  <si>
    <t>Jefe del Área del Responsable</t>
  </si>
  <si>
    <t>Área del Responsable</t>
  </si>
  <si>
    <t>Cargo del Responsable</t>
  </si>
  <si>
    <t>Nombre del Responsable</t>
  </si>
  <si>
    <t xml:space="preserve">Plan de acción </t>
  </si>
  <si>
    <t>Tratamiento</t>
  </si>
  <si>
    <t>Zona de Riesgo Final</t>
  </si>
  <si>
    <t>Impacto Residual Final</t>
  </si>
  <si>
    <t>Probabilidad Residual Final</t>
  </si>
  <si>
    <t>Desplazamiento probabilidad Residual Final</t>
  </si>
  <si>
    <t>Calificación y solidez del control</t>
  </si>
  <si>
    <t>Aspectos a evaluar del control</t>
  </si>
  <si>
    <t>Descripción del Control</t>
  </si>
  <si>
    <t>No. Control</t>
  </si>
  <si>
    <t>Zona de Riesgo Inherente</t>
  </si>
  <si>
    <t>Impacto 
Inherente</t>
  </si>
  <si>
    <t>Calificación Impacto</t>
  </si>
  <si>
    <t>Suma Afirmaciones</t>
  </si>
  <si>
    <t>Probabilidad Inherente</t>
  </si>
  <si>
    <t>Nivel de probabilidad</t>
  </si>
  <si>
    <t>Clasificación del Riesgo</t>
  </si>
  <si>
    <t>Descripción del Riesgo</t>
  </si>
  <si>
    <t>Causa Raíz</t>
  </si>
  <si>
    <t>Causa Inmediata</t>
  </si>
  <si>
    <t>Alcance</t>
  </si>
  <si>
    <t>Referencia*</t>
  </si>
  <si>
    <t>Plan de Acción</t>
  </si>
  <si>
    <t>Evaluación del riesgo - Valoración de los controles</t>
  </si>
  <si>
    <t>Análisis del riesgo inherente</t>
  </si>
  <si>
    <t>Identificación del riesgo</t>
  </si>
  <si>
    <t xml:space="preserve">Nota: antes de diligenciar, por favor leer la pestaña de "Instructivo". </t>
  </si>
  <si>
    <t>Fecha de aprobación:  24/06/2022</t>
  </si>
  <si>
    <t>MAPA DE RIESGOS DE CORRUPCIÓN</t>
  </si>
  <si>
    <t>Versión: 01</t>
  </si>
  <si>
    <t>Código: E - DEAG - FR - 114</t>
  </si>
  <si>
    <t>31 de julio de 2023
30 de noviembre de 2023</t>
  </si>
  <si>
    <t>Responsable: Supervisor del contrato, de acuerdo al suministro 
Periodicidad: Cada vez que el proveedor realice una entrega de insumos o servicios cuando aplique
Propósito: verificar que los servicios ofertados cumplan con las especificaciones tecnicas, jurídicas y financieras contratadas  
Cómo se realiza: control a la ejecución de los contratos de acuerdo a los suministros o servicios pactados versus los recibidos por medio del acta de recibo a satisfacción del producto o servicio o el informe de supervisión del contrato de acuerdo a la fecha de presentación de la cuenta de cobro.
Desviación: Cada vez que no se haya tramitado el informe de supervisión debe tramitarse al mes siguiente. Cada vez que se reciba un suministro (bien o servicio) y no se haya levantado el acta de recibo a satisfacción deberá realizarse de inmediato cuando aplique.
Evidencia: Acta de recibido a satisfacción o informes de supervisión</t>
  </si>
  <si>
    <r>
      <t xml:space="preserve">ACOMPAÑAMIENTO A PLANEACIÓN DE ACTIVIDADES DE EVALUACION Y SEGUIMIENTO (AUDITORIAS Y INFORMES DE LEY):
Responsable: El profesional asignado de la OCI para acompañar la planeación de </t>
    </r>
    <r>
      <rPr>
        <sz val="9"/>
        <rFont val="Arial Narrow"/>
        <family val="2"/>
      </rPr>
      <t>una auditoría</t>
    </r>
    <r>
      <rPr>
        <sz val="9"/>
        <color rgb="FF38761D"/>
        <rFont val="Arial Narrow"/>
        <family val="2"/>
      </rPr>
      <t xml:space="preserve"> </t>
    </r>
    <r>
      <rPr>
        <sz val="9"/>
        <rFont val="Arial Narrow"/>
        <family val="2"/>
      </rPr>
      <t>contenido en el plan anual de auditorias
Periodicidad: Cada vez que se va a realizar una auditoria
Propósito: Verificar</t>
    </r>
    <r>
      <rPr>
        <sz val="9"/>
        <rFont val="Arial Narrow"/>
        <family val="2"/>
      </rPr>
      <t xml:space="preserve"> </t>
    </r>
    <r>
      <rPr>
        <b/>
        <sz val="9"/>
        <rFont val="Arial Narrow"/>
        <family val="2"/>
      </rPr>
      <t>la realización de</t>
    </r>
    <r>
      <rPr>
        <sz val="9"/>
        <color rgb="FF38761D"/>
        <rFont val="Arial Narrow"/>
        <family val="2"/>
      </rPr>
      <t xml:space="preserve"> </t>
    </r>
    <r>
      <rPr>
        <sz val="9"/>
        <rFont val="Arial Narrow"/>
        <family val="2"/>
      </rPr>
      <t>la planeación inicial de la auditoria 
Cómo se realiza: Con</t>
    </r>
    <r>
      <rPr>
        <sz val="9"/>
        <color rgb="FFFF0000"/>
        <rFont val="Arial Narrow"/>
        <family val="2"/>
      </rPr>
      <t xml:space="preserve">  </t>
    </r>
    <r>
      <rPr>
        <sz val="9"/>
        <rFont val="Arial Narrow"/>
        <family val="2"/>
      </rPr>
      <t>metodologías definidas en los procedimientos y las directrices de la Jefe de Oficina de Control Interno
Desviación: En caso de encontrar debilidades en la planeación el profesional asignado solicita  los ajustes de la planeación al equipo auditor, especificando los aspectos a mejorar.
Evidencia: Acta de reunión.</t>
    </r>
  </si>
  <si>
    <r>
      <t xml:space="preserve">SOCIALIZACION DE ACTUALIZACION DE CODIGO DE ETICA Y ESTATUTO DE AUDITORIA Y SU RESPECTIVA EVALUACION
Responsable: El profesional asignado de la OCI del equipo de planeación y mejoramiento.
Periodicidad: Cada vez que se emita una nueva version del codigo de etica o del estatuto de auditoria, </t>
    </r>
    <r>
      <rPr>
        <sz val="9"/>
        <rFont val="Arial Narrow"/>
        <family val="2"/>
      </rPr>
      <t>cada vez que ingrese un colaborador nuevo y mínimo una vez al año.</t>
    </r>
    <r>
      <rPr>
        <sz val="9"/>
        <rFont val="Arial Narrow"/>
        <family val="2"/>
      </rPr>
      <t xml:space="preserve">
Propósito: Comunicar el código de etica y el estatuto de auditoria
Cómo se realiza:  Dentro de los 30 días siguientes a la emisión del documento o ingreso del colaborador nuevo mediante capacitación </t>
    </r>
    <r>
      <rPr>
        <sz val="9"/>
        <rFont val="Arial Narrow"/>
        <family val="2"/>
      </rPr>
      <t>y firma de la carta de compromiso del auditor interno</t>
    </r>
    <r>
      <rPr>
        <sz val="9"/>
        <rFont val="Arial Narrow"/>
        <family val="2"/>
      </rPr>
      <t xml:space="preserve"> 
Desviación: </t>
    </r>
    <r>
      <rPr>
        <sz val="9"/>
        <rFont val="Arial Narrow"/>
        <family val="2"/>
      </rPr>
      <t>En caso de no cumplirse en el plazo de los 30 días, la jefe de ficina de control interno oficiará al colaborador que no haya firmado la carta</t>
    </r>
    <r>
      <rPr>
        <sz val="9"/>
        <rFont val="Arial Narrow"/>
        <family val="2"/>
      </rPr>
      <t xml:space="preserve"> 
Evidencia: </t>
    </r>
    <r>
      <rPr>
        <sz val="9"/>
        <rFont val="Arial Narrow"/>
        <family val="2"/>
      </rPr>
      <t>Carta de compromiso del auditor interno firmada</t>
    </r>
    <r>
      <rPr>
        <sz val="9"/>
        <rFont val="Arial Narrow"/>
        <family val="2"/>
      </rPr>
      <t xml:space="preserve"> </t>
    </r>
  </si>
  <si>
    <t>débil</t>
  </si>
  <si>
    <t xml:space="preserve">
Aumentar a 16 eventos el número de escenarios de rendición de cuentas presenciales.</t>
  </si>
  <si>
    <t>Publicar Informe Previo y posterior a Audiencia Pública de Rendición de Cuentas de Niños, niñas, adolescentes y jóvenes.</t>
  </si>
  <si>
    <t>En el transcurso de junio a diciembre del 2023</t>
  </si>
  <si>
    <t>Durante el mes de Diciembre 2023.</t>
  </si>
  <si>
    <t>2.10</t>
  </si>
  <si>
    <t>Realizar diálogo de agenda participativa de rendición de cuentas dirigido a población en condición de discapacidad. Modalidad Mixta: Transmisión y asistencia presencial limitada</t>
  </si>
  <si>
    <t>2.11</t>
  </si>
  <si>
    <t>Realizar diálogo de agenda participativa de rendición de cuentas dirigido a población VCA. Modalidad Mixta: Transmisión y asistencia presencial limitada</t>
  </si>
  <si>
    <t>2.12</t>
  </si>
  <si>
    <t>Realizar diálogo de agenda participativa de rendición de cuentas sobre construcción de paz. Modalidad Mixta: Transmisión y asistencia presencial limitada</t>
  </si>
  <si>
    <t>2.13</t>
  </si>
  <si>
    <t>Realizar diálogo de agenda participativa de rendición de cuentas sobre gestión a la población LGTBIQ+. Modalidad Mixta: Transmisión y asistencia presencial limitada</t>
  </si>
  <si>
    <t>2.14</t>
  </si>
  <si>
    <t>Realizar diálogo de agenda participativa de rendición de cuentas sobre gestión a población indigena. Modalidad Mixta: Transmisión y asistencia presencial limitada</t>
  </si>
  <si>
    <t>2.15</t>
  </si>
  <si>
    <t>Realizar diálogo de agenda participativa de rendición de cuentas sobre gestión a población afrodescendiente. Modalidad Mixta: Transmisión y asistencia presencial limitada</t>
  </si>
  <si>
    <t>1.26</t>
  </si>
  <si>
    <t>Publicar informes de gestión sobre la gestión realizada en o para:
Adulto Mayor, Víctimas del Conflicto Armado - VCA, LGTBIQ+. Población en condificación de discapacidad, Indigenas, Afrodescentes, Contrucción de Paz.</t>
  </si>
  <si>
    <t>Secretarías lideres misionales de la población.</t>
  </si>
  <si>
    <t>x</t>
  </si>
  <si>
    <t>1.27</t>
  </si>
  <si>
    <t>Socializaciar via correo electrónico informes de gestión sobre la gestión realizada en o para:
Adulto Mayor, Víctimas del Conflicto Armado - VCA, LGTBIQ+. Población en condificación de discapacidad, Indigenas, Afrodescentes, Contrucción de Paz.</t>
  </si>
  <si>
    <t>Informe socializado por correo electrónico.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</si>
</sst>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quot;$&quot;\ * #,##0.00_-;_-&quot;$&quot;\ * &quot;-&quot;??_-;_-@_-"/>
    <numFmt numFmtId="164" formatCode="[$-240A]d&quot; de &quot;mmmm&quot; de &quot;yyyy"/>
    <numFmt numFmtId="165" formatCode="dd/mm/yy"/>
    <numFmt numFmtId="166" formatCode="_-&quot;$&quot;\ * #,##0_-;\-&quot;$&quot;\ * #,##0_-;_-&quot;$&quot;\ * &quot;-&quot;??_-;_-@_-"/>
    <numFmt numFmtId="167" formatCode="_-* #,##0.00_-;\-* #,##0.00_-;_-* &quot;-&quot;??_-;_-@"/>
    <numFmt numFmtId="168" formatCode="_-* #,##0.000_-;\-* #,##0.000_-;_-* &quot;-&quot;??_-;_-@"/>
    <numFmt numFmtId="169" formatCode="d/m/yyyy"/>
  </numFmts>
  <fonts count="84">
    <font>
      <sz val="11"/>
      <name val="Calibri"/>
      <scheme val="minor"/>
    </font>
    <font>
      <sz val="11"/>
      <color theme="1"/>
      <name val="Calibri"/>
      <family val="2"/>
      <scheme val="minor"/>
    </font>
    <font>
      <sz val="11"/>
      <color theme="1"/>
      <name val="Calibri"/>
      <family val="2"/>
      <scheme val="minor"/>
    </font>
    <font>
      <b/>
      <sz val="12"/>
      <name val="Tahoma"/>
      <family val="2"/>
    </font>
    <font>
      <sz val="11"/>
      <name val="Calibri"/>
      <family val="2"/>
    </font>
    <font>
      <sz val="12"/>
      <name val="Arial"/>
      <family val="2"/>
    </font>
    <font>
      <sz val="10"/>
      <name val="Arial"/>
      <family val="2"/>
    </font>
    <font>
      <b/>
      <sz val="14"/>
      <name val="Calibri"/>
      <family val="2"/>
    </font>
    <font>
      <sz val="14"/>
      <name val="Arial"/>
      <family val="2"/>
    </font>
    <font>
      <sz val="11"/>
      <name val="Calibri"/>
      <family val="2"/>
    </font>
    <font>
      <sz val="14"/>
      <color rgb="FF000000"/>
      <name val="Arial"/>
      <family val="2"/>
    </font>
    <font>
      <b/>
      <sz val="11"/>
      <name val="Calibri"/>
      <family val="2"/>
    </font>
    <font>
      <b/>
      <sz val="16"/>
      <name val="Tahoma"/>
      <family val="2"/>
    </font>
    <font>
      <sz val="14"/>
      <name val="Tahoma"/>
      <family val="2"/>
    </font>
    <font>
      <sz val="10"/>
      <name val="Calibri"/>
      <family val="2"/>
    </font>
    <font>
      <sz val="11"/>
      <name val="Calibri"/>
      <family val="2"/>
    </font>
    <font>
      <b/>
      <sz val="14"/>
      <name val="Tahoma"/>
      <family val="2"/>
    </font>
    <font>
      <sz val="11"/>
      <name val="Tahoma"/>
      <family val="2"/>
    </font>
    <font>
      <b/>
      <sz val="12"/>
      <color rgb="FF333300"/>
      <name val="Sansserif"/>
    </font>
    <font>
      <sz val="10"/>
      <color rgb="FF000000"/>
      <name val="Sansserif"/>
    </font>
    <font>
      <b/>
      <sz val="14"/>
      <name val="Arial"/>
      <family val="2"/>
    </font>
    <font>
      <b/>
      <sz val="14"/>
      <color rgb="FF000000"/>
      <name val="Arial"/>
      <family val="2"/>
    </font>
    <font>
      <sz val="12"/>
      <name val="Sansserif"/>
    </font>
    <font>
      <b/>
      <sz val="11"/>
      <name val="Calibri"/>
      <family val="2"/>
    </font>
    <font>
      <sz val="11"/>
      <name val="Calibri"/>
      <family val="2"/>
      <scheme val="minor"/>
    </font>
    <font>
      <sz val="10"/>
      <name val="Arial"/>
      <family val="2"/>
    </font>
    <font>
      <sz val="11"/>
      <name val="Arial"/>
      <family val="2"/>
    </font>
    <font>
      <b/>
      <sz val="12"/>
      <name val="Arial"/>
      <family val="2"/>
    </font>
    <font>
      <b/>
      <sz val="12"/>
      <color rgb="FF000000"/>
      <name val="Arial"/>
      <family val="2"/>
    </font>
    <font>
      <b/>
      <sz val="14"/>
      <color rgb="FF000000"/>
      <name val="Arial"/>
      <family val="2"/>
    </font>
    <font>
      <b/>
      <sz val="14"/>
      <name val="Arial"/>
      <family val="2"/>
    </font>
    <font>
      <sz val="14"/>
      <name val="Arial"/>
      <family val="2"/>
    </font>
    <font>
      <sz val="12"/>
      <name val="Arial"/>
      <family val="2"/>
    </font>
    <font>
      <sz val="14"/>
      <color rgb="FF000000"/>
      <name val="Arial"/>
      <family val="2"/>
    </font>
    <font>
      <sz val="10"/>
      <color rgb="FF000000"/>
      <name val="Arial"/>
      <family val="2"/>
    </font>
    <font>
      <sz val="12"/>
      <color rgb="FFFF0000"/>
      <name val="Arial"/>
      <family val="2"/>
    </font>
    <font>
      <sz val="9"/>
      <name val="Arial"/>
      <family val="2"/>
    </font>
    <font>
      <b/>
      <sz val="22"/>
      <name val="Arial"/>
      <family val="2"/>
    </font>
    <font>
      <b/>
      <sz val="16"/>
      <name val="Arial"/>
      <family val="2"/>
    </font>
    <font>
      <sz val="16"/>
      <name val="Arial"/>
      <family val="2"/>
    </font>
    <font>
      <b/>
      <sz val="20"/>
      <color rgb="FF000000"/>
      <name val="Arial"/>
      <family val="2"/>
    </font>
    <font>
      <b/>
      <sz val="22"/>
      <color rgb="FF000000"/>
      <name val="Arial"/>
      <family val="2"/>
    </font>
    <font>
      <sz val="22"/>
      <name val="Arial"/>
      <family val="2"/>
    </font>
    <font>
      <sz val="11"/>
      <color rgb="FF000000"/>
      <name val="Arial"/>
      <family val="2"/>
    </font>
    <font>
      <sz val="18"/>
      <name val="Arial"/>
      <family val="2"/>
    </font>
    <font>
      <sz val="20"/>
      <name val="Arial"/>
      <family val="2"/>
    </font>
    <font>
      <b/>
      <sz val="10"/>
      <name val="Arial"/>
      <family val="2"/>
    </font>
    <font>
      <b/>
      <sz val="14"/>
      <color rgb="FF000000"/>
      <name val="Calibri"/>
      <family val="2"/>
    </font>
    <font>
      <sz val="10"/>
      <color rgb="FF222A35"/>
      <name val="Calibri"/>
      <family val="2"/>
    </font>
    <font>
      <sz val="9"/>
      <color rgb="FF222A35"/>
      <name val="Calibri"/>
      <family val="2"/>
    </font>
    <font>
      <b/>
      <sz val="10"/>
      <color rgb="FF222A35"/>
      <name val="Calibri"/>
      <family val="2"/>
    </font>
    <font>
      <b/>
      <sz val="12"/>
      <name val="Calibri"/>
      <family val="2"/>
    </font>
    <font>
      <sz val="12"/>
      <name val="Tahoma"/>
      <family val="2"/>
    </font>
    <font>
      <sz val="11"/>
      <name val="Calibri"/>
      <family val="2"/>
      <scheme val="minor"/>
    </font>
    <font>
      <sz val="11"/>
      <color theme="1"/>
      <name val="Calibri"/>
      <family val="2"/>
    </font>
    <font>
      <sz val="11"/>
      <name val="Arial Narrow"/>
      <family val="2"/>
    </font>
    <font>
      <b/>
      <sz val="11"/>
      <name val="Arial Narrow"/>
      <family val="2"/>
    </font>
    <font>
      <sz val="11"/>
      <color theme="1"/>
      <name val="Arial Narrow"/>
      <family val="2"/>
    </font>
    <font>
      <sz val="9"/>
      <name val="Arial Narrow"/>
      <family val="2"/>
    </font>
    <font>
      <sz val="12"/>
      <name val="Arial Narrow"/>
      <family val="2"/>
    </font>
    <font>
      <sz val="11"/>
      <color rgb="FFFF0000"/>
      <name val="Arial Narrow"/>
      <family val="2"/>
    </font>
    <font>
      <sz val="9"/>
      <color theme="1"/>
      <name val="Arial Narrow"/>
      <family val="2"/>
    </font>
    <font>
      <sz val="9"/>
      <color rgb="FFFF0000"/>
      <name val="Arial Narrow"/>
      <family val="2"/>
    </font>
    <font>
      <sz val="11"/>
      <color rgb="FF000000"/>
      <name val="Arial Narrow"/>
      <family val="2"/>
    </font>
    <font>
      <sz val="11"/>
      <color theme="1"/>
      <name val="&quot;Arial Narrow&quot;"/>
    </font>
    <font>
      <sz val="11"/>
      <color theme="0"/>
      <name val="Arial Narrow"/>
      <family val="2"/>
    </font>
    <font>
      <sz val="11"/>
      <color theme="0"/>
      <name val="Calibri"/>
      <family val="2"/>
    </font>
    <font>
      <sz val="9"/>
      <color theme="0"/>
      <name val="Arial Narrow"/>
      <family val="2"/>
    </font>
    <font>
      <b/>
      <sz val="11"/>
      <color theme="0"/>
      <name val="Arial Narrow"/>
      <family val="2"/>
    </font>
    <font>
      <u/>
      <sz val="11"/>
      <color theme="0"/>
      <name val="Arial Narrow"/>
      <family val="2"/>
    </font>
    <font>
      <sz val="9"/>
      <color rgb="FF000000"/>
      <name val="Arial Narrow"/>
      <family val="2"/>
    </font>
    <font>
      <sz val="9"/>
      <color rgb="FF000000"/>
      <name val="&quot;Arial Narrow&quot;"/>
    </font>
    <font>
      <sz val="9"/>
      <color rgb="FF385623"/>
      <name val="Arial Narrow"/>
      <family val="2"/>
    </font>
    <font>
      <b/>
      <sz val="9"/>
      <name val="Arial Narrow"/>
      <family val="2"/>
    </font>
    <font>
      <sz val="9"/>
      <color rgb="FF38761D"/>
      <name val="Arial Narrow"/>
      <family val="2"/>
    </font>
    <font>
      <sz val="11"/>
      <color rgb="FF000000"/>
      <name val="Calibri"/>
      <family val="2"/>
    </font>
    <font>
      <b/>
      <sz val="9"/>
      <color theme="1"/>
      <name val="Arial Narrow"/>
      <family val="2"/>
    </font>
    <font>
      <sz val="9"/>
      <color rgb="FF00B050"/>
      <name val="Arial Narrow"/>
      <family val="2"/>
    </font>
    <font>
      <b/>
      <sz val="10"/>
      <name val="Arial Narrow"/>
      <family val="2"/>
    </font>
    <font>
      <b/>
      <sz val="14"/>
      <name val="Arial Narrow"/>
      <family val="2"/>
    </font>
    <font>
      <b/>
      <sz val="11"/>
      <color rgb="FFFFFFFF"/>
      <name val="Arial Narrow"/>
      <family val="2"/>
    </font>
    <font>
      <sz val="14"/>
      <name val="Arial Narrow"/>
      <family val="2"/>
    </font>
    <font>
      <sz val="11"/>
      <name val="Calibri"/>
      <family val="2"/>
      <scheme val="minor"/>
    </font>
    <font>
      <sz val="11"/>
      <name val="Calibri"/>
      <scheme val="minor"/>
    </font>
  </fonts>
  <fills count="26">
    <fill>
      <patternFill patternType="none"/>
    </fill>
    <fill>
      <patternFill patternType="gray125"/>
    </fill>
    <fill>
      <patternFill patternType="solid">
        <fgColor rgb="FFBDD6EE"/>
        <bgColor rgb="FFBDD6EE"/>
      </patternFill>
    </fill>
    <fill>
      <patternFill patternType="solid">
        <fgColor rgb="FFDEEAF6"/>
        <bgColor rgb="FFDEEAF6"/>
      </patternFill>
    </fill>
    <fill>
      <patternFill patternType="solid">
        <fgColor rgb="FF2F5496"/>
        <bgColor rgb="FF2F5496"/>
      </patternFill>
    </fill>
    <fill>
      <patternFill patternType="solid">
        <fgColor rgb="FFFFFF00"/>
        <bgColor rgb="FFFFFF00"/>
      </patternFill>
    </fill>
    <fill>
      <patternFill patternType="solid">
        <fgColor rgb="FFD8D8D8"/>
        <bgColor rgb="FFD8D8D8"/>
      </patternFill>
    </fill>
    <fill>
      <patternFill patternType="solid">
        <fgColor rgb="FFFFFFFF"/>
        <bgColor rgb="FFFFFFFF"/>
      </patternFill>
    </fill>
    <fill>
      <patternFill patternType="solid">
        <fgColor rgb="FFCCCCCC"/>
        <bgColor rgb="FFCCCCCC"/>
      </patternFill>
    </fill>
    <fill>
      <patternFill patternType="solid">
        <fgColor rgb="FFD6DCE4"/>
        <bgColor rgb="FFD6DCE4"/>
      </patternFill>
    </fill>
    <fill>
      <patternFill patternType="solid">
        <fgColor rgb="FFBDD7EE"/>
        <bgColor rgb="FFBDD7EE"/>
      </patternFill>
    </fill>
    <fill>
      <patternFill patternType="solid">
        <fgColor rgb="FFDDEBF7"/>
        <bgColor rgb="FFDDEBF7"/>
      </patternFill>
    </fill>
    <fill>
      <patternFill patternType="solid">
        <fgColor rgb="FFD9E2F3"/>
        <bgColor rgb="FFD9E2F3"/>
      </patternFill>
    </fill>
    <fill>
      <patternFill patternType="solid">
        <fgColor rgb="FFE8EDF2"/>
        <bgColor rgb="FFE8EDF2"/>
      </patternFill>
    </fill>
    <fill>
      <patternFill patternType="solid">
        <fgColor rgb="FF50E617"/>
        <bgColor rgb="FF50E617"/>
      </patternFill>
    </fill>
    <fill>
      <patternFill patternType="solid">
        <fgColor rgb="FFF7FE2E"/>
        <bgColor rgb="FFF7FE2E"/>
      </patternFill>
    </fill>
    <fill>
      <patternFill patternType="solid">
        <fgColor rgb="FFFE9A2E"/>
        <bgColor rgb="FFFE9A2E"/>
      </patternFill>
    </fill>
    <fill>
      <patternFill patternType="solid">
        <fgColor rgb="FFFF3714"/>
        <bgColor rgb="FFFF371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theme="0"/>
        <bgColor rgb="FFBDD7EE"/>
      </patternFill>
    </fill>
    <fill>
      <patternFill patternType="solid">
        <fgColor theme="0"/>
        <bgColor rgb="FF44546A"/>
      </patternFill>
    </fill>
    <fill>
      <patternFill patternType="solid">
        <fgColor theme="0"/>
        <bgColor rgb="FFBDD6EE"/>
      </patternFill>
    </fill>
    <fill>
      <patternFill patternType="solid">
        <fgColor rgb="FF92D050"/>
        <bgColor rgb="FF92D050"/>
      </patternFill>
    </fill>
    <fill>
      <patternFill patternType="solid">
        <fgColor theme="0"/>
        <bgColor theme="0"/>
      </patternFill>
    </fill>
  </fills>
  <borders count="203">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thin">
        <color rgb="FF000000"/>
      </left>
      <right style="thin">
        <color rgb="FF000000"/>
      </right>
      <top/>
      <bottom/>
      <diagonal/>
    </border>
    <border>
      <left style="medium">
        <color auto="1"/>
      </left>
      <right/>
      <top style="medium">
        <color rgb="FF000000"/>
      </top>
      <bottom/>
      <diagonal/>
    </border>
    <border>
      <left/>
      <right style="medium">
        <color auto="1"/>
      </right>
      <top style="medium">
        <color rgb="FF000000"/>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rgb="FF5B9BD5"/>
      </left>
      <right style="medium">
        <color rgb="FF5B9BD5"/>
      </right>
      <top style="medium">
        <color rgb="FF5B9BD5"/>
      </top>
      <bottom style="medium">
        <color rgb="FF5B9BD5"/>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bottom style="medium">
        <color rgb="FF000000"/>
      </bottom>
      <diagonal/>
    </border>
    <border>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2E75B5"/>
      </left>
      <right/>
      <top/>
      <bottom/>
      <diagonal/>
    </border>
    <border>
      <left/>
      <right style="medium">
        <color rgb="FF000000"/>
      </right>
      <top/>
      <bottom/>
      <diagonal/>
    </border>
    <border>
      <left/>
      <right/>
      <top/>
      <bottom style="medium">
        <color rgb="FF000000"/>
      </bottom>
      <diagonal/>
    </border>
    <border>
      <left/>
      <right/>
      <top style="medium">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2F75B5"/>
      </left>
      <right/>
      <top/>
      <bottom style="medium">
        <color rgb="FF8EAADB"/>
      </bottom>
      <diagonal/>
    </border>
    <border>
      <left/>
      <right/>
      <top/>
      <bottom style="medium">
        <color rgb="FF8EAADB"/>
      </bottom>
      <diagonal/>
    </border>
    <border>
      <left/>
      <right/>
      <top style="medium">
        <color rgb="FF8EAADB"/>
      </top>
      <bottom style="medium">
        <color rgb="FF8EAADB"/>
      </bottom>
      <diagonal/>
    </border>
    <border>
      <left style="medium">
        <color rgb="FF8EAADB"/>
      </left>
      <right/>
      <top style="medium">
        <color rgb="FF8EAADB"/>
      </top>
      <bottom style="thin">
        <color auto="1"/>
      </bottom>
      <diagonal/>
    </border>
    <border>
      <left/>
      <right/>
      <top style="medium">
        <color rgb="FF8EAADB"/>
      </top>
      <bottom style="thin">
        <color auto="1"/>
      </bottom>
      <diagonal/>
    </border>
    <border>
      <left/>
      <right style="medium">
        <color rgb="FF8EAADB"/>
      </right>
      <top style="medium">
        <color rgb="FF8EAADB"/>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rgb="FF000000"/>
      </top>
      <bottom style="thin">
        <color auto="1"/>
      </bottom>
      <diagonal/>
    </border>
    <border>
      <left style="medium">
        <color rgb="FF000000"/>
      </left>
      <right style="thin">
        <color auto="1"/>
      </right>
      <top/>
      <bottom/>
      <diagonal/>
    </border>
    <border>
      <left style="medium">
        <color rgb="FF0070C0"/>
      </left>
      <right style="thin">
        <color auto="1"/>
      </right>
      <top style="medium">
        <color rgb="FF0070C0"/>
      </top>
      <bottom/>
      <diagonal/>
    </border>
    <border>
      <left style="thin">
        <color auto="1"/>
      </left>
      <right style="thin">
        <color auto="1"/>
      </right>
      <top style="medium">
        <color rgb="FF0070C0"/>
      </top>
      <bottom style="thin">
        <color auto="1"/>
      </bottom>
      <diagonal/>
    </border>
    <border>
      <left style="medium">
        <color rgb="FF0070C0"/>
      </left>
      <right style="thin">
        <color auto="1"/>
      </right>
      <top/>
      <bottom/>
      <diagonal/>
    </border>
    <border>
      <left/>
      <right style="medium">
        <color rgb="FF000000"/>
      </right>
      <top style="medium">
        <color rgb="FF000000"/>
      </top>
      <bottom/>
      <diagonal/>
    </border>
    <border>
      <left/>
      <right style="medium">
        <color rgb="FF000000"/>
      </right>
      <top/>
      <bottom/>
      <diagonal/>
    </border>
    <border>
      <left style="medium">
        <color rgb="FF2F75B5"/>
      </left>
      <right style="medium">
        <color rgb="FF2F75B5"/>
      </right>
      <top/>
      <bottom style="medium">
        <color rgb="FF2F75B5"/>
      </bottom>
      <diagonal/>
    </border>
    <border>
      <left style="medium">
        <color rgb="FF2F75B5"/>
      </left>
      <right/>
      <top/>
      <bottom style="medium">
        <color rgb="FF2F75B5"/>
      </bottom>
      <diagonal/>
    </border>
    <border>
      <left/>
      <right style="medium">
        <color rgb="FF2F75B5"/>
      </right>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style="medium">
        <color rgb="FF2F75B5"/>
      </top>
      <bottom style="medium">
        <color rgb="FF2F75B5"/>
      </bottom>
      <diagonal/>
    </border>
    <border>
      <left style="medium">
        <color rgb="FF2F75B5"/>
      </left>
      <right style="medium">
        <color rgb="FF2F75B5"/>
      </right>
      <top/>
      <bottom style="medium">
        <color rgb="FF2F75B5"/>
      </bottom>
      <diagonal/>
    </border>
    <border>
      <left style="medium">
        <color rgb="FF2F75B5"/>
      </left>
      <right style="medium">
        <color rgb="FF2F75B5"/>
      </right>
      <top/>
      <bottom/>
      <diagonal/>
    </border>
    <border>
      <left style="medium">
        <color rgb="FF2F75B5"/>
      </left>
      <right style="medium">
        <color rgb="FF2F75B5"/>
      </right>
      <top/>
      <bottom/>
      <diagonal/>
    </border>
    <border>
      <left style="medium">
        <color rgb="FF2F75B5"/>
      </left>
      <right style="medium">
        <color rgb="FF2F75B5"/>
      </right>
      <top style="medium">
        <color rgb="FF2F75B5"/>
      </top>
      <bottom/>
      <diagonal/>
    </border>
    <border>
      <left style="thin">
        <color rgb="FF000000"/>
      </left>
      <right/>
      <top style="thin">
        <color rgb="FF000000"/>
      </top>
      <bottom style="thin">
        <color rgb="FF000000"/>
      </bottom>
      <diagonal/>
    </border>
    <border>
      <left/>
      <right/>
      <top/>
      <bottom/>
      <diagonal/>
    </border>
    <border>
      <left/>
      <right/>
      <top/>
      <bottom/>
      <diagonal/>
    </border>
    <border>
      <left/>
      <right/>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rgb="FF000000"/>
      </left>
      <right style="medium">
        <color rgb="FF000000"/>
      </right>
      <top style="medium">
        <color rgb="FF000000"/>
      </top>
      <bottom/>
      <diagonal/>
    </border>
    <border>
      <left/>
      <right style="medium">
        <color indexed="64"/>
      </right>
      <top style="medium">
        <color indexed="64"/>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top/>
      <bottom style="medium">
        <color indexed="64"/>
      </bottom>
      <diagonal/>
    </border>
    <border>
      <left style="thin">
        <color rgb="FF000000"/>
      </left>
      <right/>
      <top/>
      <bottom style="medium">
        <color indexed="64"/>
      </bottom>
      <diagonal/>
    </border>
    <border>
      <left/>
      <right style="thin">
        <color auto="1"/>
      </right>
      <top style="thin">
        <color auto="1"/>
      </top>
      <bottom style="medium">
        <color rgb="FF000000"/>
      </bottom>
      <diagonal/>
    </border>
    <border>
      <left style="thin">
        <color auto="1"/>
      </left>
      <right/>
      <top style="thin">
        <color auto="1"/>
      </top>
      <bottom style="medium">
        <color rgb="FF000000"/>
      </bottom>
      <diagonal/>
    </border>
    <border>
      <left/>
      <right/>
      <top style="medium">
        <color indexed="64"/>
      </top>
      <bottom/>
      <diagonal/>
    </border>
    <border>
      <left/>
      <right style="medium">
        <color indexed="64"/>
      </right>
      <top/>
      <bottom/>
      <diagonal/>
    </border>
    <border>
      <left/>
      <right style="medium">
        <color rgb="FF2F75B5"/>
      </right>
      <top style="medium">
        <color indexed="64"/>
      </top>
      <bottom/>
      <diagonal/>
    </border>
    <border>
      <left style="medium">
        <color theme="4"/>
      </left>
      <right/>
      <top/>
      <bottom/>
      <diagonal/>
    </border>
    <border>
      <left style="medium">
        <color rgb="FF000000"/>
      </left>
      <right style="medium">
        <color theme="4"/>
      </right>
      <top style="medium">
        <color theme="4"/>
      </top>
      <bottom/>
      <diagonal/>
    </border>
    <border>
      <left/>
      <right style="medium">
        <color theme="4"/>
      </right>
      <top/>
      <bottom/>
      <diagonal/>
    </border>
    <border>
      <left/>
      <right style="medium">
        <color theme="4"/>
      </right>
      <top style="medium">
        <color theme="4"/>
      </top>
      <bottom style="medium">
        <color theme="4"/>
      </bottom>
      <diagonal/>
    </border>
    <border>
      <left/>
      <right style="medium">
        <color theme="4"/>
      </right>
      <top/>
      <bottom style="medium">
        <color theme="4"/>
      </bottom>
      <diagonal/>
    </border>
    <border>
      <left/>
      <right style="medium">
        <color theme="4"/>
      </right>
      <top style="medium">
        <color theme="4"/>
      </top>
      <bottom/>
      <diagonal/>
    </border>
    <border>
      <left/>
      <right/>
      <top/>
      <bottom style="medium">
        <color theme="4"/>
      </bottom>
      <diagonal/>
    </border>
    <border>
      <left style="medium">
        <color theme="4"/>
      </left>
      <right/>
      <top style="medium">
        <color rgb="FF000000"/>
      </top>
      <bottom style="medium">
        <color theme="4"/>
      </bottom>
      <diagonal/>
    </border>
    <border>
      <left style="medium">
        <color theme="4"/>
      </left>
      <right style="medium">
        <color theme="4"/>
      </right>
      <top style="medium">
        <color rgb="FF000000"/>
      </top>
      <bottom style="medium">
        <color theme="4"/>
      </bottom>
      <diagonal/>
    </border>
    <border>
      <left style="medium">
        <color rgb="FF000000"/>
      </left>
      <right style="medium">
        <color theme="4"/>
      </right>
      <top style="medium">
        <color auto="1"/>
      </top>
      <bottom/>
      <diagonal/>
    </border>
    <border>
      <left style="medium">
        <color rgb="FF000000"/>
      </left>
      <right style="medium">
        <color theme="4"/>
      </right>
      <top/>
      <bottom/>
      <diagonal/>
    </border>
    <border>
      <left style="medium">
        <color rgb="FF000000"/>
      </left>
      <right style="medium">
        <color theme="4"/>
      </right>
      <top/>
      <bottom style="thin">
        <color rgb="FF000000"/>
      </bottom>
      <diagonal/>
    </border>
    <border>
      <left/>
      <right/>
      <top style="medium">
        <color theme="4"/>
      </top>
      <bottom/>
      <diagonal/>
    </border>
    <border>
      <left style="medium">
        <color rgb="FF000000"/>
      </left>
      <right/>
      <top/>
      <bottom style="medium">
        <color auto="1"/>
      </bottom>
      <diagonal/>
    </border>
    <border>
      <left/>
      <right style="medium">
        <color theme="4"/>
      </right>
      <top style="medium">
        <color rgb="FF000000"/>
      </top>
      <bottom style="medium">
        <color theme="4"/>
      </bottom>
      <diagonal/>
    </border>
    <border>
      <left style="medium">
        <color auto="1"/>
      </left>
      <right/>
      <top style="medium">
        <color auto="1"/>
      </top>
      <bottom style="medium">
        <color auto="1"/>
      </bottom>
      <diagonal/>
    </border>
    <border>
      <left style="thin">
        <color rgb="FF000000"/>
      </left>
      <right style="medium">
        <color auto="1"/>
      </right>
      <top style="medium">
        <color rgb="FF000000"/>
      </top>
      <bottom style="medium">
        <color indexed="64"/>
      </bottom>
      <diagonal/>
    </border>
    <border>
      <left style="thin">
        <color rgb="FF000000"/>
      </left>
      <right style="medium">
        <color auto="1"/>
      </right>
      <top/>
      <bottom/>
      <diagonal/>
    </border>
    <border>
      <left style="thin">
        <color rgb="FF000000"/>
      </left>
      <right style="medium">
        <color auto="1"/>
      </right>
      <top style="medium">
        <color indexed="64"/>
      </top>
      <bottom/>
      <diagonal/>
    </border>
    <border>
      <left/>
      <right style="medium">
        <color auto="1"/>
      </right>
      <top style="medium">
        <color indexed="64"/>
      </top>
      <bottom/>
      <diagonal/>
    </border>
    <border>
      <left/>
      <right/>
      <top style="medium">
        <color indexed="64"/>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rgb="FF000000"/>
      </top>
      <bottom style="medium">
        <color rgb="FF000000"/>
      </bottom>
      <diagonal/>
    </border>
    <border>
      <left/>
      <right style="medium">
        <color theme="1"/>
      </right>
      <top style="medium">
        <color indexed="64"/>
      </top>
      <bottom style="medium">
        <color indexed="64"/>
      </bottom>
      <diagonal/>
    </border>
    <border>
      <left/>
      <right style="medium">
        <color theme="0"/>
      </right>
      <top style="medium">
        <color theme="0"/>
      </top>
      <bottom style="medium">
        <color theme="0"/>
      </bottom>
      <diagonal/>
    </border>
    <border>
      <left style="medium">
        <color rgb="FF000000"/>
      </left>
      <right style="thin">
        <color rgb="FF000000"/>
      </right>
      <top style="medium">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auto="1"/>
      </left>
      <right style="thin">
        <color auto="1"/>
      </right>
      <top style="thin">
        <color auto="1"/>
      </top>
      <bottom style="medium">
        <color rgb="FF0070C0"/>
      </bottom>
      <diagonal/>
    </border>
    <border>
      <left style="thin">
        <color auto="1"/>
      </left>
      <right style="thin">
        <color auto="1"/>
      </right>
      <top/>
      <bottom style="medium">
        <color rgb="FF0070C0"/>
      </bottom>
      <diagonal/>
    </border>
    <border>
      <left style="thin">
        <color rgb="FF000000"/>
      </left>
      <right style="thin">
        <color rgb="FF000000"/>
      </right>
      <top style="thin">
        <color rgb="FF0070C0"/>
      </top>
      <bottom/>
      <diagonal/>
    </border>
    <border>
      <left style="thin">
        <color auto="1"/>
      </left>
      <right/>
      <top style="medium">
        <color rgb="FF0070C0"/>
      </top>
      <bottom style="thin">
        <color auto="1"/>
      </bottom>
      <diagonal/>
    </border>
    <border>
      <left style="thin">
        <color rgb="FF000000"/>
      </left>
      <right style="thin">
        <color rgb="FF000000"/>
      </right>
      <top/>
      <bottom style="thin">
        <color rgb="FF0070C0"/>
      </bottom>
      <diagonal/>
    </border>
    <border>
      <left style="medium">
        <color rgb="FF000000"/>
      </left>
      <right style="thin">
        <color auto="1"/>
      </right>
      <top/>
      <bottom style="thin">
        <color auto="1"/>
      </bottom>
      <diagonal/>
    </border>
    <border>
      <left style="thin">
        <color auto="1"/>
      </left>
      <right/>
      <top style="medium">
        <color rgb="FF000000"/>
      </top>
      <bottom style="thin">
        <color auto="1"/>
      </bottom>
      <diagonal/>
    </border>
    <border>
      <left style="medium">
        <color rgb="FF000000"/>
      </left>
      <right style="thin">
        <color auto="1"/>
      </right>
      <top style="medium">
        <color rgb="FF000000"/>
      </top>
      <bottom/>
      <diagonal/>
    </border>
    <border>
      <left style="dotted">
        <color rgb="FF548135"/>
      </left>
      <right style="dotted">
        <color rgb="FF548135"/>
      </right>
      <top style="dotted">
        <color rgb="FF548135"/>
      </top>
      <bottom style="dotted">
        <color rgb="FF548135"/>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otted">
        <color rgb="FF548135"/>
      </left>
      <right style="dotted">
        <color rgb="FF548135"/>
      </right>
      <top style="dotted">
        <color rgb="FF548135"/>
      </top>
      <bottom/>
      <diagonal/>
    </border>
    <border>
      <left style="dashed">
        <color theme="9" tint="-0.24994659260841701"/>
      </left>
      <right style="dashed">
        <color theme="9" tint="-0.24994659260841701"/>
      </right>
      <top style="dashed">
        <color theme="9" tint="-0.24994659260841701"/>
      </top>
      <bottom/>
      <diagonal/>
    </border>
    <border>
      <left/>
      <right style="dotted">
        <color rgb="FF548135"/>
      </right>
      <top/>
      <bottom/>
      <diagonal/>
    </border>
    <border>
      <left/>
      <right style="dotted">
        <color rgb="FF548135"/>
      </right>
      <top style="dotted">
        <color rgb="FF548135"/>
      </top>
      <bottom/>
      <diagonal/>
    </border>
    <border>
      <left style="dotted">
        <color rgb="FF548135"/>
      </left>
      <right style="dotted">
        <color rgb="FF548135"/>
      </right>
      <top/>
      <bottom/>
      <diagonal/>
    </border>
    <border>
      <left style="dashed">
        <color theme="9" tint="-0.24994659260841701"/>
      </left>
      <right style="dashed">
        <color theme="9" tint="-0.24994659260841701"/>
      </right>
      <top/>
      <bottom/>
      <diagonal/>
    </border>
    <border>
      <left/>
      <right style="dotted">
        <color rgb="FF548135"/>
      </right>
      <top style="dotted">
        <color rgb="FF548135"/>
      </top>
      <bottom style="dotted">
        <color rgb="FF548135"/>
      </bottom>
      <diagonal/>
    </border>
    <border>
      <left style="dotted">
        <color rgb="FF548135"/>
      </left>
      <right style="dotted">
        <color rgb="FF548135"/>
      </right>
      <top/>
      <bottom style="dotted">
        <color rgb="FF548135"/>
      </bottom>
      <diagonal/>
    </border>
    <border>
      <left style="dotted">
        <color rgb="FF548135"/>
      </left>
      <right/>
      <top style="dotted">
        <color indexed="64"/>
      </top>
      <bottom style="dotted">
        <color rgb="FF548135"/>
      </bottom>
      <diagonal/>
    </border>
    <border>
      <left style="dashed">
        <color theme="9" tint="-0.24994659260841701"/>
      </left>
      <right style="dotted">
        <color rgb="FF548135"/>
      </right>
      <top style="dotted">
        <color rgb="FF548135"/>
      </top>
      <bottom/>
      <diagonal/>
    </border>
    <border>
      <left style="dotted">
        <color rgb="FFE46C0A"/>
      </left>
      <right style="dotted">
        <color rgb="FFE46C0A"/>
      </right>
      <top style="dotted">
        <color rgb="FFE46C0A"/>
      </top>
      <bottom style="dotted">
        <color rgb="FFE46C0A"/>
      </bottom>
      <diagonal/>
    </border>
    <border>
      <left style="thin">
        <color rgb="FF000000"/>
      </left>
      <right style="dotted">
        <color rgb="FF548135"/>
      </right>
      <top/>
      <bottom style="dotted">
        <color rgb="FF548135"/>
      </bottom>
      <diagonal/>
    </border>
    <border>
      <left style="dotted">
        <color rgb="FF548135"/>
      </left>
      <right style="thin">
        <color rgb="FF000000"/>
      </right>
      <top/>
      <bottom style="dotted">
        <color rgb="FF548135"/>
      </bottom>
      <diagonal/>
    </border>
    <border>
      <left/>
      <right/>
      <top style="dotted">
        <color rgb="FF548135"/>
      </top>
      <bottom/>
      <diagonal/>
    </border>
    <border>
      <left/>
      <right/>
      <top style="dotted">
        <color rgb="FF548135"/>
      </top>
      <bottom style="dotted">
        <color rgb="FF548135"/>
      </bottom>
      <diagonal/>
    </border>
    <border>
      <left style="dotted">
        <color rgb="FF548135"/>
      </left>
      <right/>
      <top style="dotted">
        <color rgb="FF548135"/>
      </top>
      <bottom style="dotted">
        <color rgb="FF548135"/>
      </bottom>
      <diagonal/>
    </border>
    <border>
      <left style="thin">
        <color rgb="FF000000"/>
      </left>
      <right style="dotted">
        <color rgb="FF548135"/>
      </right>
      <top style="dotted">
        <color rgb="FF548135"/>
      </top>
      <bottom/>
      <diagonal/>
    </border>
    <border>
      <left style="dotted">
        <color rgb="FF548135"/>
      </left>
      <right style="thin">
        <color rgb="FF000000"/>
      </right>
      <top style="dotted">
        <color rgb="FF548135"/>
      </top>
      <bottom/>
      <diagonal/>
    </border>
  </borders>
  <cellStyleXfs count="10">
    <xf numFmtId="0" fontId="0" fillId="0" borderId="0"/>
    <xf numFmtId="0" fontId="24" fillId="0" borderId="125"/>
    <xf numFmtId="44" fontId="2" fillId="0" borderId="125" applyFont="0" applyFill="0" applyBorder="0" applyAlignment="0" applyProtection="0"/>
    <xf numFmtId="44" fontId="1" fillId="0" borderId="125" applyFont="0" applyFill="0" applyBorder="0" applyAlignment="0" applyProtection="0"/>
    <xf numFmtId="0" fontId="53" fillId="0" borderId="125"/>
    <xf numFmtId="0" fontId="1" fillId="0" borderId="125"/>
    <xf numFmtId="9" fontId="53" fillId="0" borderId="125" applyFont="0" applyFill="0" applyBorder="0" applyAlignment="0" applyProtection="0"/>
    <xf numFmtId="44" fontId="24" fillId="0" borderId="125" applyFont="0" applyFill="0" applyBorder="0" applyAlignment="0" applyProtection="0"/>
    <xf numFmtId="9" fontId="82" fillId="0" borderId="0" applyFont="0" applyFill="0" applyBorder="0" applyAlignment="0" applyProtection="0"/>
    <xf numFmtId="44" fontId="83" fillId="0" borderId="0" applyFont="0" applyFill="0" applyBorder="0" applyAlignment="0" applyProtection="0"/>
  </cellStyleXfs>
  <cellXfs count="794">
    <xf numFmtId="0" fontId="0" fillId="0" borderId="0" xfId="0"/>
    <xf numFmtId="0" fontId="6" fillId="0" borderId="0" xfId="0" applyFont="1"/>
    <xf numFmtId="0" fontId="11" fillId="0" borderId="0" xfId="0" applyFont="1" applyAlignment="1">
      <alignment horizontal="center"/>
    </xf>
    <xf numFmtId="0" fontId="9" fillId="0" borderId="0" xfId="0" applyFont="1"/>
    <xf numFmtId="0" fontId="9" fillId="0" borderId="0" xfId="0" applyFont="1" applyAlignment="1">
      <alignment horizontal="center"/>
    </xf>
    <xf numFmtId="0" fontId="9" fillId="0" borderId="0" xfId="0" applyFont="1" applyAlignment="1">
      <alignment horizontal="left" vertical="center"/>
    </xf>
    <xf numFmtId="0" fontId="9" fillId="0" borderId="0" xfId="0" applyFont="1" applyAlignment="1">
      <alignment horizontal="center" vertical="center"/>
    </xf>
    <xf numFmtId="0" fontId="11" fillId="4" borderId="45"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4" fillId="4" borderId="45" xfId="0" applyFont="1" applyFill="1" applyBorder="1" applyAlignment="1">
      <alignment horizontal="center" vertical="center" textRotation="90" wrapText="1"/>
    </xf>
    <xf numFmtId="0" fontId="11" fillId="5" borderId="45" xfId="0" applyFont="1" applyFill="1" applyBorder="1" applyAlignment="1">
      <alignment horizontal="center" vertical="center" wrapText="1"/>
    </xf>
    <xf numFmtId="0" fontId="11" fillId="4" borderId="45" xfId="0" applyFont="1" applyFill="1" applyBorder="1" applyAlignment="1">
      <alignment horizontal="left" vertical="center" wrapText="1"/>
    </xf>
    <xf numFmtId="0" fontId="9" fillId="0" borderId="13" xfId="0" applyFont="1" applyBorder="1" applyAlignment="1">
      <alignment horizontal="left" vertical="center" wrapText="1"/>
    </xf>
    <xf numFmtId="0" fontId="9" fillId="0" borderId="58" xfId="0" applyFont="1" applyBorder="1" applyAlignment="1">
      <alignment horizontal="left" vertical="center" wrapText="1"/>
    </xf>
    <xf numFmtId="0" fontId="9" fillId="0" borderId="59" xfId="0" applyFont="1" applyBorder="1" applyAlignment="1">
      <alignment horizontal="left" vertical="center" wrapText="1"/>
    </xf>
    <xf numFmtId="0" fontId="9" fillId="0" borderId="58" xfId="0" applyFont="1" applyBorder="1" applyAlignment="1">
      <alignment horizontal="center" vertical="center" wrapText="1"/>
    </xf>
    <xf numFmtId="0" fontId="9" fillId="0" borderId="58" xfId="0" applyFont="1" applyBorder="1" applyAlignment="1">
      <alignment vertical="center" wrapText="1"/>
    </xf>
    <xf numFmtId="0" fontId="9" fillId="0" borderId="58" xfId="0" applyFont="1" applyBorder="1" applyAlignment="1">
      <alignment horizontal="left" vertical="center"/>
    </xf>
    <xf numFmtId="0" fontId="9" fillId="0" borderId="58" xfId="0" applyFont="1" applyBorder="1" applyAlignment="1">
      <alignment vertical="center"/>
    </xf>
    <xf numFmtId="0" fontId="9" fillId="0" borderId="59" xfId="0" applyFont="1" applyBorder="1" applyAlignment="1">
      <alignment horizontal="left" vertical="center"/>
    </xf>
    <xf numFmtId="0" fontId="9" fillId="0" borderId="59" xfId="0" applyFont="1" applyBorder="1" applyAlignment="1">
      <alignment horizontal="center" vertical="center"/>
    </xf>
    <xf numFmtId="0" fontId="9" fillId="0" borderId="59" xfId="0" applyFont="1" applyBorder="1"/>
    <xf numFmtId="0" fontId="9" fillId="0" borderId="58" xfId="0" applyFont="1" applyBorder="1" applyAlignment="1">
      <alignment horizontal="center" vertical="center"/>
    </xf>
    <xf numFmtId="14" fontId="9" fillId="0" borderId="59" xfId="0" applyNumberFormat="1" applyFont="1" applyBorder="1" applyAlignment="1">
      <alignment horizontal="center" vertical="center" wrapText="1"/>
    </xf>
    <xf numFmtId="0" fontId="9" fillId="0" borderId="60" xfId="0" applyFont="1" applyBorder="1" applyAlignment="1">
      <alignment horizontal="center" vertical="center"/>
    </xf>
    <xf numFmtId="0" fontId="9" fillId="0" borderId="63" xfId="0" applyFont="1" applyBorder="1" applyAlignment="1">
      <alignment horizontal="left" vertical="center" wrapText="1"/>
    </xf>
    <xf numFmtId="0" fontId="9" fillId="0" borderId="64" xfId="0" applyFont="1" applyBorder="1" applyAlignment="1">
      <alignment vertical="center"/>
    </xf>
    <xf numFmtId="0" fontId="9" fillId="0" borderId="64" xfId="0" applyFont="1" applyBorder="1" applyAlignment="1">
      <alignment horizontal="left" vertical="center" wrapText="1"/>
    </xf>
    <xf numFmtId="0" fontId="9" fillId="0" borderId="63" xfId="0" applyFont="1" applyBorder="1" applyAlignment="1">
      <alignment horizontal="left" vertical="center"/>
    </xf>
    <xf numFmtId="0" fontId="9" fillId="0" borderId="64" xfId="0" applyFont="1" applyBorder="1" applyAlignment="1">
      <alignment horizontal="left" vertical="center"/>
    </xf>
    <xf numFmtId="0" fontId="9" fillId="0" borderId="64"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xf numFmtId="14" fontId="9" fillId="0" borderId="64" xfId="0" applyNumberFormat="1" applyFont="1" applyBorder="1" applyAlignment="1">
      <alignment horizontal="center" vertical="center" wrapText="1"/>
    </xf>
    <xf numFmtId="0" fontId="9" fillId="0" borderId="66" xfId="0" applyFont="1" applyBorder="1"/>
    <xf numFmtId="0" fontId="9" fillId="0" borderId="67" xfId="0" applyFont="1" applyBorder="1" applyAlignment="1">
      <alignment horizontal="center" vertical="center" wrapText="1"/>
    </xf>
    <xf numFmtId="0" fontId="9" fillId="0" borderId="15" xfId="0" applyFont="1" applyBorder="1" applyAlignment="1">
      <alignment horizontal="left" vertical="center" wrapText="1"/>
    </xf>
    <xf numFmtId="0" fontId="9" fillId="0" borderId="62" xfId="0" applyFont="1" applyBorder="1" applyAlignment="1">
      <alignment horizontal="left" vertical="center" wrapText="1"/>
    </xf>
    <xf numFmtId="0" fontId="9" fillId="0" borderId="62" xfId="0" applyFont="1" applyBorder="1" applyAlignment="1">
      <alignment horizontal="center" vertical="center" wrapText="1"/>
    </xf>
    <xf numFmtId="0" fontId="9" fillId="0" borderId="62" xfId="0" applyFont="1" applyBorder="1" applyAlignment="1">
      <alignment vertical="center" wrapText="1"/>
    </xf>
    <xf numFmtId="0" fontId="9" fillId="0" borderId="62" xfId="0" applyFont="1" applyBorder="1" applyAlignment="1">
      <alignment horizontal="left" vertical="center"/>
    </xf>
    <xf numFmtId="0" fontId="9" fillId="0" borderId="62" xfId="0" applyFont="1" applyBorder="1" applyAlignment="1">
      <alignment horizontal="center" vertical="center"/>
    </xf>
    <xf numFmtId="0" fontId="9" fillId="0" borderId="65" xfId="0" applyFont="1" applyBorder="1" applyAlignment="1">
      <alignment horizontal="center" vertical="center"/>
    </xf>
    <xf numFmtId="0" fontId="9" fillId="0" borderId="68" xfId="0" applyFont="1" applyBorder="1" applyAlignment="1">
      <alignment horizontal="center" vertical="center" wrapText="1"/>
    </xf>
    <xf numFmtId="0" fontId="9" fillId="0" borderId="51" xfId="0" applyFont="1" applyBorder="1" applyAlignment="1">
      <alignment wrapText="1"/>
    </xf>
    <xf numFmtId="0" fontId="6" fillId="0" borderId="69" xfId="0" applyFont="1" applyBorder="1"/>
    <xf numFmtId="0" fontId="7" fillId="0" borderId="0" xfId="0" applyFont="1" applyAlignment="1">
      <alignment vertical="center"/>
    </xf>
    <xf numFmtId="0" fontId="9" fillId="0" borderId="51" xfId="0" applyFont="1" applyBorder="1"/>
    <xf numFmtId="0" fontId="9" fillId="0" borderId="21" xfId="0" applyFont="1" applyBorder="1"/>
    <xf numFmtId="0" fontId="15" fillId="13" borderId="66" xfId="0" applyFont="1" applyFill="1" applyBorder="1"/>
    <xf numFmtId="0" fontId="23" fillId="14" borderId="66" xfId="0" applyFont="1" applyFill="1" applyBorder="1" applyAlignment="1">
      <alignment wrapText="1"/>
    </xf>
    <xf numFmtId="0" fontId="23" fillId="15" borderId="66" xfId="0" applyFont="1" applyFill="1" applyBorder="1" applyAlignment="1">
      <alignment wrapText="1"/>
    </xf>
    <xf numFmtId="0" fontId="15" fillId="16" borderId="66" xfId="0" applyFont="1" applyFill="1" applyBorder="1" applyAlignment="1">
      <alignment wrapText="1"/>
    </xf>
    <xf numFmtId="0" fontId="23" fillId="17" borderId="66" xfId="0" applyFont="1" applyFill="1" applyBorder="1" applyAlignment="1">
      <alignment wrapText="1"/>
    </xf>
    <xf numFmtId="0" fontId="15" fillId="14" borderId="66" xfId="0" applyFont="1" applyFill="1" applyBorder="1" applyAlignment="1">
      <alignment wrapText="1"/>
    </xf>
    <xf numFmtId="0" fontId="23" fillId="16" borderId="66" xfId="0" applyFont="1" applyFill="1" applyBorder="1" applyAlignment="1">
      <alignment wrapText="1"/>
    </xf>
    <xf numFmtId="0" fontId="15" fillId="17" borderId="66" xfId="0" applyFont="1" applyFill="1" applyBorder="1" applyAlignment="1">
      <alignment wrapText="1"/>
    </xf>
    <xf numFmtId="0" fontId="30" fillId="9" borderId="128" xfId="0" applyFont="1" applyFill="1" applyBorder="1" applyAlignment="1">
      <alignment horizontal="center" vertical="center" wrapText="1"/>
    </xf>
    <xf numFmtId="0" fontId="28" fillId="0" borderId="142" xfId="0" applyFont="1" applyBorder="1" applyAlignment="1">
      <alignment horizontal="center" vertical="center" wrapText="1"/>
    </xf>
    <xf numFmtId="0" fontId="28" fillId="0" borderId="144" xfId="0" applyFont="1" applyBorder="1" applyAlignment="1">
      <alignment horizontal="center" vertical="center" wrapText="1"/>
    </xf>
    <xf numFmtId="0" fontId="28" fillId="0" borderId="143" xfId="0" applyFont="1" applyBorder="1" applyAlignment="1">
      <alignment horizontal="center" vertical="center" wrapText="1"/>
    </xf>
    <xf numFmtId="0" fontId="28" fillId="0" borderId="145" xfId="0" applyFont="1" applyBorder="1" applyAlignment="1">
      <alignment horizontal="center" vertical="center" wrapText="1"/>
    </xf>
    <xf numFmtId="0" fontId="30" fillId="7" borderId="147" xfId="0" applyFont="1" applyFill="1" applyBorder="1" applyAlignment="1">
      <alignment horizontal="center" vertical="center" wrapText="1"/>
    </xf>
    <xf numFmtId="0" fontId="30" fillId="7" borderId="125" xfId="0" applyFont="1" applyFill="1" applyBorder="1" applyAlignment="1">
      <alignment horizontal="center" vertical="center"/>
    </xf>
    <xf numFmtId="0" fontId="30" fillId="7" borderId="146" xfId="0" applyFont="1" applyFill="1" applyBorder="1" applyAlignment="1">
      <alignment horizontal="center" vertical="center" wrapText="1"/>
    </xf>
    <xf numFmtId="0" fontId="26" fillId="0" borderId="125" xfId="0" applyFont="1" applyBorder="1"/>
    <xf numFmtId="0" fontId="27" fillId="0" borderId="5" xfId="0" applyFont="1" applyBorder="1" applyAlignment="1">
      <alignment horizontal="left" vertical="center"/>
    </xf>
    <xf numFmtId="0" fontId="30" fillId="0" borderId="24"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13" xfId="0" applyFont="1" applyBorder="1" applyAlignment="1">
      <alignment horizontal="center" vertical="center"/>
    </xf>
    <xf numFmtId="0" fontId="29" fillId="7" borderId="113" xfId="0" applyFont="1" applyFill="1" applyBorder="1" applyAlignment="1">
      <alignment horizontal="center" vertical="center"/>
    </xf>
    <xf numFmtId="0" fontId="29" fillId="7" borderId="113" xfId="0" applyFont="1" applyFill="1" applyBorder="1" applyAlignment="1">
      <alignment horizontal="center" vertical="center" wrapText="1"/>
    </xf>
    <xf numFmtId="0" fontId="27" fillId="0" borderId="72" xfId="0" applyFont="1" applyBorder="1" applyAlignment="1">
      <alignment horizontal="center" vertical="center"/>
    </xf>
    <xf numFmtId="14" fontId="27" fillId="0" borderId="125" xfId="0" applyNumberFormat="1" applyFont="1" applyBorder="1" applyAlignment="1">
      <alignment horizontal="left" vertical="top"/>
    </xf>
    <xf numFmtId="14" fontId="27" fillId="0" borderId="137" xfId="0" applyNumberFormat="1" applyFont="1" applyBorder="1" applyAlignment="1">
      <alignment horizontal="left" vertical="top"/>
    </xf>
    <xf numFmtId="0" fontId="34" fillId="0" borderId="66" xfId="0" applyFont="1" applyBorder="1" applyAlignment="1">
      <alignment horizontal="left" vertical="top" wrapText="1"/>
    </xf>
    <xf numFmtId="0" fontId="26" fillId="0" borderId="0" xfId="0" applyFont="1"/>
    <xf numFmtId="0" fontId="26" fillId="0" borderId="72" xfId="0" applyFont="1" applyBorder="1"/>
    <xf numFmtId="0" fontId="3" fillId="0" borderId="66" xfId="0" applyFont="1" applyBorder="1" applyAlignment="1">
      <alignment horizontal="center" vertical="center"/>
    </xf>
    <xf numFmtId="0" fontId="5" fillId="0" borderId="0" xfId="0" applyFont="1" applyAlignment="1">
      <alignment horizontal="center"/>
    </xf>
    <xf numFmtId="0" fontId="17" fillId="0" borderId="66" xfId="0" applyFont="1" applyBorder="1" applyAlignment="1">
      <alignment vertical="center"/>
    </xf>
    <xf numFmtId="0" fontId="16" fillId="0" borderId="66" xfId="0" applyFont="1" applyBorder="1" applyAlignment="1">
      <alignment vertical="center"/>
    </xf>
    <xf numFmtId="0" fontId="19" fillId="0" borderId="66" xfId="0" applyFont="1" applyBorder="1" applyAlignment="1">
      <alignment horizontal="left" vertical="top" wrapText="1"/>
    </xf>
    <xf numFmtId="0" fontId="32" fillId="0" borderId="0" xfId="0" applyFont="1"/>
    <xf numFmtId="0" fontId="33" fillId="3" borderId="28" xfId="0" applyFont="1" applyFill="1" applyBorder="1" applyAlignment="1">
      <alignment horizontal="center" vertical="center" wrapText="1"/>
    </xf>
    <xf numFmtId="0" fontId="30" fillId="0" borderId="155" xfId="0" applyFont="1" applyBorder="1" applyAlignment="1">
      <alignment horizontal="center" vertical="center"/>
    </xf>
    <xf numFmtId="0" fontId="30" fillId="0" borderId="156" xfId="0" applyFont="1" applyBorder="1" applyAlignment="1">
      <alignment horizontal="center" vertical="center"/>
    </xf>
    <xf numFmtId="0" fontId="30" fillId="0" borderId="157" xfId="0" applyFont="1" applyBorder="1" applyAlignment="1">
      <alignment horizontal="center"/>
    </xf>
    <xf numFmtId="0" fontId="26" fillId="0" borderId="132" xfId="0" applyFont="1" applyBorder="1"/>
    <xf numFmtId="0" fontId="26" fillId="0" borderId="26" xfId="0" applyFont="1" applyBorder="1"/>
    <xf numFmtId="0" fontId="30" fillId="0" borderId="154" xfId="0" applyFont="1" applyBorder="1" applyAlignment="1">
      <alignment horizontal="center" vertical="center" wrapText="1"/>
    </xf>
    <xf numFmtId="0" fontId="17" fillId="0" borderId="54" xfId="0" applyFont="1" applyBorder="1" applyAlignment="1">
      <alignment vertical="center"/>
    </xf>
    <xf numFmtId="0" fontId="17" fillId="0" borderId="125" xfId="0" applyFont="1" applyBorder="1" applyAlignment="1">
      <alignment vertical="center"/>
    </xf>
    <xf numFmtId="0" fontId="36" fillId="0" borderId="0" xfId="0" applyFont="1"/>
    <xf numFmtId="0" fontId="25" fillId="0" borderId="18" xfId="0" applyFont="1" applyBorder="1"/>
    <xf numFmtId="0" fontId="26" fillId="0" borderId="127" xfId="0" applyFont="1" applyBorder="1"/>
    <xf numFmtId="0" fontId="25" fillId="0" borderId="0" xfId="0" applyFont="1"/>
    <xf numFmtId="0" fontId="26" fillId="0" borderId="136" xfId="0" applyFont="1" applyBorder="1"/>
    <xf numFmtId="0" fontId="25" fillId="18" borderId="127" xfId="0" applyFont="1" applyFill="1" applyBorder="1"/>
    <xf numFmtId="0" fontId="25" fillId="0" borderId="126" xfId="0" applyFont="1" applyBorder="1"/>
    <xf numFmtId="0" fontId="31" fillId="0" borderId="28" xfId="0" applyFont="1" applyBorder="1" applyAlignment="1">
      <alignment horizontal="center" vertical="center" wrapText="1"/>
    </xf>
    <xf numFmtId="0" fontId="25" fillId="0" borderId="0" xfId="0" applyFont="1" applyAlignment="1">
      <alignment horizontal="center" vertical="center" shrinkToFit="1"/>
    </xf>
    <xf numFmtId="0" fontId="35" fillId="0" borderId="0" xfId="0" applyFont="1" applyAlignment="1">
      <alignment wrapText="1"/>
    </xf>
    <xf numFmtId="0" fontId="30" fillId="0" borderId="28" xfId="0" applyFont="1" applyBorder="1" applyAlignment="1">
      <alignment horizontal="center" vertical="center" wrapText="1"/>
    </xf>
    <xf numFmtId="0" fontId="25" fillId="0" borderId="0" xfId="0" applyFont="1" applyAlignment="1">
      <alignment horizontal="center" vertical="center"/>
    </xf>
    <xf numFmtId="0" fontId="26" fillId="0" borderId="83" xfId="0" applyFont="1" applyBorder="1"/>
    <xf numFmtId="0" fontId="38" fillId="0" borderId="24" xfId="0" applyFont="1" applyBorder="1" applyAlignment="1">
      <alignment horizontal="center" vertical="center"/>
    </xf>
    <xf numFmtId="0" fontId="38" fillId="0" borderId="32" xfId="0" applyFont="1" applyBorder="1" applyAlignment="1">
      <alignment horizontal="center" vertical="center" wrapText="1"/>
    </xf>
    <xf numFmtId="0" fontId="38" fillId="0" borderId="32" xfId="0" applyFont="1" applyBorder="1" applyAlignment="1">
      <alignment horizontal="center" vertical="center"/>
    </xf>
    <xf numFmtId="0" fontId="38" fillId="0" borderId="24" xfId="0" applyFont="1" applyBorder="1" applyAlignment="1">
      <alignment horizontal="center" vertical="center" wrapText="1"/>
    </xf>
    <xf numFmtId="0" fontId="25" fillId="0" borderId="125" xfId="0" applyFont="1" applyBorder="1"/>
    <xf numFmtId="0" fontId="32" fillId="0" borderId="125" xfId="0" applyFont="1" applyBorder="1" applyAlignment="1">
      <alignment horizontal="center"/>
    </xf>
    <xf numFmtId="0" fontId="27" fillId="0" borderId="27" xfId="0" applyFont="1" applyBorder="1" applyAlignment="1">
      <alignment vertical="center"/>
    </xf>
    <xf numFmtId="0" fontId="26" fillId="0" borderId="32" xfId="0" applyFont="1" applyBorder="1"/>
    <xf numFmtId="0" fontId="26" fillId="0" borderId="31" xfId="0" applyFont="1" applyBorder="1"/>
    <xf numFmtId="0" fontId="20" fillId="9" borderId="168" xfId="0" applyFont="1" applyFill="1" applyBorder="1" applyAlignment="1">
      <alignment horizontal="center" vertical="center" wrapText="1"/>
    </xf>
    <xf numFmtId="0" fontId="20" fillId="9" borderId="58" xfId="0" applyFont="1" applyFill="1" applyBorder="1" applyAlignment="1">
      <alignment horizontal="center" vertical="center" wrapText="1"/>
    </xf>
    <xf numFmtId="0" fontId="21" fillId="9" borderId="58" xfId="0" applyFont="1" applyFill="1" applyBorder="1" applyAlignment="1">
      <alignment horizontal="center" vertical="center" wrapText="1"/>
    </xf>
    <xf numFmtId="0" fontId="20" fillId="9" borderId="128" xfId="0" applyFont="1" applyFill="1" applyBorder="1" applyAlignment="1">
      <alignment horizontal="center" vertical="center" wrapText="1"/>
    </xf>
    <xf numFmtId="0" fontId="16" fillId="0" borderId="125" xfId="0" applyFont="1" applyBorder="1" applyAlignment="1">
      <alignment vertical="center" wrapText="1"/>
    </xf>
    <xf numFmtId="0" fontId="30" fillId="7" borderId="66" xfId="0" applyFont="1" applyFill="1" applyBorder="1" applyAlignment="1">
      <alignment horizontal="center" vertical="center" wrapText="1"/>
    </xf>
    <xf numFmtId="0" fontId="30" fillId="2" borderId="122" xfId="0" applyFont="1" applyFill="1" applyBorder="1" applyAlignment="1">
      <alignment horizontal="center" vertical="center"/>
    </xf>
    <xf numFmtId="0" fontId="28" fillId="18" borderId="138" xfId="0" applyFont="1" applyFill="1" applyBorder="1" applyAlignment="1">
      <alignment horizontal="center" vertical="center" wrapText="1"/>
    </xf>
    <xf numFmtId="0" fontId="30" fillId="0" borderId="152" xfId="0" applyFont="1" applyBorder="1" applyAlignment="1">
      <alignment horizontal="center"/>
    </xf>
    <xf numFmtId="0" fontId="26" fillId="0" borderId="139" xfId="0" applyFont="1" applyBorder="1"/>
    <xf numFmtId="0" fontId="32" fillId="0" borderId="142"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43" xfId="0" applyFont="1" applyBorder="1" applyAlignment="1">
      <alignment horizontal="center" vertical="center" wrapText="1"/>
    </xf>
    <xf numFmtId="0" fontId="26" fillId="0" borderId="151" xfId="0" applyFont="1" applyBorder="1"/>
    <xf numFmtId="0" fontId="26" fillId="0" borderId="141" xfId="0" applyFont="1" applyBorder="1"/>
    <xf numFmtId="0" fontId="26" fillId="0" borderId="166" xfId="0" applyFont="1" applyBorder="1"/>
    <xf numFmtId="0" fontId="26" fillId="0" borderId="167" xfId="0" applyFont="1" applyBorder="1"/>
    <xf numFmtId="0" fontId="26" fillId="0" borderId="66" xfId="0" applyFont="1" applyBorder="1"/>
    <xf numFmtId="0" fontId="44" fillId="0" borderId="0" xfId="0" applyFont="1" applyAlignment="1">
      <alignment horizontal="center"/>
    </xf>
    <xf numFmtId="0" fontId="30" fillId="0" borderId="66" xfId="0" applyFont="1" applyBorder="1" applyAlignment="1">
      <alignment horizontal="center" vertical="center" wrapText="1"/>
    </xf>
    <xf numFmtId="0" fontId="26" fillId="18" borderId="127" xfId="0" applyFont="1" applyFill="1" applyBorder="1"/>
    <xf numFmtId="0" fontId="33" fillId="0" borderId="117" xfId="0" applyFont="1" applyBorder="1" applyAlignment="1">
      <alignment horizontal="center" vertical="center" wrapText="1"/>
    </xf>
    <xf numFmtId="0" fontId="31" fillId="0" borderId="117" xfId="0" applyFont="1" applyBorder="1" applyAlignment="1">
      <alignment horizontal="center" vertical="center" wrapText="1"/>
    </xf>
    <xf numFmtId="0" fontId="31" fillId="7" borderId="117" xfId="0" applyFont="1" applyFill="1" applyBorder="1" applyAlignment="1">
      <alignment horizontal="center" vertical="center" wrapText="1"/>
    </xf>
    <xf numFmtId="14" fontId="33" fillId="7" borderId="117" xfId="0" applyNumberFormat="1" applyFont="1" applyFill="1" applyBorder="1" applyAlignment="1">
      <alignment horizontal="center" vertical="center" wrapText="1"/>
    </xf>
    <xf numFmtId="14" fontId="31" fillId="7" borderId="117" xfId="0" applyNumberFormat="1" applyFont="1" applyFill="1" applyBorder="1" applyAlignment="1">
      <alignment horizontal="center" vertical="center" wrapText="1"/>
    </xf>
    <xf numFmtId="0" fontId="26" fillId="0" borderId="40" xfId="0" applyFont="1" applyBorder="1"/>
    <xf numFmtId="0" fontId="26" fillId="0" borderId="158" xfId="0" applyFont="1" applyBorder="1"/>
    <xf numFmtId="0" fontId="8" fillId="0" borderId="29" xfId="0" applyFont="1" applyBorder="1" applyAlignment="1">
      <alignment horizontal="center" vertical="center" wrapText="1"/>
    </xf>
    <xf numFmtId="164" fontId="8" fillId="0" borderId="29" xfId="0" applyNumberFormat="1" applyFont="1" applyBorder="1" applyAlignment="1">
      <alignment horizontal="center" vertical="center"/>
    </xf>
    <xf numFmtId="0" fontId="8" fillId="0" borderId="28" xfId="0" applyFont="1" applyBorder="1" applyAlignment="1">
      <alignment horizontal="center" vertical="center" wrapText="1"/>
    </xf>
    <xf numFmtId="0" fontId="10" fillId="0" borderId="29" xfId="0" applyFont="1" applyBorder="1" applyAlignment="1">
      <alignment horizontal="center" vertical="center" wrapText="1"/>
    </xf>
    <xf numFmtId="164" fontId="8" fillId="0" borderId="29" xfId="0" applyNumberFormat="1" applyFont="1" applyBorder="1" applyAlignment="1">
      <alignment horizontal="center" vertical="center" wrapText="1"/>
    </xf>
    <xf numFmtId="0" fontId="10" fillId="7" borderId="172" xfId="0" applyFont="1" applyFill="1" applyBorder="1" applyAlignment="1">
      <alignment vertical="center" wrapText="1"/>
    </xf>
    <xf numFmtId="0" fontId="10" fillId="7" borderId="59" xfId="0" applyFont="1" applyFill="1" applyBorder="1" applyAlignment="1">
      <alignment horizontal="center" vertical="center" wrapText="1"/>
    </xf>
    <xf numFmtId="0" fontId="10" fillId="7" borderId="174" xfId="0" applyFont="1" applyFill="1" applyBorder="1" applyAlignment="1">
      <alignment horizontal="left" vertical="center" wrapText="1"/>
    </xf>
    <xf numFmtId="0" fontId="10" fillId="7" borderId="59" xfId="0" applyFont="1" applyFill="1" applyBorder="1" applyAlignment="1">
      <alignment vertical="center" wrapText="1"/>
    </xf>
    <xf numFmtId="14" fontId="10" fillId="7" borderId="51" xfId="0" applyNumberFormat="1" applyFont="1" applyFill="1" applyBorder="1" applyAlignment="1">
      <alignment horizontal="center" vertical="center"/>
    </xf>
    <xf numFmtId="14" fontId="10" fillId="7" borderId="59" xfId="0" applyNumberFormat="1" applyFont="1" applyFill="1" applyBorder="1" applyAlignment="1">
      <alignment horizontal="center" vertical="center"/>
    </xf>
    <xf numFmtId="0" fontId="22" fillId="0" borderId="51" xfId="0" applyFont="1" applyBorder="1" applyAlignment="1">
      <alignment horizontal="center" vertical="center" wrapText="1"/>
    </xf>
    <xf numFmtId="0" fontId="22" fillId="0" borderId="51" xfId="0" applyFont="1" applyBorder="1" applyAlignment="1">
      <alignment horizontal="left" vertical="center" wrapText="1"/>
    </xf>
    <xf numFmtId="0" fontId="20" fillId="0" borderId="117" xfId="0" applyFont="1" applyBorder="1" applyAlignment="1">
      <alignment horizontal="center" vertical="center" wrapText="1"/>
    </xf>
    <xf numFmtId="0" fontId="8" fillId="0" borderId="117" xfId="0" applyFont="1" applyBorder="1" applyAlignment="1">
      <alignment horizontal="left" vertical="center" wrapText="1"/>
    </xf>
    <xf numFmtId="0" fontId="8" fillId="0" borderId="117" xfId="0" applyFont="1" applyBorder="1" applyAlignment="1">
      <alignment horizontal="center" vertical="center" wrapText="1"/>
    </xf>
    <xf numFmtId="14" fontId="8" fillId="0" borderId="117" xfId="0" applyNumberFormat="1" applyFont="1" applyBorder="1" applyAlignment="1">
      <alignment horizontal="center" vertical="center" wrapText="1"/>
    </xf>
    <xf numFmtId="0" fontId="10" fillId="0" borderId="117" xfId="0" applyFont="1" applyBorder="1" applyAlignment="1">
      <alignment horizontal="center" vertical="center" wrapText="1"/>
    </xf>
    <xf numFmtId="0" fontId="8" fillId="7" borderId="117" xfId="0" applyFont="1" applyFill="1" applyBorder="1" applyAlignment="1">
      <alignment horizontal="center" vertical="center" wrapText="1"/>
    </xf>
    <xf numFmtId="14" fontId="8" fillId="7" borderId="117" xfId="0" applyNumberFormat="1" applyFont="1" applyFill="1" applyBorder="1" applyAlignment="1">
      <alignment horizontal="center" vertical="center" wrapText="1"/>
    </xf>
    <xf numFmtId="0" fontId="10" fillId="7" borderId="117" xfId="0" applyFont="1" applyFill="1" applyBorder="1" applyAlignment="1">
      <alignment horizontal="center" vertical="center" wrapText="1"/>
    </xf>
    <xf numFmtId="14" fontId="10" fillId="7" borderId="117" xfId="0" applyNumberFormat="1" applyFont="1" applyFill="1" applyBorder="1" applyAlignment="1">
      <alignment horizontal="center" vertical="center"/>
    </xf>
    <xf numFmtId="0" fontId="46" fillId="0" borderId="2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7" xfId="0" applyFont="1" applyBorder="1" applyAlignment="1">
      <alignment horizontal="center" vertical="center" wrapText="1"/>
    </xf>
    <xf numFmtId="0" fontId="46" fillId="0" borderId="27" xfId="0" applyFont="1" applyBorder="1" applyAlignment="1">
      <alignment horizontal="center" vertical="center" wrapText="1"/>
    </xf>
    <xf numFmtId="14" fontId="6" fillId="0" borderId="28" xfId="0" applyNumberFormat="1" applyFont="1" applyBorder="1" applyAlignment="1">
      <alignment horizontal="center" vertical="center" wrapText="1"/>
    </xf>
    <xf numFmtId="0" fontId="46" fillId="7" borderId="28" xfId="0" applyFont="1" applyFill="1" applyBorder="1" applyAlignment="1">
      <alignment horizontal="center" vertical="center" wrapText="1"/>
    </xf>
    <xf numFmtId="0" fontId="0" fillId="0" borderId="0" xfId="0" applyAlignment="1">
      <alignment horizontal="center"/>
    </xf>
    <xf numFmtId="0" fontId="16" fillId="0" borderId="66" xfId="0" applyFont="1" applyBorder="1" applyAlignment="1">
      <alignment horizontal="center" vertical="center" wrapText="1"/>
    </xf>
    <xf numFmtId="0" fontId="16" fillId="0" borderId="66" xfId="0" applyFont="1" applyBorder="1" applyAlignment="1">
      <alignment horizontal="center" vertical="center"/>
    </xf>
    <xf numFmtId="0" fontId="0" fillId="0" borderId="0" xfId="0" applyAlignment="1">
      <alignment horizontal="center" vertical="center"/>
    </xf>
    <xf numFmtId="0" fontId="19" fillId="0" borderId="66" xfId="0" applyFont="1" applyBorder="1" applyAlignment="1">
      <alignment horizontal="center" vertical="center" wrapText="1"/>
    </xf>
    <xf numFmtId="0" fontId="6" fillId="0" borderId="125" xfId="0" applyFont="1" applyBorder="1" applyAlignment="1">
      <alignment horizontal="center"/>
    </xf>
    <xf numFmtId="0" fontId="6" fillId="0" borderId="0" xfId="0" applyFont="1" applyAlignment="1">
      <alignment horizontal="center"/>
    </xf>
    <xf numFmtId="0" fontId="0" fillId="0" borderId="125" xfId="0" applyBorder="1" applyAlignment="1">
      <alignment horizontal="center"/>
    </xf>
    <xf numFmtId="0" fontId="0" fillId="19" borderId="129" xfId="0" applyFill="1" applyBorder="1" applyAlignment="1">
      <alignment horizontal="center"/>
    </xf>
    <xf numFmtId="0" fontId="9" fillId="0" borderId="125" xfId="0" applyFont="1" applyBorder="1" applyAlignment="1">
      <alignment horizontal="center"/>
    </xf>
    <xf numFmtId="14" fontId="10" fillId="7" borderId="172" xfId="0" applyNumberFormat="1" applyFont="1" applyFill="1" applyBorder="1" applyAlignment="1">
      <alignment horizontal="center" vertical="center"/>
    </xf>
    <xf numFmtId="0" fontId="10" fillId="7" borderId="51" xfId="0" applyFont="1" applyFill="1" applyBorder="1" applyAlignment="1">
      <alignment horizontal="center" vertical="center" wrapText="1"/>
    </xf>
    <xf numFmtId="0" fontId="24" fillId="20" borderId="125" xfId="1" applyFill="1"/>
    <xf numFmtId="0" fontId="4" fillId="20" borderId="71" xfId="1" applyFont="1" applyFill="1" applyBorder="1"/>
    <xf numFmtId="166" fontId="4" fillId="20" borderId="71" xfId="1" applyNumberFormat="1" applyFont="1" applyFill="1" applyBorder="1"/>
    <xf numFmtId="0" fontId="17" fillId="20" borderId="82" xfId="1" applyFont="1" applyFill="1" applyBorder="1" applyAlignment="1">
      <alignment vertical="center"/>
    </xf>
    <xf numFmtId="0" fontId="17" fillId="20" borderId="83" xfId="1" applyFont="1" applyFill="1" applyBorder="1" applyAlignment="1">
      <alignment vertical="center"/>
    </xf>
    <xf numFmtId="0" fontId="17" fillId="20" borderId="84" xfId="1" applyFont="1" applyFill="1" applyBorder="1" applyAlignment="1">
      <alignment vertical="center"/>
    </xf>
    <xf numFmtId="0" fontId="17" fillId="20" borderId="125" xfId="1" applyFont="1" applyFill="1" applyAlignment="1">
      <alignment vertical="center"/>
    </xf>
    <xf numFmtId="0" fontId="16" fillId="20" borderId="125" xfId="1" applyFont="1" applyFill="1" applyAlignment="1">
      <alignment horizontal="center" vertical="center"/>
    </xf>
    <xf numFmtId="14" fontId="52" fillId="20" borderId="125" xfId="1" applyNumberFormat="1" applyFont="1" applyFill="1" applyAlignment="1">
      <alignment horizontal="center" vertical="center"/>
    </xf>
    <xf numFmtId="166" fontId="24" fillId="20" borderId="125" xfId="1" applyNumberFormat="1" applyFill="1"/>
    <xf numFmtId="0" fontId="51" fillId="23" borderId="93" xfId="1" applyFont="1" applyFill="1" applyBorder="1" applyAlignment="1">
      <alignment vertical="center" wrapText="1"/>
    </xf>
    <xf numFmtId="0" fontId="51" fillId="23" borderId="94" xfId="1" applyFont="1" applyFill="1" applyBorder="1" applyAlignment="1">
      <alignment horizontal="center" vertical="center" wrapText="1"/>
    </xf>
    <xf numFmtId="0" fontId="49" fillId="20" borderId="125" xfId="1" applyFont="1" applyFill="1" applyAlignment="1">
      <alignment horizontal="center" vertical="center" wrapText="1"/>
    </xf>
    <xf numFmtId="0" fontId="48" fillId="20" borderId="125" xfId="1" applyFont="1" applyFill="1" applyAlignment="1">
      <alignment horizontal="center" vertical="center" wrapText="1"/>
    </xf>
    <xf numFmtId="0" fontId="49" fillId="20" borderId="125" xfId="1" applyFont="1" applyFill="1" applyAlignment="1">
      <alignment vertical="center" wrapText="1"/>
    </xf>
    <xf numFmtId="166" fontId="48" fillId="20" borderId="125" xfId="1" applyNumberFormat="1" applyFont="1" applyFill="1" applyAlignment="1">
      <alignment horizontal="center" vertical="center" wrapText="1"/>
    </xf>
    <xf numFmtId="0" fontId="47" fillId="20" borderId="125" xfId="1" applyFont="1" applyFill="1" applyAlignment="1">
      <alignment horizontal="center" vertical="center" wrapText="1"/>
    </xf>
    <xf numFmtId="0" fontId="11" fillId="20" borderId="125" xfId="1" applyFont="1" applyFill="1" applyAlignment="1">
      <alignment horizontal="center" vertical="center" wrapText="1"/>
    </xf>
    <xf numFmtId="0" fontId="21" fillId="20" borderId="98" xfId="1" applyFont="1" applyFill="1" applyBorder="1" applyAlignment="1">
      <alignment horizontal="center" vertical="center" wrapText="1"/>
    </xf>
    <xf numFmtId="166" fontId="21" fillId="20" borderId="98" xfId="1" applyNumberFormat="1" applyFont="1" applyFill="1" applyBorder="1" applyAlignment="1">
      <alignment horizontal="center" vertical="center" wrapText="1"/>
    </xf>
    <xf numFmtId="0" fontId="21" fillId="20" borderId="94" xfId="1" applyFont="1" applyFill="1" applyBorder="1" applyAlignment="1">
      <alignment horizontal="center" vertical="center" wrapText="1"/>
    </xf>
    <xf numFmtId="0" fontId="21" fillId="20" borderId="97" xfId="1" applyFont="1" applyFill="1" applyBorder="1" applyAlignment="1">
      <alignment horizontal="center" vertical="center" wrapText="1"/>
    </xf>
    <xf numFmtId="0" fontId="4" fillId="20" borderId="100" xfId="1" applyFont="1" applyFill="1" applyBorder="1"/>
    <xf numFmtId="14" fontId="6" fillId="20" borderId="105" xfId="1" applyNumberFormat="1" applyFont="1" applyFill="1" applyBorder="1" applyAlignment="1">
      <alignment horizontal="center" vertical="center" wrapText="1"/>
    </xf>
    <xf numFmtId="14" fontId="8" fillId="0" borderId="117" xfId="0" applyNumberFormat="1" applyFont="1" applyBorder="1" applyAlignment="1">
      <alignment horizontal="left" vertical="center" wrapText="1"/>
    </xf>
    <xf numFmtId="169" fontId="57" fillId="0" borderId="183" xfId="5" applyNumberFormat="1" applyFont="1" applyBorder="1" applyAlignment="1">
      <alignment horizontal="center" vertical="center" wrapText="1"/>
    </xf>
    <xf numFmtId="0" fontId="57" fillId="0" borderId="183" xfId="5" applyFont="1" applyBorder="1" applyAlignment="1">
      <alignment horizontal="center" vertical="center" wrapText="1"/>
    </xf>
    <xf numFmtId="0" fontId="57" fillId="0" borderId="189" xfId="5" applyFont="1" applyBorder="1" applyAlignment="1">
      <alignment vertical="center" wrapText="1"/>
    </xf>
    <xf numFmtId="0" fontId="57" fillId="0" borderId="185" xfId="5" applyFont="1" applyBorder="1" applyAlignment="1">
      <alignment horizontal="center" vertical="center" wrapText="1"/>
    </xf>
    <xf numFmtId="0" fontId="57" fillId="0" borderId="185" xfId="5" applyFont="1" applyBorder="1" applyAlignment="1">
      <alignment horizontal="left" vertical="center" wrapText="1"/>
    </xf>
    <xf numFmtId="0" fontId="57" fillId="0" borderId="185" xfId="5" applyFont="1" applyBorder="1" applyAlignment="1">
      <alignment horizontal="center" vertical="center" textRotation="90" wrapText="1"/>
    </xf>
    <xf numFmtId="0" fontId="57" fillId="0" borderId="189" xfId="5" applyFont="1" applyBorder="1" applyAlignment="1">
      <alignment horizontal="center" vertical="center" wrapText="1"/>
    </xf>
    <xf numFmtId="0" fontId="57" fillId="0" borderId="183" xfId="5" applyFont="1" applyBorder="1" applyAlignment="1">
      <alignment horizontal="left" vertical="center" wrapText="1"/>
    </xf>
    <xf numFmtId="14" fontId="57" fillId="25" borderId="183" xfId="5" applyNumberFormat="1" applyFont="1" applyFill="1" applyBorder="1" applyAlignment="1">
      <alignment horizontal="center" vertical="center" wrapText="1"/>
    </xf>
    <xf numFmtId="0" fontId="57" fillId="25" borderId="183" xfId="5" applyFont="1" applyFill="1" applyBorder="1" applyAlignment="1">
      <alignment horizontal="center" vertical="center" wrapText="1"/>
    </xf>
    <xf numFmtId="0" fontId="57" fillId="0" borderId="125" xfId="5" applyFont="1" applyAlignment="1">
      <alignment horizontal="left" vertical="center" wrapText="1"/>
    </xf>
    <xf numFmtId="0" fontId="57" fillId="0" borderId="194" xfId="5" applyFont="1" applyBorder="1" applyAlignment="1">
      <alignment horizontal="center" vertical="center" textRotation="90" wrapText="1"/>
    </xf>
    <xf numFmtId="0" fontId="57" fillId="0" borderId="192" xfId="5" applyFont="1" applyBorder="1" applyAlignment="1">
      <alignment horizontal="center" vertical="center" wrapText="1"/>
    </xf>
    <xf numFmtId="0" fontId="61" fillId="0" borderId="125" xfId="5" applyFont="1" applyAlignment="1">
      <alignment horizontal="left" vertical="center" wrapText="1"/>
    </xf>
    <xf numFmtId="0" fontId="71" fillId="0" borderId="125" xfId="5" applyFont="1" applyAlignment="1">
      <alignment horizontal="left" wrapText="1"/>
    </xf>
    <xf numFmtId="0" fontId="61" fillId="0" borderId="183" xfId="5" applyFont="1" applyBorder="1" applyAlignment="1">
      <alignment horizontal="left" vertical="center" wrapText="1"/>
    </xf>
    <xf numFmtId="0" fontId="55" fillId="0" borderId="189" xfId="1" applyFont="1" applyBorder="1" applyAlignment="1">
      <alignment vertical="center" wrapText="1"/>
    </xf>
    <xf numFmtId="0" fontId="55" fillId="0" borderId="125" xfId="1" applyFont="1" applyAlignment="1">
      <alignment horizontal="center" vertical="center" wrapText="1"/>
    </xf>
    <xf numFmtId="0" fontId="55" fillId="0" borderId="185" xfId="1" applyFont="1" applyBorder="1" applyAlignment="1">
      <alignment horizontal="center" vertical="center" wrapText="1"/>
    </xf>
    <xf numFmtId="169" fontId="55" fillId="0" borderId="183" xfId="1" applyNumberFormat="1" applyFont="1" applyBorder="1" applyAlignment="1">
      <alignment horizontal="center" vertical="center" wrapText="1"/>
    </xf>
    <xf numFmtId="0" fontId="55" fillId="0" borderId="183" xfId="1" applyFont="1" applyBorder="1" applyAlignment="1">
      <alignment horizontal="center" vertical="center" wrapText="1"/>
    </xf>
    <xf numFmtId="0" fontId="55" fillId="0" borderId="183" xfId="1" applyFont="1" applyBorder="1" applyAlignment="1">
      <alignment horizontal="left" vertical="center" wrapText="1"/>
    </xf>
    <xf numFmtId="0" fontId="53" fillId="0" borderId="125" xfId="4"/>
    <xf numFmtId="166" fontId="53" fillId="0" borderId="125" xfId="4" applyNumberFormat="1"/>
    <xf numFmtId="14" fontId="6" fillId="0" borderId="94" xfId="4" applyNumberFormat="1" applyFont="1" applyBorder="1" applyAlignment="1">
      <alignment horizontal="center" vertical="center" wrapText="1"/>
    </xf>
    <xf numFmtId="44" fontId="6" fillId="0" borderId="94" xfId="7" applyFont="1" applyBorder="1" applyAlignment="1">
      <alignment horizontal="center" vertical="center" wrapText="1"/>
    </xf>
    <xf numFmtId="166" fontId="6" fillId="0" borderId="94" xfId="7" applyNumberFormat="1" applyFont="1" applyBorder="1" applyAlignment="1">
      <alignment horizontal="center" vertical="center" wrapText="1"/>
    </xf>
    <xf numFmtId="1" fontId="6" fillId="0" borderId="94" xfId="4" applyNumberFormat="1" applyFont="1" applyBorder="1" applyAlignment="1">
      <alignment horizontal="center" vertical="center" wrapText="1"/>
    </xf>
    <xf numFmtId="0" fontId="26" fillId="0" borderId="94" xfId="4" applyFont="1" applyBorder="1" applyAlignment="1">
      <alignment horizontal="center" vertical="center" wrapText="1"/>
    </xf>
    <xf numFmtId="0" fontId="6" fillId="0" borderId="94" xfId="7" applyNumberFormat="1" applyFont="1" applyBorder="1" applyAlignment="1">
      <alignment horizontal="center" vertical="center" wrapText="1"/>
    </xf>
    <xf numFmtId="1" fontId="6" fillId="0" borderId="94" xfId="7" applyNumberFormat="1" applyFont="1" applyBorder="1" applyAlignment="1">
      <alignment horizontal="center" vertical="center" wrapText="1"/>
    </xf>
    <xf numFmtId="14" fontId="6" fillId="0" borderId="105" xfId="4" applyNumberFormat="1" applyFont="1" applyBorder="1" applyAlignment="1">
      <alignment horizontal="center" vertical="center" wrapText="1"/>
    </xf>
    <xf numFmtId="1" fontId="6" fillId="0" borderId="105" xfId="4" applyNumberFormat="1" applyFont="1" applyBorder="1" applyAlignment="1">
      <alignment horizontal="center" vertical="center" wrapText="1"/>
    </xf>
    <xf numFmtId="165" fontId="6" fillId="0" borderId="94" xfId="4" applyNumberFormat="1" applyFont="1" applyBorder="1" applyAlignment="1">
      <alignment horizontal="center" vertical="center" wrapText="1"/>
    </xf>
    <xf numFmtId="0" fontId="28" fillId="0" borderId="94" xfId="4" applyFont="1" applyBorder="1" applyAlignment="1">
      <alignment horizontal="center" vertical="center" wrapText="1"/>
    </xf>
    <xf numFmtId="166" fontId="6" fillId="0" borderId="98" xfId="7" applyNumberFormat="1" applyFont="1" applyBorder="1" applyAlignment="1">
      <alignment horizontal="center" vertical="center" wrapText="1"/>
    </xf>
    <xf numFmtId="165" fontId="6" fillId="0" borderId="95" xfId="4" applyNumberFormat="1" applyFont="1" applyBorder="1" applyAlignment="1">
      <alignment horizontal="center" vertical="center" wrapText="1"/>
    </xf>
    <xf numFmtId="14" fontId="6" fillId="0" borderId="98" xfId="4" applyNumberFormat="1" applyFont="1" applyBorder="1" applyAlignment="1">
      <alignment horizontal="center" vertical="center" wrapText="1"/>
    </xf>
    <xf numFmtId="165" fontId="6" fillId="0" borderId="101" xfId="4" applyNumberFormat="1" applyFont="1" applyBorder="1" applyAlignment="1">
      <alignment horizontal="center" vertical="center" wrapText="1"/>
    </xf>
    <xf numFmtId="1" fontId="6" fillId="0" borderId="98" xfId="4" applyNumberFormat="1" applyFont="1" applyBorder="1" applyAlignment="1">
      <alignment horizontal="center" vertical="center" wrapText="1"/>
    </xf>
    <xf numFmtId="165" fontId="6" fillId="0" borderId="98" xfId="4" applyNumberFormat="1" applyFont="1" applyBorder="1" applyAlignment="1">
      <alignment horizontal="center" vertical="center" wrapText="1"/>
    </xf>
    <xf numFmtId="0" fontId="26" fillId="0" borderId="98" xfId="4" applyFont="1" applyBorder="1" applyAlignment="1">
      <alignment horizontal="center" vertical="center" wrapText="1"/>
    </xf>
    <xf numFmtId="0" fontId="28" fillId="0" borderId="98" xfId="4" applyFont="1" applyBorder="1" applyAlignment="1">
      <alignment horizontal="center" vertical="center" wrapText="1"/>
    </xf>
    <xf numFmtId="165" fontId="6" fillId="0" borderId="105" xfId="4" applyNumberFormat="1" applyFont="1" applyBorder="1" applyAlignment="1">
      <alignment horizontal="center" vertical="center" wrapText="1"/>
    </xf>
    <xf numFmtId="165" fontId="6" fillId="0" borderId="93" xfId="4" applyNumberFormat="1" applyFont="1" applyBorder="1" applyAlignment="1">
      <alignment horizontal="center" vertical="center" wrapText="1"/>
    </xf>
    <xf numFmtId="0" fontId="26" fillId="0" borderId="177" xfId="4" applyFont="1" applyBorder="1" applyAlignment="1">
      <alignment horizontal="center" vertical="center" wrapText="1"/>
    </xf>
    <xf numFmtId="165" fontId="6" fillId="0" borderId="178" xfId="4" applyNumberFormat="1" applyFont="1" applyBorder="1" applyAlignment="1">
      <alignment horizontal="center" vertical="center" wrapText="1"/>
    </xf>
    <xf numFmtId="14" fontId="6" fillId="0" borderId="109" xfId="4" applyNumberFormat="1" applyFont="1" applyBorder="1" applyAlignment="1">
      <alignment horizontal="center" vertical="center" wrapText="1"/>
    </xf>
    <xf numFmtId="165" fontId="6" fillId="0" borderId="109" xfId="4" applyNumberFormat="1" applyFont="1" applyBorder="1" applyAlignment="1">
      <alignment horizontal="center" vertical="center" wrapText="1"/>
    </xf>
    <xf numFmtId="1" fontId="6" fillId="0" borderId="109" xfId="4" applyNumberFormat="1" applyFont="1" applyBorder="1" applyAlignment="1">
      <alignment horizontal="center" vertical="center" wrapText="1"/>
    </xf>
    <xf numFmtId="0" fontId="26" fillId="0" borderId="109" xfId="4" applyFont="1" applyBorder="1" applyAlignment="1">
      <alignment horizontal="center" vertical="center" wrapText="1"/>
    </xf>
    <xf numFmtId="0" fontId="26" fillId="0" borderId="179" xfId="4" applyFont="1" applyBorder="1" applyAlignment="1">
      <alignment horizontal="center" vertical="center" wrapText="1"/>
    </xf>
    <xf numFmtId="0" fontId="28" fillId="0" borderId="109" xfId="4" applyFont="1" applyBorder="1" applyAlignment="1">
      <alignment horizontal="center" vertical="center" wrapText="1"/>
    </xf>
    <xf numFmtId="165" fontId="6" fillId="0" borderId="176" xfId="4" applyNumberFormat="1" applyFont="1" applyBorder="1" applyAlignment="1">
      <alignment horizontal="center" vertical="center" wrapText="1"/>
    </xf>
    <xf numFmtId="1" fontId="6" fillId="0" borderId="175" xfId="4" applyNumberFormat="1" applyFont="1" applyBorder="1" applyAlignment="1">
      <alignment horizontal="center" vertical="center" wrapText="1"/>
    </xf>
    <xf numFmtId="0" fontId="26" fillId="0" borderId="176" xfId="4" applyFont="1" applyBorder="1" applyAlignment="1">
      <alignment horizontal="center" vertical="center" wrapText="1"/>
    </xf>
    <xf numFmtId="0" fontId="26" fillId="0" borderId="175" xfId="4" applyFont="1" applyBorder="1" applyAlignment="1">
      <alignment horizontal="center" vertical="center" wrapText="1"/>
    </xf>
    <xf numFmtId="0" fontId="28" fillId="0" borderId="105" xfId="4" applyFont="1" applyBorder="1" applyAlignment="1">
      <alignment horizontal="center" vertical="center" wrapText="1"/>
    </xf>
    <xf numFmtId="165" fontId="6" fillId="0" borderId="102" xfId="4" applyNumberFormat="1" applyFont="1" applyBorder="1" applyAlignment="1">
      <alignment horizontal="center" vertical="center" wrapText="1"/>
    </xf>
    <xf numFmtId="14" fontId="6" fillId="0" borderId="106" xfId="4" applyNumberFormat="1" applyFont="1" applyBorder="1" applyAlignment="1">
      <alignment horizontal="center" vertical="center" wrapText="1"/>
    </xf>
    <xf numFmtId="0" fontId="26" fillId="0" borderId="106" xfId="4" applyFont="1" applyBorder="1" applyAlignment="1">
      <alignment horizontal="center" vertical="center" wrapText="1"/>
    </xf>
    <xf numFmtId="14" fontId="6" fillId="0" borderId="181" xfId="4" applyNumberFormat="1" applyFont="1" applyBorder="1" applyAlignment="1">
      <alignment horizontal="center" vertical="center" wrapText="1"/>
    </xf>
    <xf numFmtId="1" fontId="6" fillId="0" borderId="106" xfId="4" applyNumberFormat="1" applyFont="1" applyBorder="1" applyAlignment="1">
      <alignment horizontal="center" vertical="center" wrapText="1"/>
    </xf>
    <xf numFmtId="0" fontId="28" fillId="0" borderId="106" xfId="4" applyFont="1" applyBorder="1" applyAlignment="1">
      <alignment horizontal="center" vertical="center" wrapText="1"/>
    </xf>
    <xf numFmtId="14" fontId="31" fillId="19" borderId="117" xfId="0" applyNumberFormat="1" applyFont="1" applyFill="1" applyBorder="1" applyAlignment="1">
      <alignment horizontal="center" vertical="center" wrapText="1"/>
    </xf>
    <xf numFmtId="0" fontId="0" fillId="0" borderId="0" xfId="0"/>
    <xf numFmtId="0" fontId="50" fillId="20" borderId="125" xfId="1" applyFont="1" applyFill="1" applyAlignment="1">
      <alignment horizontal="center" vertical="center" wrapText="1"/>
    </xf>
    <xf numFmtId="0" fontId="11" fillId="0" borderId="125" xfId="0" applyFont="1" applyBorder="1" applyAlignment="1">
      <alignment wrapText="1"/>
    </xf>
    <xf numFmtId="0" fontId="4" fillId="0" borderId="51" xfId="0" applyFont="1" applyBorder="1" applyAlignment="1">
      <alignment wrapText="1"/>
    </xf>
    <xf numFmtId="0" fontId="55" fillId="0" borderId="125" xfId="0" applyFont="1" applyBorder="1" applyAlignment="1">
      <alignment wrapText="1"/>
    </xf>
    <xf numFmtId="0" fontId="4" fillId="0" borderId="125" xfId="0" applyFont="1" applyBorder="1" applyAlignment="1">
      <alignment wrapText="1"/>
    </xf>
    <xf numFmtId="0" fontId="55" fillId="0" borderId="125" xfId="0" applyFont="1" applyBorder="1" applyAlignment="1">
      <alignment horizontal="left" vertical="center" wrapText="1"/>
    </xf>
    <xf numFmtId="0" fontId="55" fillId="0" borderId="125" xfId="0" applyFont="1" applyBorder="1" applyAlignment="1">
      <alignment horizontal="center" vertical="center" wrapText="1"/>
    </xf>
    <xf numFmtId="0" fontId="55" fillId="0" borderId="125" xfId="0" applyFont="1" applyBorder="1" applyAlignment="1">
      <alignment horizontal="center" wrapText="1"/>
    </xf>
    <xf numFmtId="0" fontId="56" fillId="0" borderId="199" xfId="0" applyFont="1" applyBorder="1" applyAlignment="1">
      <alignment horizontal="center" vertical="center" wrapText="1"/>
    </xf>
    <xf numFmtId="0" fontId="56" fillId="0" borderId="189" xfId="0" applyFont="1" applyBorder="1" applyAlignment="1">
      <alignment horizontal="center" vertical="center" wrapText="1"/>
    </xf>
    <xf numFmtId="0" fontId="56" fillId="0" borderId="198" xfId="0" applyFont="1" applyBorder="1" applyAlignment="1">
      <alignment vertical="center" wrapText="1"/>
    </xf>
    <xf numFmtId="0" fontId="56" fillId="0" borderId="185" xfId="0" applyFont="1" applyBorder="1" applyAlignment="1">
      <alignment horizontal="center" vertical="center" textRotation="90" wrapText="1"/>
    </xf>
    <xf numFmtId="0" fontId="56" fillId="0" borderId="192" xfId="0" applyFont="1" applyBorder="1" applyAlignment="1">
      <alignment horizontal="center" vertical="center" wrapText="1"/>
    </xf>
    <xf numFmtId="0" fontId="4" fillId="4" borderId="45" xfId="0" applyFont="1" applyFill="1" applyBorder="1" applyAlignment="1">
      <alignment horizontal="center" vertical="center" textRotation="90" wrapText="1"/>
    </xf>
    <xf numFmtId="0" fontId="7" fillId="0" borderId="183" xfId="0" applyFont="1" applyBorder="1" applyAlignment="1">
      <alignment horizontal="center" vertical="center" textRotation="90" wrapText="1"/>
    </xf>
    <xf numFmtId="0" fontId="79" fillId="0" borderId="183" xfId="0" applyFont="1" applyBorder="1" applyAlignment="1">
      <alignment horizontal="center" vertical="center" textRotation="90" wrapText="1"/>
    </xf>
    <xf numFmtId="0" fontId="56" fillId="0" borderId="183" xfId="0" applyFont="1" applyBorder="1" applyAlignment="1">
      <alignment horizontal="center" vertical="center" textRotation="90" wrapText="1"/>
    </xf>
    <xf numFmtId="0" fontId="56" fillId="0" borderId="192" xfId="0" applyFont="1" applyBorder="1" applyAlignment="1">
      <alignment horizontal="center" vertical="center" textRotation="90" wrapText="1"/>
    </xf>
    <xf numFmtId="0" fontId="56" fillId="0" borderId="125" xfId="0" applyFont="1" applyBorder="1" applyAlignment="1">
      <alignment horizontal="center" vertical="center" wrapText="1"/>
    </xf>
    <xf numFmtId="0" fontId="57" fillId="0" borderId="185" xfId="0" applyFont="1" applyBorder="1" applyAlignment="1">
      <alignment vertical="center" wrapText="1"/>
    </xf>
    <xf numFmtId="0" fontId="57" fillId="0" borderId="185" xfId="0" applyFont="1" applyBorder="1" applyAlignment="1">
      <alignment horizontal="center" vertical="center" wrapText="1"/>
    </xf>
    <xf numFmtId="167" fontId="55" fillId="0" borderId="185" xfId="0" applyNumberFormat="1" applyFont="1" applyBorder="1" applyAlignment="1">
      <alignment horizontal="center" vertical="center" wrapText="1"/>
    </xf>
    <xf numFmtId="0" fontId="55" fillId="0" borderId="183" xfId="0" applyFont="1" applyBorder="1" applyAlignment="1">
      <alignment horizontal="center" vertical="center" wrapText="1"/>
    </xf>
    <xf numFmtId="0" fontId="61" fillId="0" borderId="183" xfId="0" applyFont="1" applyBorder="1" applyAlignment="1">
      <alignment horizontal="left" vertical="center" wrapText="1"/>
    </xf>
    <xf numFmtId="0" fontId="55" fillId="0" borderId="183" xfId="0" applyFont="1" applyBorder="1" applyAlignment="1">
      <alignment horizontal="center" vertical="center" textRotation="90" wrapText="1"/>
    </xf>
    <xf numFmtId="1" fontId="55" fillId="0" borderId="183" xfId="0" applyNumberFormat="1" applyFont="1" applyBorder="1" applyAlignment="1">
      <alignment horizontal="center" vertical="center" textRotation="90" wrapText="1"/>
    </xf>
    <xf numFmtId="0" fontId="55" fillId="0" borderId="185" xfId="0" applyFont="1" applyBorder="1" applyAlignment="1">
      <alignment horizontal="center" vertical="center" textRotation="90" wrapText="1"/>
    </xf>
    <xf numFmtId="0" fontId="57" fillId="0" borderId="183" xfId="0" applyFont="1" applyBorder="1" applyAlignment="1">
      <alignment horizontal="center" vertical="center" wrapText="1"/>
    </xf>
    <xf numFmtId="0" fontId="57" fillId="0" borderId="0" xfId="0" applyFont="1" applyAlignment="1">
      <alignment horizontal="center" vertical="center" wrapText="1"/>
    </xf>
    <xf numFmtId="169" fontId="55" fillId="0" borderId="183" xfId="0" applyNumberFormat="1" applyFont="1" applyBorder="1" applyAlignment="1">
      <alignment horizontal="center" vertical="center" wrapText="1"/>
    </xf>
    <xf numFmtId="0" fontId="55" fillId="0" borderId="125" xfId="0" applyFont="1" applyBorder="1" applyAlignment="1">
      <alignment vertical="center" wrapText="1"/>
    </xf>
    <xf numFmtId="0" fontId="55" fillId="0" borderId="189" xfId="0" applyFont="1" applyBorder="1" applyAlignment="1">
      <alignment vertical="center" wrapText="1"/>
    </xf>
    <xf numFmtId="0" fontId="55" fillId="0" borderId="185" xfId="0" applyFont="1" applyBorder="1" applyAlignment="1">
      <alignment vertical="center" wrapText="1"/>
    </xf>
    <xf numFmtId="0" fontId="55" fillId="0" borderId="185" xfId="0" applyFont="1" applyBorder="1" applyAlignment="1">
      <alignment horizontal="center" vertical="center" wrapText="1"/>
    </xf>
    <xf numFmtId="0" fontId="57" fillId="0" borderId="186" xfId="0" applyFont="1" applyBorder="1" applyAlignment="1" applyProtection="1">
      <alignment vertical="center" wrapText="1"/>
      <protection locked="0"/>
    </xf>
    <xf numFmtId="0" fontId="55" fillId="0" borderId="183" xfId="0" applyFont="1" applyBorder="1" applyAlignment="1">
      <alignment horizontal="center" vertical="center"/>
    </xf>
    <xf numFmtId="0" fontId="58" fillId="0" borderId="184" xfId="0" applyFont="1" applyBorder="1" applyAlignment="1" applyProtection="1">
      <alignment horizontal="justify" vertical="center" wrapText="1"/>
      <protection locked="0"/>
    </xf>
    <xf numFmtId="0" fontId="55" fillId="0" borderId="183" xfId="0" applyFont="1" applyBorder="1" applyAlignment="1">
      <alignment horizontal="center" vertical="center" textRotation="90"/>
    </xf>
    <xf numFmtId="1" fontId="55" fillId="0" borderId="183" xfId="0" applyNumberFormat="1" applyFont="1" applyBorder="1" applyAlignment="1">
      <alignment horizontal="center" vertical="center" textRotation="90"/>
    </xf>
    <xf numFmtId="0" fontId="55" fillId="0" borderId="185" xfId="0" applyFont="1" applyBorder="1" applyAlignment="1">
      <alignment horizontal="center" vertical="center" textRotation="90"/>
    </xf>
    <xf numFmtId="0" fontId="57" fillId="0" borderId="186" xfId="0" applyFont="1" applyBorder="1" applyAlignment="1" applyProtection="1">
      <alignment horizontal="center" vertical="center" textRotation="90"/>
      <protection locked="0"/>
    </xf>
    <xf numFmtId="14" fontId="55" fillId="0" borderId="183" xfId="0" applyNumberFormat="1" applyFont="1" applyBorder="1" applyAlignment="1">
      <alignment horizontal="center" vertical="center" wrapText="1"/>
    </xf>
    <xf numFmtId="0" fontId="58" fillId="0" borderId="183" xfId="0" applyFont="1" applyBorder="1" applyAlignment="1">
      <alignment horizontal="left" vertical="center" wrapText="1"/>
    </xf>
    <xf numFmtId="0" fontId="57" fillId="0" borderId="186" xfId="0" applyFont="1" applyBorder="1" applyAlignment="1" applyProtection="1">
      <alignment horizontal="center" vertical="center" wrapText="1"/>
      <protection locked="0"/>
    </xf>
    <xf numFmtId="0" fontId="61" fillId="0" borderId="184" xfId="0" applyFont="1" applyBorder="1" applyAlignment="1" applyProtection="1">
      <alignment horizontal="justify" vertical="center" wrapText="1"/>
      <protection locked="0"/>
    </xf>
    <xf numFmtId="0" fontId="57" fillId="0" borderId="184" xfId="0" applyFont="1" applyBorder="1" applyAlignment="1" applyProtection="1">
      <alignment horizontal="center" vertical="center" textRotation="90"/>
      <protection locked="0"/>
    </xf>
    <xf numFmtId="0" fontId="57" fillId="0" borderId="184" xfId="0" applyFont="1" applyBorder="1" applyAlignment="1" applyProtection="1">
      <alignment horizontal="center" vertical="center" wrapText="1"/>
      <protection locked="0"/>
    </xf>
    <xf numFmtId="14" fontId="55" fillId="0" borderId="183" xfId="0" applyNumberFormat="1" applyFont="1" applyBorder="1" applyAlignment="1">
      <alignment horizontal="center" vertical="center"/>
    </xf>
    <xf numFmtId="14" fontId="57" fillId="0" borderId="184" xfId="0" applyNumberFormat="1" applyFont="1" applyBorder="1" applyAlignment="1" applyProtection="1">
      <alignment horizontal="center" vertical="center" wrapText="1"/>
      <protection locked="0"/>
    </xf>
    <xf numFmtId="14" fontId="57" fillId="0" borderId="0" xfId="0" applyNumberFormat="1" applyFont="1" applyAlignment="1" applyProtection="1">
      <alignment horizontal="center" vertical="center" wrapText="1"/>
      <protection locked="0"/>
    </xf>
    <xf numFmtId="0" fontId="57" fillId="0" borderId="183" xfId="0" applyFont="1" applyBorder="1" applyAlignment="1">
      <alignment horizontal="center" vertical="center" textRotation="90" wrapText="1"/>
    </xf>
    <xf numFmtId="1" fontId="57" fillId="0" borderId="183" xfId="0" applyNumberFormat="1" applyFont="1" applyBorder="1" applyAlignment="1">
      <alignment horizontal="center" vertical="center" textRotation="90" wrapText="1"/>
    </xf>
    <xf numFmtId="0" fontId="57" fillId="0" borderId="185" xfId="0" applyFont="1" applyBorder="1" applyAlignment="1">
      <alignment horizontal="center" vertical="center" textRotation="90" wrapText="1"/>
    </xf>
    <xf numFmtId="169" fontId="57" fillId="0" borderId="183" xfId="0" applyNumberFormat="1" applyFont="1" applyBorder="1" applyAlignment="1">
      <alignment horizontal="center" vertical="center" wrapText="1"/>
    </xf>
    <xf numFmtId="0" fontId="55" fillId="0" borderId="192" xfId="0" applyFont="1" applyBorder="1" applyAlignment="1">
      <alignment vertical="center" wrapText="1"/>
    </xf>
    <xf numFmtId="0" fontId="57" fillId="0" borderId="184" xfId="0" applyFont="1" applyBorder="1" applyAlignment="1" applyProtection="1">
      <alignment horizontal="justify" vertical="center" wrapText="1"/>
      <protection locked="0"/>
    </xf>
    <xf numFmtId="0" fontId="5" fillId="0" borderId="183" xfId="0" applyFont="1" applyBorder="1" applyAlignment="1">
      <alignment horizontal="left" vertical="center" wrapText="1"/>
    </xf>
    <xf numFmtId="0" fontId="55" fillId="0" borderId="189" xfId="0" applyFont="1" applyBorder="1" applyAlignment="1">
      <alignment horizontal="center" vertical="top" wrapText="1"/>
    </xf>
    <xf numFmtId="0" fontId="63" fillId="0" borderId="125" xfId="0" applyFont="1" applyBorder="1" applyAlignment="1">
      <alignment horizontal="center" wrapText="1"/>
    </xf>
    <xf numFmtId="0" fontId="55" fillId="20" borderId="185" xfId="0" applyFont="1" applyFill="1" applyBorder="1" applyAlignment="1">
      <alignment horizontal="center" vertical="center" textRotation="90" wrapText="1"/>
    </xf>
    <xf numFmtId="0" fontId="55" fillId="20" borderId="183" xfId="0" applyFont="1" applyFill="1" applyBorder="1" applyAlignment="1">
      <alignment horizontal="left" vertical="center" wrapText="1"/>
    </xf>
    <xf numFmtId="0" fontId="55" fillId="20" borderId="183" xfId="0" applyFont="1" applyFill="1" applyBorder="1" applyAlignment="1">
      <alignment horizontal="center" vertical="center" wrapText="1"/>
    </xf>
    <xf numFmtId="169" fontId="55" fillId="20" borderId="183" xfId="0" applyNumberFormat="1" applyFont="1" applyFill="1" applyBorder="1" applyAlignment="1">
      <alignment horizontal="center" vertical="center" wrapText="1"/>
    </xf>
    <xf numFmtId="0" fontId="75" fillId="0" borderId="125" xfId="0" applyFont="1" applyBorder="1" applyAlignment="1">
      <alignment horizontal="center" vertical="center"/>
    </xf>
    <xf numFmtId="0" fontId="4" fillId="0" borderId="189" xfId="0" applyFont="1" applyBorder="1" applyAlignment="1">
      <alignment horizontal="center" wrapText="1"/>
    </xf>
    <xf numFmtId="0" fontId="55" fillId="0" borderId="189" xfId="0" applyFont="1" applyBorder="1" applyAlignment="1">
      <alignment horizontal="center" vertical="center" wrapText="1"/>
    </xf>
    <xf numFmtId="0" fontId="63" fillId="0" borderId="195" xfId="1" applyFont="1" applyBorder="1" applyAlignment="1">
      <alignment horizontal="left" vertical="center" wrapText="1"/>
    </xf>
    <xf numFmtId="0" fontId="73" fillId="0" borderId="183" xfId="0" applyFont="1" applyBorder="1" applyAlignment="1">
      <alignment horizontal="left" vertical="center" wrapText="1"/>
    </xf>
    <xf numFmtId="0" fontId="4" fillId="0" borderId="125" xfId="1" applyFont="1" applyAlignment="1">
      <alignment wrapText="1"/>
    </xf>
    <xf numFmtId="0" fontId="72" fillId="0" borderId="183" xfId="0" applyFont="1" applyBorder="1" applyAlignment="1">
      <alignment horizontal="left" vertical="center" wrapText="1"/>
    </xf>
    <xf numFmtId="0" fontId="4" fillId="0" borderId="0" xfId="0" applyFont="1"/>
    <xf numFmtId="0" fontId="55" fillId="0" borderId="0" xfId="0" applyFont="1" applyAlignment="1">
      <alignment wrapText="1"/>
    </xf>
    <xf numFmtId="0" fontId="55" fillId="0" borderId="192" xfId="0" applyFont="1" applyBorder="1" applyAlignment="1">
      <alignment horizontal="center" vertical="center" wrapText="1"/>
    </xf>
    <xf numFmtId="0" fontId="55" fillId="0" borderId="183" xfId="0" applyFont="1" applyBorder="1" applyAlignment="1">
      <alignment horizontal="left" vertical="center" wrapText="1"/>
    </xf>
    <xf numFmtId="0" fontId="57" fillId="20" borderId="186" xfId="0" applyFont="1" applyFill="1" applyBorder="1" applyAlignment="1" applyProtection="1">
      <alignment horizontal="center" vertical="center" textRotation="90"/>
      <protection locked="0"/>
    </xf>
    <xf numFmtId="0" fontId="57" fillId="20" borderId="186" xfId="0" applyFont="1" applyFill="1" applyBorder="1" applyAlignment="1">
      <alignment horizontal="center" vertical="center" textRotation="90"/>
    </xf>
    <xf numFmtId="0" fontId="55" fillId="20" borderId="186" xfId="0" applyFont="1" applyFill="1" applyBorder="1" applyAlignment="1">
      <alignment horizontal="center" vertical="center" textRotation="90"/>
    </xf>
    <xf numFmtId="0" fontId="57" fillId="20" borderId="186" xfId="0" applyFont="1" applyFill="1" applyBorder="1" applyAlignment="1" applyProtection="1">
      <alignment horizontal="center" vertical="center" textRotation="90" wrapText="1"/>
      <protection locked="0"/>
    </xf>
    <xf numFmtId="0" fontId="55" fillId="0" borderId="192" xfId="5" applyFont="1" applyBorder="1" applyAlignment="1">
      <alignment horizontal="center" vertical="center" wrapText="1"/>
    </xf>
    <xf numFmtId="0" fontId="57" fillId="0" borderId="189" xfId="0" applyFont="1" applyBorder="1" applyAlignment="1">
      <alignment vertical="center" wrapText="1"/>
    </xf>
    <xf numFmtId="0" fontId="63" fillId="0" borderId="0" xfId="0" applyFont="1" applyAlignment="1">
      <alignment horizontal="center" wrapText="1"/>
    </xf>
    <xf numFmtId="0" fontId="63" fillId="0" borderId="0" xfId="0" applyFont="1" applyAlignment="1">
      <alignment horizontal="center" vertical="center" wrapText="1"/>
    </xf>
    <xf numFmtId="0" fontId="70" fillId="0" borderId="0" xfId="0" applyFont="1" applyAlignment="1">
      <alignment wrapText="1"/>
    </xf>
    <xf numFmtId="0" fontId="70" fillId="0" borderId="0" xfId="0" applyFont="1" applyAlignment="1">
      <alignment vertical="center" wrapText="1"/>
    </xf>
    <xf numFmtId="169" fontId="55" fillId="0" borderId="183" xfId="0" applyNumberFormat="1" applyFont="1" applyBorder="1" applyAlignment="1">
      <alignment horizontal="justify" vertical="center" wrapText="1"/>
    </xf>
    <xf numFmtId="0" fontId="4" fillId="0" borderId="193" xfId="0" applyFont="1" applyBorder="1" applyAlignment="1">
      <alignment wrapText="1"/>
    </xf>
    <xf numFmtId="169" fontId="63" fillId="0" borderId="0" xfId="0" applyNumberFormat="1" applyFont="1" applyAlignment="1">
      <alignment horizontal="center" vertical="center" wrapText="1"/>
    </xf>
    <xf numFmtId="0" fontId="65" fillId="0" borderId="125" xfId="0" applyFont="1" applyBorder="1" applyAlignment="1">
      <alignment horizontal="left" vertical="top" wrapText="1"/>
    </xf>
    <xf numFmtId="0" fontId="65" fillId="0" borderId="189" xfId="0" applyFont="1" applyBorder="1" applyAlignment="1">
      <alignment vertical="center" wrapText="1"/>
    </xf>
    <xf numFmtId="0" fontId="65" fillId="0" borderId="185" xfId="0" applyFont="1" applyBorder="1" applyAlignment="1">
      <alignment horizontal="center" vertical="center" wrapText="1"/>
    </xf>
    <xf numFmtId="167" fontId="65" fillId="0" borderId="185" xfId="0" applyNumberFormat="1" applyFont="1" applyBorder="1" applyAlignment="1">
      <alignment horizontal="center" vertical="center" wrapText="1"/>
    </xf>
    <xf numFmtId="0" fontId="65" fillId="0" borderId="183" xfId="0" applyFont="1" applyBorder="1" applyAlignment="1">
      <alignment horizontal="center" vertical="center" wrapText="1"/>
    </xf>
    <xf numFmtId="0" fontId="67" fillId="0" borderId="183" xfId="0" applyFont="1" applyBorder="1" applyAlignment="1">
      <alignment horizontal="left" vertical="center" wrapText="1"/>
    </xf>
    <xf numFmtId="0" fontId="65" fillId="0" borderId="183" xfId="0" applyFont="1" applyBorder="1" applyAlignment="1">
      <alignment horizontal="center" vertical="center" textRotation="90" wrapText="1"/>
    </xf>
    <xf numFmtId="1" fontId="65" fillId="0" borderId="183" xfId="0" applyNumberFormat="1" applyFont="1" applyBorder="1" applyAlignment="1">
      <alignment horizontal="center" vertical="center" textRotation="90" wrapText="1"/>
    </xf>
    <xf numFmtId="0" fontId="65" fillId="0" borderId="185" xfId="0" applyFont="1" applyBorder="1" applyAlignment="1">
      <alignment horizontal="center" vertical="center" textRotation="90" wrapText="1"/>
    </xf>
    <xf numFmtId="0" fontId="66" fillId="0" borderId="0" xfId="0" applyFont="1" applyAlignment="1">
      <alignment vertical="center" wrapText="1"/>
    </xf>
    <xf numFmtId="169" fontId="65" fillId="0" borderId="183" xfId="0" applyNumberFormat="1" applyFont="1" applyBorder="1" applyAlignment="1">
      <alignment horizontal="center" vertical="center" wrapText="1"/>
    </xf>
    <xf numFmtId="0" fontId="66" fillId="0" borderId="0" xfId="0" applyFont="1" applyAlignment="1">
      <alignment wrapText="1"/>
    </xf>
    <xf numFmtId="0" fontId="65" fillId="0" borderId="192" xfId="0" applyFont="1" applyBorder="1" applyAlignment="1">
      <alignment vertical="center" wrapText="1"/>
    </xf>
    <xf numFmtId="0" fontId="34" fillId="0" borderId="0" xfId="0" applyFont="1" applyAlignment="1">
      <alignment vertical="center" wrapText="1"/>
    </xf>
    <xf numFmtId="0" fontId="57" fillId="0" borderId="189" xfId="0" applyFont="1" applyBorder="1" applyAlignment="1">
      <alignment vertical="top" wrapText="1"/>
    </xf>
    <xf numFmtId="0" fontId="54" fillId="0" borderId="0" xfId="0" applyFont="1"/>
    <xf numFmtId="0" fontId="64" fillId="0" borderId="191" xfId="0" applyFont="1" applyBorder="1" applyAlignment="1">
      <alignment horizontal="center" wrapText="1"/>
    </xf>
    <xf numFmtId="0" fontId="55" fillId="0" borderId="185" xfId="0" applyFont="1" applyBorder="1" applyAlignment="1">
      <alignment horizontal="center" vertical="center"/>
    </xf>
    <xf numFmtId="0" fontId="56" fillId="0" borderId="185" xfId="0" applyFont="1" applyBorder="1" applyAlignment="1">
      <alignment horizontal="center" vertical="center" wrapText="1"/>
    </xf>
    <xf numFmtId="9" fontId="55" fillId="0" borderId="185" xfId="0" applyNumberFormat="1" applyFont="1" applyBorder="1" applyAlignment="1">
      <alignment horizontal="center" vertical="center" wrapText="1"/>
    </xf>
    <xf numFmtId="168" fontId="55" fillId="0" borderId="185" xfId="0" applyNumberFormat="1" applyFont="1" applyBorder="1" applyAlignment="1">
      <alignment horizontal="center" vertical="center" wrapText="1"/>
    </xf>
    <xf numFmtId="9" fontId="55" fillId="0" borderId="185" xfId="0" applyNumberFormat="1" applyFont="1" applyBorder="1" applyAlignment="1">
      <alignment horizontal="center" vertical="center"/>
    </xf>
    <xf numFmtId="0" fontId="56" fillId="0" borderId="185" xfId="0" applyFont="1" applyBorder="1" applyAlignment="1">
      <alignment horizontal="center" vertical="center" textRotation="90"/>
    </xf>
    <xf numFmtId="0" fontId="55" fillId="0" borderId="183" xfId="0" applyFont="1" applyBorder="1" applyAlignment="1">
      <alignment horizontal="justify" vertical="center" wrapText="1"/>
    </xf>
    <xf numFmtId="0" fontId="57" fillId="0" borderId="184" xfId="0" applyFont="1" applyBorder="1" applyAlignment="1" applyProtection="1">
      <alignment vertical="center" wrapText="1"/>
      <protection locked="0"/>
    </xf>
    <xf numFmtId="0" fontId="55" fillId="0" borderId="184" xfId="0" applyFont="1" applyBorder="1" applyAlignment="1" applyProtection="1">
      <alignment vertical="center" wrapText="1"/>
      <protection locked="0"/>
    </xf>
    <xf numFmtId="0" fontId="59" fillId="0" borderId="184" xfId="0" applyFont="1" applyBorder="1" applyAlignment="1" applyProtection="1">
      <alignment horizontal="left" vertical="center" wrapText="1"/>
      <protection locked="0"/>
    </xf>
    <xf numFmtId="0" fontId="59" fillId="0" borderId="184" xfId="0" applyFont="1" applyBorder="1" applyAlignment="1" applyProtection="1">
      <alignment horizontal="justify" vertical="center" wrapText="1"/>
      <protection locked="0"/>
    </xf>
    <xf numFmtId="0" fontId="55" fillId="0" borderId="188" xfId="0" applyFont="1" applyBorder="1" applyAlignment="1">
      <alignment vertical="center" wrapText="1"/>
    </xf>
    <xf numFmtId="0" fontId="56" fillId="24" borderId="185" xfId="0" applyFont="1" applyFill="1" applyBorder="1" applyAlignment="1">
      <alignment horizontal="center" vertical="center" wrapText="1"/>
    </xf>
    <xf numFmtId="0" fontId="55" fillId="0" borderId="185" xfId="0" applyFont="1" applyBorder="1" applyAlignment="1">
      <alignment vertical="center"/>
    </xf>
    <xf numFmtId="0" fontId="58" fillId="0" borderId="185" xfId="0" applyFont="1" applyBorder="1" applyAlignment="1">
      <alignment vertical="center" wrapText="1"/>
    </xf>
    <xf numFmtId="0" fontId="56" fillId="24" borderId="185" xfId="0" applyFont="1" applyFill="1" applyBorder="1" applyAlignment="1">
      <alignment horizontal="center" vertical="center" textRotation="90" wrapText="1"/>
    </xf>
    <xf numFmtId="0" fontId="56" fillId="24" borderId="185" xfId="0" applyFont="1" applyFill="1" applyBorder="1" applyAlignment="1">
      <alignment horizontal="center" vertical="center" textRotation="90"/>
    </xf>
    <xf numFmtId="14" fontId="57" fillId="0" borderId="184" xfId="0" applyNumberFormat="1" applyFont="1" applyBorder="1" applyAlignment="1" applyProtection="1">
      <alignment horizontal="center" vertical="center"/>
      <protection locked="0"/>
    </xf>
    <xf numFmtId="0" fontId="4" fillId="0" borderId="187" xfId="0" applyFont="1" applyBorder="1"/>
    <xf numFmtId="0" fontId="55" fillId="0" borderId="187" xfId="0" applyFont="1" applyBorder="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horizontal="left" vertical="center"/>
    </xf>
    <xf numFmtId="0" fontId="55" fillId="0" borderId="0" xfId="0" applyFont="1" applyAlignment="1">
      <alignment horizontal="center" wrapText="1"/>
    </xf>
    <xf numFmtId="0" fontId="56" fillId="0" borderId="0" xfId="0" applyFont="1" applyAlignment="1">
      <alignment horizontal="left" vertical="center"/>
    </xf>
    <xf numFmtId="0" fontId="0" fillId="0" borderId="0" xfId="0"/>
    <xf numFmtId="0" fontId="26" fillId="0" borderId="94" xfId="0" applyFont="1" applyBorder="1" applyAlignment="1">
      <alignment horizontal="center" vertical="center" wrapText="1"/>
    </xf>
    <xf numFmtId="14" fontId="6" fillId="0" borderId="94" xfId="0" applyNumberFormat="1" applyFont="1" applyBorder="1" applyAlignment="1">
      <alignment horizontal="center" vertical="center" wrapText="1"/>
    </xf>
    <xf numFmtId="165" fontId="6" fillId="0" borderId="94" xfId="0" applyNumberFormat="1" applyFont="1" applyBorder="1" applyAlignment="1">
      <alignment horizontal="center" vertical="center" wrapText="1"/>
    </xf>
    <xf numFmtId="0" fontId="28" fillId="20" borderId="100" xfId="1" applyFont="1" applyFill="1" applyBorder="1" applyAlignment="1">
      <alignment horizontal="center" vertical="center" wrapText="1"/>
    </xf>
    <xf numFmtId="0" fontId="28" fillId="0" borderId="105" xfId="0" applyFont="1" applyBorder="1" applyAlignment="1">
      <alignment horizontal="center" vertical="center" wrapText="1"/>
    </xf>
    <xf numFmtId="0" fontId="26" fillId="0" borderId="105" xfId="0" applyFont="1" applyBorder="1" applyAlignment="1">
      <alignment horizontal="center" vertical="center" wrapText="1"/>
    </xf>
    <xf numFmtId="165" fontId="6" fillId="0" borderId="98" xfId="0" applyNumberFormat="1" applyFont="1" applyBorder="1" applyAlignment="1">
      <alignment horizontal="center" vertical="center" wrapText="1"/>
    </xf>
    <xf numFmtId="1" fontId="6" fillId="0" borderId="105" xfId="0" applyNumberFormat="1" applyFont="1" applyBorder="1" applyAlignment="1">
      <alignment horizontal="center" vertical="center" wrapText="1"/>
    </xf>
    <xf numFmtId="14" fontId="6" fillId="0" borderId="105" xfId="0" applyNumberFormat="1" applyFont="1" applyBorder="1" applyAlignment="1">
      <alignment horizontal="center" vertical="center" wrapText="1"/>
    </xf>
    <xf numFmtId="166" fontId="6" fillId="0" borderId="105" xfId="3" applyNumberFormat="1" applyFont="1" applyFill="1" applyBorder="1" applyAlignment="1">
      <alignment horizontal="center" vertical="center" wrapText="1"/>
    </xf>
    <xf numFmtId="1" fontId="6" fillId="0" borderId="94" xfId="3" applyNumberFormat="1" applyFont="1" applyFill="1" applyBorder="1" applyAlignment="1">
      <alignment horizontal="center" vertical="center" wrapText="1"/>
    </xf>
    <xf numFmtId="0" fontId="31" fillId="0" borderId="154" xfId="0" applyFont="1" applyBorder="1" applyAlignment="1">
      <alignment horizontal="center" vertical="center" wrapText="1"/>
    </xf>
    <xf numFmtId="0" fontId="26" fillId="0" borderId="159" xfId="0" applyFont="1" applyBorder="1"/>
    <xf numFmtId="0" fontId="26" fillId="0" borderId="127" xfId="0" applyFont="1" applyBorder="1"/>
    <xf numFmtId="0" fontId="31" fillId="0" borderId="22" xfId="0" applyFont="1" applyBorder="1" applyAlignment="1">
      <alignment horizontal="center" vertical="center" wrapText="1"/>
    </xf>
    <xf numFmtId="0" fontId="26" fillId="0" borderId="3" xfId="0" applyFont="1" applyBorder="1"/>
    <xf numFmtId="0" fontId="26" fillId="0" borderId="23" xfId="0" applyFont="1" applyBorder="1"/>
    <xf numFmtId="0" fontId="32" fillId="0" borderId="163" xfId="0" applyFont="1" applyBorder="1" applyAlignment="1">
      <alignment horizontal="center"/>
    </xf>
    <xf numFmtId="0" fontId="26" fillId="0" borderId="164" xfId="0" applyFont="1" applyBorder="1"/>
    <xf numFmtId="0" fontId="27" fillId="0" borderId="160" xfId="0" applyFont="1" applyBorder="1" applyAlignment="1">
      <alignment horizontal="center" vertical="center"/>
    </xf>
    <xf numFmtId="0" fontId="26" fillId="0" borderId="161" xfId="0" applyFont="1" applyBorder="1"/>
    <xf numFmtId="0" fontId="26" fillId="0" borderId="162" xfId="0" applyFont="1" applyBorder="1"/>
    <xf numFmtId="0" fontId="27" fillId="0" borderId="2" xfId="0" applyFont="1" applyBorder="1" applyAlignment="1">
      <alignment horizontal="center" vertical="center"/>
    </xf>
    <xf numFmtId="0" fontId="26" fillId="0" borderId="4" xfId="0" applyFont="1" applyBorder="1"/>
    <xf numFmtId="0" fontId="26" fillId="0" borderId="125" xfId="0" applyFont="1" applyBorder="1"/>
    <xf numFmtId="0" fontId="26" fillId="0" borderId="112" xfId="0" applyFont="1" applyBorder="1"/>
    <xf numFmtId="14" fontId="27" fillId="0" borderId="82" xfId="0" applyNumberFormat="1" applyFont="1" applyBorder="1" applyAlignment="1">
      <alignment horizontal="left" vertical="top"/>
    </xf>
    <xf numFmtId="0" fontId="26" fillId="0" borderId="72" xfId="0" applyFont="1" applyBorder="1"/>
    <xf numFmtId="0" fontId="26" fillId="0" borderId="152" xfId="0" applyFont="1" applyBorder="1"/>
    <xf numFmtId="0" fontId="26" fillId="0" borderId="132" xfId="0" applyFont="1" applyBorder="1"/>
    <xf numFmtId="0" fontId="26" fillId="0" borderId="26" xfId="0" applyFont="1" applyBorder="1"/>
    <xf numFmtId="0" fontId="26" fillId="0" borderId="9" xfId="0" applyFont="1" applyBorder="1"/>
    <xf numFmtId="0" fontId="26" fillId="0" borderId="10" xfId="0" applyFont="1" applyBorder="1"/>
    <xf numFmtId="0" fontId="26" fillId="0" borderId="11" xfId="0" applyFont="1" applyBorder="1"/>
    <xf numFmtId="0" fontId="27" fillId="0" borderId="5" xfId="0" applyFont="1" applyBorder="1" applyAlignment="1">
      <alignment horizontal="left" vertical="center"/>
    </xf>
    <xf numFmtId="0" fontId="26" fillId="0" borderId="6" xfId="0" applyFont="1" applyBorder="1"/>
    <xf numFmtId="0" fontId="26" fillId="0" borderId="165" xfId="0" applyFont="1" applyBorder="1"/>
    <xf numFmtId="0" fontId="30" fillId="2" borderId="84" xfId="0" applyFont="1" applyFill="1" applyBorder="1" applyAlignment="1">
      <alignment horizontal="center" vertical="center"/>
    </xf>
    <xf numFmtId="0" fontId="26" fillId="0" borderId="71" xfId="0" applyFont="1" applyBorder="1"/>
    <xf numFmtId="0" fontId="30" fillId="0" borderId="154" xfId="0" applyFont="1" applyBorder="1" applyAlignment="1">
      <alignment horizontal="center" vertical="center" wrapText="1"/>
    </xf>
    <xf numFmtId="0" fontId="26" fillId="0" borderId="7" xfId="0" applyFont="1" applyBorder="1"/>
    <xf numFmtId="0" fontId="27" fillId="0" borderId="72" xfId="0" applyFont="1" applyBorder="1" applyAlignment="1">
      <alignment horizontal="center" vertical="center"/>
    </xf>
    <xf numFmtId="0" fontId="33" fillId="3" borderId="27" xfId="0" applyFont="1" applyFill="1" applyBorder="1" applyAlignment="1">
      <alignment horizontal="center" vertical="center" wrapText="1"/>
    </xf>
    <xf numFmtId="0" fontId="31" fillId="0" borderId="31" xfId="0" applyFont="1" applyBorder="1"/>
    <xf numFmtId="0" fontId="31" fillId="0" borderId="30" xfId="0" applyFont="1" applyBorder="1"/>
    <xf numFmtId="0" fontId="31" fillId="0" borderId="32" xfId="0" applyFont="1" applyBorder="1"/>
    <xf numFmtId="14" fontId="27" fillId="0" borderId="12" xfId="0" applyNumberFormat="1" applyFont="1" applyBorder="1" applyAlignment="1">
      <alignment horizontal="left" vertical="top"/>
    </xf>
    <xf numFmtId="0" fontId="26" fillId="0" borderId="13" xfId="0" applyFont="1" applyBorder="1"/>
    <xf numFmtId="0" fontId="26" fillId="0" borderId="14" xfId="0" applyFont="1" applyBorder="1"/>
    <xf numFmtId="0" fontId="26" fillId="0" borderId="15" xfId="0" applyFont="1" applyBorder="1"/>
    <xf numFmtId="0" fontId="37" fillId="0" borderId="83" xfId="0" applyFont="1" applyBorder="1" applyAlignment="1">
      <alignment horizontal="center" vertical="center" wrapText="1"/>
    </xf>
    <xf numFmtId="0" fontId="32" fillId="0" borderId="72" xfId="0" applyFont="1" applyBorder="1" applyAlignment="1">
      <alignment horizontal="center"/>
    </xf>
    <xf numFmtId="0" fontId="26" fillId="0" borderId="111" xfId="0" applyFont="1" applyBorder="1"/>
    <xf numFmtId="0" fontId="37" fillId="2" borderId="5" xfId="0" applyFont="1" applyFill="1" applyBorder="1" applyAlignment="1">
      <alignment horizontal="center" vertical="center"/>
    </xf>
    <xf numFmtId="0" fontId="38" fillId="0" borderId="25" xfId="0" applyFont="1" applyBorder="1" applyAlignment="1">
      <alignment horizontal="center" vertical="center"/>
    </xf>
    <xf numFmtId="0" fontId="39" fillId="0" borderId="137" xfId="0" applyFont="1" applyBorder="1" applyAlignment="1">
      <alignment vertical="center"/>
    </xf>
    <xf numFmtId="0" fontId="9" fillId="0" borderId="58" xfId="0" applyFont="1" applyBorder="1" applyAlignment="1">
      <alignment horizontal="center" vertical="center"/>
    </xf>
    <xf numFmtId="0" fontId="4" fillId="0" borderId="62" xfId="0" applyFont="1" applyBorder="1"/>
    <xf numFmtId="0" fontId="9" fillId="0" borderId="58" xfId="0" applyFont="1" applyBorder="1" applyAlignment="1">
      <alignment horizontal="left" vertical="center"/>
    </xf>
    <xf numFmtId="0" fontId="9" fillId="0" borderId="60" xfId="0" applyFont="1" applyBorder="1" applyAlignment="1">
      <alignment horizontal="center" vertical="center"/>
    </xf>
    <xf numFmtId="0" fontId="4" fillId="0" borderId="65" xfId="0" applyFont="1" applyBorder="1"/>
    <xf numFmtId="0" fontId="9" fillId="0" borderId="1" xfId="0" applyFont="1" applyBorder="1" applyAlignment="1">
      <alignment horizontal="center" vertical="center" wrapText="1"/>
    </xf>
    <xf numFmtId="0" fontId="4" fillId="0" borderId="61" xfId="0" applyFont="1" applyBorder="1"/>
    <xf numFmtId="0" fontId="11" fillId="6" borderId="1"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5" xfId="0" applyFont="1" applyBorder="1"/>
    <xf numFmtId="0" fontId="9" fillId="0" borderId="58" xfId="0" applyFont="1" applyBorder="1" applyAlignment="1">
      <alignment horizontal="left" vertical="center" wrapText="1"/>
    </xf>
    <xf numFmtId="0" fontId="9" fillId="0" borderId="58" xfId="0" applyFont="1" applyBorder="1" applyAlignment="1">
      <alignment horizontal="center" vertical="center" wrapText="1"/>
    </xf>
    <xf numFmtId="0" fontId="9" fillId="0" borderId="58" xfId="0" applyFont="1" applyBorder="1" applyAlignment="1">
      <alignment vertical="center" wrapText="1"/>
    </xf>
    <xf numFmtId="0" fontId="9" fillId="4" borderId="37" xfId="0" applyFont="1" applyFill="1" applyBorder="1" applyAlignment="1">
      <alignment horizontal="center" vertical="center" wrapText="1"/>
    </xf>
    <xf numFmtId="0" fontId="4" fillId="0" borderId="46" xfId="0" applyFont="1" applyBorder="1"/>
    <xf numFmtId="0" fontId="4" fillId="0" borderId="38" xfId="0" applyFont="1" applyBorder="1"/>
    <xf numFmtId="0" fontId="11" fillId="4" borderId="33" xfId="0" applyFont="1" applyFill="1" applyBorder="1" applyAlignment="1">
      <alignment horizontal="center" vertical="center" wrapText="1"/>
    </xf>
    <xf numFmtId="0" fontId="4" fillId="0" borderId="53" xfId="0" applyFont="1" applyBorder="1"/>
    <xf numFmtId="0" fontId="11" fillId="4" borderId="34" xfId="0" applyFont="1" applyFill="1" applyBorder="1" applyAlignment="1">
      <alignment horizontal="center" vertical="center" wrapText="1"/>
    </xf>
    <xf numFmtId="0" fontId="4" fillId="0" borderId="35" xfId="0" applyFont="1" applyBorder="1"/>
    <xf numFmtId="0" fontId="4" fillId="0" borderId="36" xfId="0" applyFont="1" applyBorder="1"/>
    <xf numFmtId="0" fontId="4" fillId="0" borderId="39" xfId="0" applyFont="1" applyBorder="1"/>
    <xf numFmtId="0" fontId="4" fillId="0" borderId="40" xfId="0" applyFont="1" applyBorder="1"/>
    <xf numFmtId="0" fontId="4" fillId="0" borderId="41" xfId="0" applyFont="1" applyBorder="1"/>
    <xf numFmtId="0" fontId="11" fillId="4" borderId="47" xfId="0" applyFont="1" applyFill="1" applyBorder="1" applyAlignment="1">
      <alignment horizontal="center" vertical="center" wrapText="1"/>
    </xf>
    <xf numFmtId="0" fontId="4" fillId="0" borderId="48" xfId="0" applyFont="1" applyBorder="1"/>
    <xf numFmtId="0" fontId="4" fillId="0" borderId="49" xfId="0" applyFont="1" applyBorder="1"/>
    <xf numFmtId="0" fontId="4" fillId="0" borderId="52" xfId="0" applyFont="1" applyBorder="1"/>
    <xf numFmtId="0" fontId="11" fillId="5" borderId="56" xfId="0" applyFont="1" applyFill="1" applyBorder="1" applyAlignment="1">
      <alignment horizontal="center" vertical="center" wrapText="1"/>
    </xf>
    <xf numFmtId="0" fontId="4" fillId="0" borderId="57" xfId="0" applyFont="1" applyBorder="1"/>
    <xf numFmtId="0" fontId="4" fillId="0" borderId="21" xfId="0" applyFont="1" applyBorder="1"/>
    <xf numFmtId="0" fontId="11" fillId="4" borderId="33" xfId="0" applyFont="1" applyFill="1" applyBorder="1" applyAlignment="1">
      <alignment horizontal="left" vertical="center" wrapText="1"/>
    </xf>
    <xf numFmtId="0" fontId="11" fillId="5" borderId="33" xfId="0" applyFont="1" applyFill="1" applyBorder="1" applyAlignment="1">
      <alignment horizontal="center" vertical="center" wrapText="1"/>
    </xf>
    <xf numFmtId="0" fontId="13" fillId="0" borderId="37" xfId="0" applyFont="1" applyBorder="1" applyAlignment="1">
      <alignment horizontal="left" vertical="center"/>
    </xf>
    <xf numFmtId="0" fontId="12" fillId="0" borderId="33" xfId="0" applyFont="1" applyBorder="1" applyAlignment="1">
      <alignment horizontal="center" vertical="center"/>
    </xf>
    <xf numFmtId="0" fontId="4" fillId="0" borderId="44" xfId="0" applyFont="1" applyBorder="1"/>
    <xf numFmtId="0" fontId="12" fillId="0" borderId="34" xfId="0" applyFont="1" applyBorder="1" applyAlignment="1">
      <alignment horizontal="center" vertical="center"/>
    </xf>
    <xf numFmtId="0" fontId="4" fillId="0" borderId="42" xfId="0" applyFont="1" applyBorder="1"/>
    <xf numFmtId="0" fontId="0" fillId="0" borderId="0" xfId="0"/>
    <xf numFmtId="0" fontId="4" fillId="0" borderId="43" xfId="0" applyFont="1" applyBorder="1"/>
    <xf numFmtId="14" fontId="13" fillId="0" borderId="34" xfId="0" applyNumberFormat="1" applyFont="1" applyBorder="1" applyAlignment="1">
      <alignment horizontal="left" vertical="center"/>
    </xf>
    <xf numFmtId="0" fontId="11" fillId="5" borderId="33" xfId="0" applyFont="1" applyFill="1" applyBorder="1" applyAlignment="1">
      <alignment horizontal="left" vertical="center" wrapText="1"/>
    </xf>
    <xf numFmtId="0" fontId="11" fillId="4" borderId="33" xfId="0" applyFont="1" applyFill="1" applyBorder="1" applyAlignment="1">
      <alignment vertical="center" wrapText="1"/>
    </xf>
    <xf numFmtId="0" fontId="11" fillId="5" borderId="34" xfId="0" applyFont="1" applyFill="1" applyBorder="1" applyAlignment="1">
      <alignment horizontal="center" vertical="center" wrapText="1"/>
    </xf>
    <xf numFmtId="0" fontId="4" fillId="0" borderId="54" xfId="0" applyFont="1" applyBorder="1"/>
    <xf numFmtId="0" fontId="4" fillId="0" borderId="55" xfId="0" applyFont="1" applyBorder="1"/>
    <xf numFmtId="0" fontId="11" fillId="4" borderId="37" xfId="0" applyFont="1" applyFill="1" applyBorder="1" applyAlignment="1">
      <alignment horizontal="center" vertical="center" wrapText="1"/>
    </xf>
    <xf numFmtId="0" fontId="4" fillId="4" borderId="122" xfId="0" applyFont="1" applyFill="1" applyBorder="1" applyAlignment="1">
      <alignment horizontal="center" vertical="center" wrapText="1"/>
    </xf>
    <xf numFmtId="0" fontId="56" fillId="0" borderId="201" xfId="0" applyFont="1" applyBorder="1" applyAlignment="1">
      <alignment horizontal="center" vertical="center" wrapText="1"/>
    </xf>
    <xf numFmtId="0" fontId="4" fillId="0" borderId="196" xfId="0" applyFont="1" applyBorder="1"/>
    <xf numFmtId="0" fontId="56" fillId="0" borderId="200" xfId="0" applyFont="1" applyBorder="1" applyAlignment="1">
      <alignment horizontal="center" vertical="center" wrapText="1"/>
    </xf>
    <xf numFmtId="0" fontId="4" fillId="0" borderId="199" xfId="0" applyFont="1" applyBorder="1"/>
    <xf numFmtId="0" fontId="56" fillId="0" borderId="199" xfId="0" applyFont="1" applyBorder="1" applyAlignment="1">
      <alignment horizontal="center" vertical="center" wrapText="1"/>
    </xf>
    <xf numFmtId="0" fontId="4" fillId="0" borderId="191" xfId="0" applyFont="1" applyBorder="1"/>
    <xf numFmtId="0" fontId="81" fillId="0" borderId="185" xfId="0" applyFont="1" applyBorder="1" applyAlignment="1">
      <alignment horizontal="center" vertical="center" textRotation="90" wrapText="1"/>
    </xf>
    <xf numFmtId="0" fontId="4" fillId="0" borderId="192" xfId="0" applyFont="1" applyBorder="1"/>
    <xf numFmtId="0" fontId="56" fillId="0" borderId="185" xfId="0" applyFont="1" applyBorder="1" applyAlignment="1">
      <alignment horizontal="center" vertical="center" wrapText="1"/>
    </xf>
    <xf numFmtId="0" fontId="80" fillId="0" borderId="185" xfId="0" applyFont="1" applyBorder="1" applyAlignment="1">
      <alignment horizontal="center" vertical="center" wrapText="1"/>
    </xf>
    <xf numFmtId="0" fontId="4" fillId="0" borderId="56" xfId="0" applyFont="1" applyBorder="1" applyAlignment="1">
      <alignment horizontal="center" wrapText="1"/>
    </xf>
    <xf numFmtId="0" fontId="4" fillId="0" borderId="56" xfId="0" applyFont="1" applyBorder="1" applyAlignment="1">
      <alignment horizontal="center" vertical="center" wrapText="1"/>
    </xf>
    <xf numFmtId="0" fontId="4" fillId="0" borderId="45" xfId="0" applyFont="1" applyBorder="1" applyAlignment="1">
      <alignment horizontal="left" vertical="center" wrapText="1"/>
    </xf>
    <xf numFmtId="0" fontId="78" fillId="0" borderId="185" xfId="0" applyFont="1" applyBorder="1" applyAlignment="1">
      <alignment horizontal="center" vertical="center" wrapText="1"/>
    </xf>
    <xf numFmtId="0" fontId="78" fillId="0" borderId="192" xfId="0" applyFont="1" applyBorder="1" applyAlignment="1">
      <alignment horizontal="center" vertical="center" wrapText="1"/>
    </xf>
    <xf numFmtId="0" fontId="55" fillId="0" borderId="185" xfId="0" applyFont="1" applyBorder="1" applyAlignment="1">
      <alignment horizontal="center" vertical="center" wrapText="1"/>
    </xf>
    <xf numFmtId="0" fontId="4" fillId="0" borderId="189" xfId="0" applyFont="1" applyBorder="1"/>
    <xf numFmtId="0" fontId="56" fillId="0" borderId="185" xfId="0" applyFont="1" applyBorder="1" applyAlignment="1">
      <alignment horizontal="center" vertical="center" textRotation="90" wrapText="1"/>
    </xf>
    <xf numFmtId="0" fontId="56" fillId="0" borderId="198" xfId="0" applyFont="1" applyBorder="1" applyAlignment="1">
      <alignment horizontal="center" vertical="center" wrapText="1"/>
    </xf>
    <xf numFmtId="0" fontId="4" fillId="0" borderId="198" xfId="0" applyFont="1" applyBorder="1"/>
    <xf numFmtId="0" fontId="4" fillId="0" borderId="188" xfId="0" applyFont="1" applyBorder="1"/>
    <xf numFmtId="0" fontId="78" fillId="0" borderId="189" xfId="0" applyFont="1" applyBorder="1" applyAlignment="1">
      <alignment horizontal="center" vertical="center" wrapText="1"/>
    </xf>
    <xf numFmtId="0" fontId="56" fillId="0" borderId="202" xfId="0" applyFont="1" applyBorder="1" applyAlignment="1">
      <alignment horizontal="center" vertical="center" wrapText="1"/>
    </xf>
    <xf numFmtId="0" fontId="4" fillId="0" borderId="197" xfId="0" applyFont="1" applyBorder="1"/>
    <xf numFmtId="9" fontId="55" fillId="0" borderId="185" xfId="0" applyNumberFormat="1" applyFont="1" applyBorder="1" applyAlignment="1">
      <alignment horizontal="center" vertical="center" wrapText="1"/>
    </xf>
    <xf numFmtId="0" fontId="55" fillId="0" borderId="185" xfId="0" applyFont="1" applyBorder="1" applyAlignment="1">
      <alignment horizontal="center" vertical="center" textRotation="90" wrapText="1"/>
    </xf>
    <xf numFmtId="168" fontId="55" fillId="0" borderId="185" xfId="0" applyNumberFormat="1" applyFont="1" applyBorder="1" applyAlignment="1">
      <alignment horizontal="center" vertical="center" wrapText="1"/>
    </xf>
    <xf numFmtId="0" fontId="55" fillId="0" borderId="185" xfId="0" applyFont="1" applyBorder="1" applyAlignment="1">
      <alignment horizontal="center" vertical="center"/>
    </xf>
    <xf numFmtId="9" fontId="55" fillId="0" borderId="185" xfId="0" applyNumberFormat="1" applyFont="1" applyBorder="1" applyAlignment="1">
      <alignment horizontal="center" vertical="center"/>
    </xf>
    <xf numFmtId="0" fontId="56" fillId="0" borderId="185" xfId="0" applyFont="1" applyBorder="1" applyAlignment="1">
      <alignment horizontal="center" vertical="center" textRotation="90"/>
    </xf>
    <xf numFmtId="0" fontId="55" fillId="0" borderId="185" xfId="0" applyFont="1" applyBorder="1" applyAlignment="1">
      <alignment horizontal="center" vertical="center" textRotation="90"/>
    </xf>
    <xf numFmtId="9" fontId="55" fillId="0" borderId="189" xfId="0" applyNumberFormat="1" applyFont="1" applyBorder="1" applyAlignment="1">
      <alignment horizontal="center" vertical="center" wrapText="1"/>
    </xf>
    <xf numFmtId="0" fontId="63" fillId="0" borderId="187" xfId="0" applyFont="1" applyBorder="1" applyAlignment="1">
      <alignment horizontal="center" vertical="center"/>
    </xf>
    <xf numFmtId="0" fontId="4" fillId="0" borderId="187" xfId="0" applyFont="1" applyBorder="1"/>
    <xf numFmtId="9" fontId="63" fillId="0" borderId="187" xfId="0" applyNumberFormat="1" applyFont="1" applyBorder="1" applyAlignment="1">
      <alignment horizontal="center" vertical="center" wrapText="1"/>
    </xf>
    <xf numFmtId="0" fontId="56" fillId="5" borderId="185" xfId="0" applyFont="1" applyFill="1" applyBorder="1" applyAlignment="1">
      <alignment horizontal="center" vertical="center" wrapText="1"/>
    </xf>
    <xf numFmtId="0" fontId="55" fillId="0" borderId="185" xfId="1" applyFont="1" applyBorder="1" applyAlignment="1">
      <alignment horizontal="left" vertical="center" wrapText="1"/>
    </xf>
    <xf numFmtId="0" fontId="4" fillId="0" borderId="189" xfId="1" applyFont="1" applyBorder="1"/>
    <xf numFmtId="0" fontId="55" fillId="0" borderId="185" xfId="0" applyFont="1" applyBorder="1" applyAlignment="1">
      <alignment horizontal="center" vertical="top" wrapText="1"/>
    </xf>
    <xf numFmtId="9" fontId="63" fillId="0" borderId="187" xfId="0" applyNumberFormat="1" applyFont="1" applyBorder="1" applyAlignment="1">
      <alignment horizontal="center" wrapText="1"/>
    </xf>
    <xf numFmtId="0" fontId="56" fillId="0" borderId="185" xfId="0" applyFont="1" applyBorder="1" applyAlignment="1">
      <alignment horizontal="center" vertical="top" textRotation="90" wrapText="1"/>
    </xf>
    <xf numFmtId="0" fontId="55" fillId="0" borderId="187" xfId="0" applyFont="1" applyBorder="1" applyAlignment="1">
      <alignment horizontal="center" vertical="center" wrapText="1"/>
    </xf>
    <xf numFmtId="0" fontId="55" fillId="0" borderId="189" xfId="0" applyFont="1" applyBorder="1" applyAlignment="1">
      <alignment horizontal="center" vertical="center"/>
    </xf>
    <xf numFmtId="0" fontId="56" fillId="0" borderId="189" xfId="0" applyFont="1" applyBorder="1" applyAlignment="1">
      <alignment horizontal="center" vertical="center" wrapText="1"/>
    </xf>
    <xf numFmtId="0" fontId="4" fillId="0" borderId="189" xfId="0" applyFont="1" applyBorder="1" applyAlignment="1">
      <alignment horizontal="center" vertical="center"/>
    </xf>
    <xf numFmtId="0" fontId="55" fillId="0" borderId="189" xfId="0" applyFont="1" applyBorder="1" applyAlignment="1">
      <alignment horizontal="center" vertical="center" wrapText="1"/>
    </xf>
    <xf numFmtId="0" fontId="55" fillId="0" borderId="192" xfId="0" applyFont="1" applyBorder="1" applyAlignment="1">
      <alignment horizontal="center" vertical="center" wrapText="1"/>
    </xf>
    <xf numFmtId="168" fontId="55" fillId="0" borderId="189" xfId="0" applyNumberFormat="1" applyFont="1" applyBorder="1" applyAlignment="1">
      <alignment horizontal="center" vertical="center" wrapText="1"/>
    </xf>
    <xf numFmtId="0" fontId="56" fillId="0" borderId="189" xfId="0" applyFont="1" applyBorder="1" applyAlignment="1">
      <alignment horizontal="center" vertical="center" textRotation="90"/>
    </xf>
    <xf numFmtId="0" fontId="56" fillId="0" borderId="192" xfId="0" applyFont="1" applyBorder="1" applyAlignment="1">
      <alignment horizontal="center" vertical="center" textRotation="90"/>
    </xf>
    <xf numFmtId="0" fontId="4" fillId="0" borderId="192" xfId="0" applyFont="1" applyBorder="1" applyAlignment="1">
      <alignment horizontal="center" vertical="center"/>
    </xf>
    <xf numFmtId="0" fontId="4" fillId="0" borderId="189" xfId="0" applyFont="1" applyBorder="1" applyAlignment="1">
      <alignment horizontal="center" vertical="center" wrapText="1"/>
    </xf>
    <xf numFmtId="0" fontId="4" fillId="0" borderId="189" xfId="0" applyFont="1" applyBorder="1" applyAlignment="1">
      <alignment horizontal="center"/>
    </xf>
    <xf numFmtId="0" fontId="55" fillId="0" borderId="189" xfId="0" applyFont="1" applyBorder="1" applyAlignment="1">
      <alignment horizontal="center" vertical="center" textRotation="90"/>
    </xf>
    <xf numFmtId="0" fontId="55" fillId="0" borderId="192" xfId="0" applyFont="1" applyBorder="1" applyAlignment="1">
      <alignment horizontal="center" vertical="center" textRotation="90"/>
    </xf>
    <xf numFmtId="0" fontId="56" fillId="0" borderId="189" xfId="0" applyFont="1" applyBorder="1" applyAlignment="1">
      <alignment horizontal="center" vertical="center" textRotation="90" wrapText="1"/>
    </xf>
    <xf numFmtId="0" fontId="56" fillId="0" borderId="192" xfId="0" applyFont="1" applyBorder="1" applyAlignment="1">
      <alignment horizontal="center" vertical="center" textRotation="90" wrapText="1"/>
    </xf>
    <xf numFmtId="9" fontId="55" fillId="0" borderId="189" xfId="0" applyNumberFormat="1" applyFont="1" applyBorder="1" applyAlignment="1">
      <alignment horizontal="center" vertical="center"/>
    </xf>
    <xf numFmtId="9" fontId="55" fillId="0" borderId="192" xfId="0" applyNumberFormat="1" applyFont="1" applyBorder="1" applyAlignment="1">
      <alignment horizontal="center" vertical="center"/>
    </xf>
    <xf numFmtId="168" fontId="55" fillId="0" borderId="192" xfId="0" applyNumberFormat="1" applyFont="1" applyBorder="1" applyAlignment="1">
      <alignment horizontal="center" vertical="center" wrapText="1"/>
    </xf>
    <xf numFmtId="9" fontId="4" fillId="0" borderId="189" xfId="8" applyFont="1" applyBorder="1" applyAlignment="1">
      <alignment horizontal="center" vertical="center"/>
    </xf>
    <xf numFmtId="9" fontId="4" fillId="0" borderId="192" xfId="8" applyFont="1" applyBorder="1" applyAlignment="1">
      <alignment horizontal="center" vertical="center"/>
    </xf>
    <xf numFmtId="9" fontId="57" fillId="0" borderId="186" xfId="0" applyNumberFormat="1" applyFont="1" applyBorder="1" applyAlignment="1" applyProtection="1">
      <alignment horizontal="center" vertical="center" wrapText="1"/>
      <protection locked="0"/>
    </xf>
    <xf numFmtId="9" fontId="57" fillId="0" borderId="190" xfId="0" applyNumberFormat="1" applyFont="1" applyBorder="1" applyAlignment="1" applyProtection="1">
      <alignment horizontal="center" vertical="center" wrapText="1"/>
      <protection locked="0"/>
    </xf>
    <xf numFmtId="0" fontId="63" fillId="0" borderId="187" xfId="0" applyFont="1" applyBorder="1" applyAlignment="1">
      <alignment horizontal="center" vertical="center" wrapText="1"/>
    </xf>
    <xf numFmtId="0" fontId="55" fillId="0" borderId="189" xfId="0" applyFont="1" applyBorder="1" applyAlignment="1">
      <alignment vertical="center" wrapText="1"/>
    </xf>
    <xf numFmtId="0" fontId="65" fillId="0" borderId="185" xfId="0" applyFont="1" applyBorder="1" applyAlignment="1">
      <alignment horizontal="center" vertical="center" wrapText="1"/>
    </xf>
    <xf numFmtId="0" fontId="66" fillId="0" borderId="189" xfId="0" applyFont="1" applyBorder="1"/>
    <xf numFmtId="0" fontId="66" fillId="0" borderId="192" xfId="0" applyFont="1" applyBorder="1"/>
    <xf numFmtId="0" fontId="69" fillId="0" borderId="185" xfId="0" applyFont="1" applyBorder="1" applyAlignment="1">
      <alignment horizontal="center" vertical="center" wrapText="1"/>
    </xf>
    <xf numFmtId="9" fontId="65" fillId="0" borderId="185" xfId="0" applyNumberFormat="1" applyFont="1" applyBorder="1" applyAlignment="1">
      <alignment horizontal="center" vertical="center" wrapText="1"/>
    </xf>
    <xf numFmtId="0" fontId="68" fillId="0" borderId="185" xfId="0" applyFont="1" applyBorder="1" applyAlignment="1">
      <alignment horizontal="center" vertical="center" textRotation="90" wrapText="1"/>
    </xf>
    <xf numFmtId="0" fontId="68" fillId="0" borderId="185" xfId="0" applyFont="1" applyBorder="1" applyAlignment="1">
      <alignment horizontal="center" vertical="center" wrapText="1"/>
    </xf>
    <xf numFmtId="0" fontId="65" fillId="0" borderId="185" xfId="0" applyFont="1" applyBorder="1" applyAlignment="1">
      <alignment horizontal="center" vertical="center" textRotation="90" wrapText="1"/>
    </xf>
    <xf numFmtId="168" fontId="65" fillId="0" borderId="185" xfId="0" applyNumberFormat="1" applyFont="1" applyBorder="1" applyAlignment="1">
      <alignment horizontal="center" vertical="center" wrapText="1"/>
    </xf>
    <xf numFmtId="0" fontId="3" fillId="0" borderId="0" xfId="0" applyFont="1" applyAlignment="1">
      <alignment vertical="center"/>
    </xf>
    <xf numFmtId="0" fontId="0" fillId="0" borderId="125" xfId="0" applyBorder="1"/>
    <xf numFmtId="0" fontId="28" fillId="0" borderId="12" xfId="0" applyFont="1" applyBorder="1" applyAlignment="1">
      <alignment horizontal="center" vertical="center"/>
    </xf>
    <xf numFmtId="14" fontId="27" fillId="0" borderId="22" xfId="0" applyNumberFormat="1" applyFont="1" applyBorder="1" applyAlignment="1">
      <alignment horizontal="left" vertical="top"/>
    </xf>
    <xf numFmtId="0" fontId="26" fillId="0" borderId="25" xfId="0" applyFont="1" applyBorder="1"/>
    <xf numFmtId="14" fontId="27" fillId="0" borderId="18" xfId="0" applyNumberFormat="1" applyFont="1" applyBorder="1" applyAlignment="1">
      <alignment horizontal="center" vertical="top"/>
    </xf>
    <xf numFmtId="0" fontId="26" fillId="0" borderId="0" xfId="0" applyFont="1"/>
    <xf numFmtId="0" fontId="28" fillId="0" borderId="76" xfId="0" applyFont="1" applyBorder="1" applyAlignment="1">
      <alignment horizontal="left" vertical="center" wrapText="1"/>
    </xf>
    <xf numFmtId="0" fontId="26" fillId="0" borderId="48" xfId="0" applyFont="1" applyBorder="1"/>
    <xf numFmtId="0" fontId="26" fillId="0" borderId="49" xfId="0" applyFont="1" applyBorder="1"/>
    <xf numFmtId="0" fontId="26" fillId="0" borderId="80" xfId="0" applyFont="1" applyBorder="1"/>
    <xf numFmtId="0" fontId="26" fillId="0" borderId="81" xfId="0" applyFont="1" applyBorder="1"/>
    <xf numFmtId="0" fontId="26" fillId="0" borderId="77" xfId="0" applyFont="1" applyBorder="1"/>
    <xf numFmtId="0" fontId="26" fillId="0" borderId="78" xfId="0" applyFont="1" applyBorder="1"/>
    <xf numFmtId="0" fontId="26" fillId="0" borderId="79" xfId="0" applyFont="1" applyBorder="1"/>
    <xf numFmtId="0" fontId="28" fillId="0" borderId="12" xfId="0" applyFont="1" applyBorder="1" applyAlignment="1">
      <alignment horizontal="left" vertical="center" wrapText="1"/>
    </xf>
    <xf numFmtId="0" fontId="26" fillId="0" borderId="18" xfId="0" applyFont="1" applyBorder="1"/>
    <xf numFmtId="0" fontId="26" fillId="0" borderId="70" xfId="0" applyFont="1" applyBorder="1"/>
    <xf numFmtId="0" fontId="18" fillId="0" borderId="76" xfId="0" applyFont="1" applyBorder="1" applyAlignment="1">
      <alignment horizontal="center" vertical="center" wrapText="1"/>
    </xf>
    <xf numFmtId="0" fontId="4" fillId="0" borderId="80" xfId="0" applyFont="1" applyBorder="1"/>
    <xf numFmtId="0" fontId="4" fillId="0" borderId="81" xfId="0" applyFont="1" applyBorder="1"/>
    <xf numFmtId="0" fontId="4" fillId="0" borderId="77" xfId="0" applyFont="1" applyBorder="1"/>
    <xf numFmtId="0" fontId="4" fillId="0" borderId="79" xfId="0" applyFont="1" applyBorder="1"/>
    <xf numFmtId="0" fontId="37" fillId="2" borderId="83" xfId="0" applyFont="1" applyFill="1" applyBorder="1" applyAlignment="1">
      <alignment horizontal="center" vertical="center"/>
    </xf>
    <xf numFmtId="0" fontId="37" fillId="2" borderId="125" xfId="0" applyFont="1" applyFill="1" applyBorder="1" applyAlignment="1">
      <alignment horizontal="center" vertical="center"/>
    </xf>
    <xf numFmtId="0" fontId="18" fillId="0" borderId="125" xfId="0" applyFont="1" applyBorder="1" applyAlignment="1">
      <alignment horizontal="center" vertical="center" wrapText="1"/>
    </xf>
    <xf numFmtId="0" fontId="4" fillId="0" borderId="125" xfId="0" applyFont="1" applyBorder="1"/>
    <xf numFmtId="0" fontId="27" fillId="0" borderId="169" xfId="0" applyFont="1" applyBorder="1" applyAlignment="1">
      <alignment horizontal="left" vertical="center"/>
    </xf>
    <xf numFmtId="0" fontId="26" fillId="0" borderId="170" xfId="0" applyFont="1" applyBorder="1"/>
    <xf numFmtId="0" fontId="26" fillId="0" borderId="129" xfId="0" applyFont="1" applyBorder="1"/>
    <xf numFmtId="0" fontId="27" fillId="0" borderId="171" xfId="0" applyFont="1" applyBorder="1" applyAlignment="1">
      <alignment horizontal="left" vertical="center"/>
    </xf>
    <xf numFmtId="0" fontId="3" fillId="0" borderId="12" xfId="0" applyFont="1" applyBorder="1" applyAlignment="1">
      <alignment horizontal="center" vertical="center"/>
    </xf>
    <xf numFmtId="0" fontId="4" fillId="0" borderId="4" xfId="0" applyFont="1" applyBorder="1"/>
    <xf numFmtId="0" fontId="4" fillId="0" borderId="18" xfId="0" applyFont="1" applyBorder="1"/>
    <xf numFmtId="0" fontId="4" fillId="0" borderId="70" xfId="0" applyFont="1" applyBorder="1"/>
    <xf numFmtId="0" fontId="4" fillId="0" borderId="14" xfId="0" applyFont="1" applyBorder="1"/>
    <xf numFmtId="0" fontId="4" fillId="0" borderId="11" xfId="0" applyFont="1" applyBorder="1"/>
    <xf numFmtId="0" fontId="27" fillId="0" borderId="12" xfId="0" applyFont="1" applyBorder="1" applyAlignment="1">
      <alignment horizontal="center" vertical="center"/>
    </xf>
    <xf numFmtId="0" fontId="3" fillId="0" borderId="125" xfId="0" applyFont="1" applyBorder="1" applyAlignment="1">
      <alignment vertical="center"/>
    </xf>
    <xf numFmtId="0" fontId="8" fillId="0" borderId="172" xfId="0" applyFont="1" applyBorder="1" applyAlignment="1">
      <alignment horizontal="center" vertical="center" wrapText="1"/>
    </xf>
    <xf numFmtId="0" fontId="4" fillId="0" borderId="173" xfId="0" applyFont="1" applyBorder="1"/>
    <xf numFmtId="0" fontId="4" fillId="0" borderId="174" xfId="0" applyFont="1" applyBorder="1"/>
    <xf numFmtId="0" fontId="37" fillId="2" borderId="137" xfId="0" applyFont="1" applyFill="1" applyBorder="1" applyAlignment="1">
      <alignment horizontal="center" vertical="center"/>
    </xf>
    <xf numFmtId="0" fontId="18" fillId="7" borderId="73" xfId="0" applyFont="1" applyFill="1" applyBorder="1" applyAlignment="1">
      <alignment horizontal="center" vertical="center" wrapText="1"/>
    </xf>
    <xf numFmtId="0" fontId="4" fillId="0" borderId="74" xfId="0" applyFont="1" applyBorder="1"/>
    <xf numFmtId="0" fontId="4" fillId="0" borderId="75" xfId="0" applyFont="1" applyBorder="1"/>
    <xf numFmtId="0" fontId="28" fillId="0" borderId="73" xfId="0" applyFont="1" applyBorder="1" applyAlignment="1">
      <alignment horizontal="left" vertical="center" wrapText="1"/>
    </xf>
    <xf numFmtId="0" fontId="26" fillId="0" borderId="74" xfId="0" applyFont="1" applyBorder="1"/>
    <xf numFmtId="0" fontId="26" fillId="0" borderId="75" xfId="0" applyFont="1" applyBorder="1"/>
    <xf numFmtId="0" fontId="28" fillId="0" borderId="5" xfId="0" applyFont="1" applyBorder="1" applyAlignment="1">
      <alignment horizontal="left" vertical="center" wrapText="1"/>
    </xf>
    <xf numFmtId="0" fontId="26" fillId="0" borderId="17" xfId="0" applyFont="1" applyBorder="1"/>
    <xf numFmtId="0" fontId="28" fillId="0" borderId="125" xfId="0" applyFont="1" applyBorder="1" applyAlignment="1">
      <alignment horizontal="center" vertical="center" wrapText="1"/>
    </xf>
    <xf numFmtId="0" fontId="28" fillId="0" borderId="112" xfId="0" applyFont="1" applyBorder="1" applyAlignment="1">
      <alignment horizontal="center" vertical="center" wrapText="1"/>
    </xf>
    <xf numFmtId="0" fontId="22" fillId="0" borderId="122" xfId="0" applyFont="1" applyBorder="1" applyAlignment="1">
      <alignment horizontal="center" vertical="center" wrapText="1"/>
    </xf>
    <xf numFmtId="0" fontId="20" fillId="9" borderId="60" xfId="0" applyFont="1" applyFill="1" applyBorder="1" applyAlignment="1">
      <alignment horizontal="center" vertical="center" wrapText="1"/>
    </xf>
    <xf numFmtId="0" fontId="4" fillId="0" borderId="72" xfId="0" applyFont="1" applyBorder="1"/>
    <xf numFmtId="0" fontId="4" fillId="0" borderId="13" xfId="0" applyFont="1" applyBorder="1"/>
    <xf numFmtId="0" fontId="4" fillId="0" borderId="13" xfId="0" applyFont="1" applyBorder="1" applyAlignment="1">
      <alignment horizontal="center" vertical="center"/>
    </xf>
    <xf numFmtId="0" fontId="20" fillId="8" borderId="5" xfId="0" applyFont="1" applyFill="1" applyBorder="1" applyAlignment="1">
      <alignment horizontal="center" vertical="center" wrapText="1"/>
    </xf>
    <xf numFmtId="0" fontId="4" fillId="0" borderId="6" xfId="0" applyFont="1" applyBorder="1"/>
    <xf numFmtId="0" fontId="8" fillId="0" borderId="172" xfId="0" applyFont="1" applyBorder="1" applyAlignment="1">
      <alignment horizontal="left" vertical="center" wrapText="1"/>
    </xf>
    <xf numFmtId="0" fontId="4" fillId="0" borderId="174" xfId="0" applyFont="1" applyBorder="1" applyAlignment="1">
      <alignment horizontal="center" vertical="center"/>
    </xf>
    <xf numFmtId="0" fontId="8" fillId="0" borderId="122" xfId="0" applyFont="1" applyBorder="1" applyAlignment="1">
      <alignment horizontal="center" vertical="center" wrapText="1"/>
    </xf>
    <xf numFmtId="0" fontId="4" fillId="0" borderId="38" xfId="0" applyFont="1" applyBorder="1" applyAlignment="1">
      <alignment horizontal="center" vertical="center"/>
    </xf>
    <xf numFmtId="0" fontId="8" fillId="0" borderId="38" xfId="0" applyFont="1" applyBorder="1" applyAlignment="1">
      <alignment horizontal="center" vertical="center" wrapText="1"/>
    </xf>
    <xf numFmtId="0" fontId="29" fillId="11" borderId="116" xfId="0" applyFont="1" applyFill="1" applyBorder="1" applyAlignment="1">
      <alignment horizontal="center" vertical="center" wrapText="1"/>
    </xf>
    <xf numFmtId="0" fontId="31" fillId="0" borderId="119" xfId="0" applyFont="1" applyBorder="1"/>
    <xf numFmtId="0" fontId="31" fillId="0" borderId="118" xfId="0" applyFont="1" applyBorder="1"/>
    <xf numFmtId="0" fontId="32" fillId="0" borderId="1" xfId="0" applyFont="1" applyBorder="1" applyAlignment="1">
      <alignment horizontal="center"/>
    </xf>
    <xf numFmtId="0" fontId="26" fillId="0" borderId="8" xfId="0" applyFont="1" applyBorder="1"/>
    <xf numFmtId="0" fontId="26" fillId="0" borderId="61" xfId="0" applyFont="1" applyBorder="1"/>
    <xf numFmtId="0" fontId="29" fillId="7" borderId="114" xfId="0" applyFont="1" applyFill="1" applyBorder="1" applyAlignment="1">
      <alignment horizontal="center" vertical="center"/>
    </xf>
    <xf numFmtId="0" fontId="30" fillId="0" borderId="115" xfId="0" applyFont="1" applyBorder="1"/>
    <xf numFmtId="0" fontId="33" fillId="11" borderId="116" xfId="0" applyFont="1" applyFill="1" applyBorder="1" applyAlignment="1">
      <alignment horizontal="center" vertical="center" wrapText="1"/>
    </xf>
    <xf numFmtId="0" fontId="40" fillId="10" borderId="130" xfId="0" applyFont="1" applyFill="1" applyBorder="1" applyAlignment="1">
      <alignment horizontal="center" vertical="center"/>
    </xf>
    <xf numFmtId="0" fontId="45" fillId="0" borderId="131" xfId="0" applyFont="1" applyBorder="1"/>
    <xf numFmtId="0" fontId="27" fillId="0" borderId="19" xfId="0" applyFont="1" applyBorder="1" applyAlignment="1">
      <alignment horizontal="center" vertical="center"/>
    </xf>
    <xf numFmtId="0" fontId="26" fillId="0" borderId="20" xfId="0" applyFont="1" applyBorder="1"/>
    <xf numFmtId="0" fontId="29" fillId="11" borderId="121" xfId="0" applyFont="1" applyFill="1" applyBorder="1" applyAlignment="1">
      <alignment horizontal="center" vertical="center" wrapText="1"/>
    </xf>
    <xf numFmtId="0" fontId="29" fillId="11" borderId="120" xfId="0" applyFont="1" applyFill="1" applyBorder="1" applyAlignment="1">
      <alignment horizontal="center" vertical="center" wrapText="1"/>
    </xf>
    <xf numFmtId="0" fontId="29" fillId="11" borderId="118" xfId="0" applyFont="1" applyFill="1" applyBorder="1" applyAlignment="1">
      <alignment horizontal="center" vertical="center" wrapText="1"/>
    </xf>
    <xf numFmtId="0" fontId="27" fillId="0" borderId="12" xfId="0" applyFont="1" applyBorder="1" applyAlignment="1">
      <alignment horizontal="center" vertical="center" wrapText="1"/>
    </xf>
    <xf numFmtId="0" fontId="27" fillId="0" borderId="5" xfId="0" applyFont="1" applyBorder="1" applyAlignment="1">
      <alignment horizontal="left" vertical="top"/>
    </xf>
    <xf numFmtId="0" fontId="27" fillId="0" borderId="6" xfId="0" applyFont="1" applyBorder="1" applyAlignment="1">
      <alignment horizontal="left" vertical="top"/>
    </xf>
    <xf numFmtId="0" fontId="27" fillId="0" borderId="82" xfId="0" applyFont="1" applyBorder="1" applyAlignment="1">
      <alignment horizontal="left" vertical="top"/>
    </xf>
    <xf numFmtId="14" fontId="27" fillId="0" borderId="154" xfId="0" applyNumberFormat="1" applyFont="1" applyBorder="1" applyAlignment="1">
      <alignment horizontal="left" vertical="top"/>
    </xf>
    <xf numFmtId="14" fontId="27" fillId="0" borderId="159" xfId="0" applyNumberFormat="1" applyFont="1" applyBorder="1" applyAlignment="1">
      <alignment horizontal="left" vertical="top"/>
    </xf>
    <xf numFmtId="14" fontId="27" fillId="0" borderId="127" xfId="0" applyNumberFormat="1" applyFont="1" applyBorder="1" applyAlignment="1">
      <alignment horizontal="left" vertical="top"/>
    </xf>
    <xf numFmtId="0" fontId="48" fillId="20" borderId="98" xfId="1" applyFont="1" applyFill="1" applyBorder="1" applyAlignment="1">
      <alignment horizontal="center" vertical="center" wrapText="1"/>
    </xf>
    <xf numFmtId="0" fontId="48" fillId="20" borderId="101" xfId="1" applyFont="1" applyFill="1" applyBorder="1" applyAlignment="1">
      <alignment horizontal="center" vertical="center" wrapText="1"/>
    </xf>
    <xf numFmtId="0" fontId="48" fillId="20" borderId="105" xfId="1" applyFont="1" applyFill="1" applyBorder="1" applyAlignment="1">
      <alignment horizontal="center" vertical="center" wrapText="1"/>
    </xf>
    <xf numFmtId="0" fontId="11" fillId="20" borderId="88" xfId="1" applyFont="1" applyFill="1" applyBorder="1" applyAlignment="1">
      <alignment horizontal="center" vertical="center" wrapText="1"/>
    </xf>
    <xf numFmtId="0" fontId="11" fillId="20" borderId="89" xfId="1" applyFont="1" applyFill="1" applyBorder="1" applyAlignment="1">
      <alignment horizontal="center" vertical="center" wrapText="1"/>
    </xf>
    <xf numFmtId="0" fontId="11" fillId="20" borderId="90" xfId="1" applyFont="1" applyFill="1" applyBorder="1" applyAlignment="1">
      <alignment horizontal="center" vertical="center" wrapText="1"/>
    </xf>
    <xf numFmtId="0" fontId="21" fillId="20" borderId="135" xfId="1" applyFont="1" applyFill="1" applyBorder="1" applyAlignment="1">
      <alignment horizontal="center" vertical="center" wrapText="1"/>
    </xf>
    <xf numFmtId="0" fontId="21" fillId="20" borderId="134" xfId="1" applyFont="1" applyFill="1" applyBorder="1" applyAlignment="1">
      <alignment horizontal="center" vertical="center" wrapText="1"/>
    </xf>
    <xf numFmtId="0" fontId="28" fillId="20" borderId="182" xfId="1" applyFont="1" applyFill="1" applyBorder="1" applyAlignment="1">
      <alignment horizontal="center" vertical="center" wrapText="1"/>
    </xf>
    <xf numFmtId="0" fontId="28" fillId="20" borderId="107" xfId="1" applyFont="1" applyFill="1" applyBorder="1" applyAlignment="1">
      <alignment horizontal="center" vertical="center" wrapText="1"/>
    </xf>
    <xf numFmtId="0" fontId="28" fillId="20" borderId="180" xfId="1" applyFont="1" applyFill="1" applyBorder="1" applyAlignment="1">
      <alignment horizontal="center" vertical="center" wrapText="1"/>
    </xf>
    <xf numFmtId="0" fontId="28" fillId="20" borderId="108" xfId="1" applyFont="1" applyFill="1" applyBorder="1" applyAlignment="1">
      <alignment horizontal="center" vertical="center" wrapText="1"/>
    </xf>
    <xf numFmtId="0" fontId="28" fillId="20" borderId="110" xfId="1" applyFont="1" applyFill="1" applyBorder="1" applyAlignment="1">
      <alignment horizontal="center" vertical="center" wrapText="1"/>
    </xf>
    <xf numFmtId="0" fontId="50" fillId="20" borderId="95" xfId="1" applyFont="1" applyFill="1" applyBorder="1" applyAlignment="1">
      <alignment horizontal="center" vertical="center" wrapText="1"/>
    </xf>
    <xf numFmtId="0" fontId="50" fillId="20" borderId="96" xfId="1" applyFont="1" applyFill="1" applyBorder="1" applyAlignment="1">
      <alignment horizontal="center" vertical="center" wrapText="1"/>
    </xf>
    <xf numFmtId="0" fontId="50" fillId="20" borderId="97" xfId="1" applyFont="1" applyFill="1" applyBorder="1" applyAlignment="1">
      <alignment horizontal="center" vertical="center" wrapText="1"/>
    </xf>
    <xf numFmtId="0" fontId="50" fillId="20" borderId="99" xfId="1" applyFont="1" applyFill="1" applyBorder="1" applyAlignment="1">
      <alignment horizontal="center" vertical="center" wrapText="1"/>
    </xf>
    <xf numFmtId="0" fontId="50" fillId="20" borderId="125" xfId="1" applyFont="1" applyFill="1" applyAlignment="1">
      <alignment horizontal="center" vertical="center" wrapText="1"/>
    </xf>
    <xf numFmtId="0" fontId="50" fillId="20" borderId="100" xfId="1" applyFont="1" applyFill="1" applyBorder="1" applyAlignment="1">
      <alignment horizontal="center" vertical="center" wrapText="1"/>
    </xf>
    <xf numFmtId="0" fontId="50" fillId="20" borderId="102" xfId="1" applyFont="1" applyFill="1" applyBorder="1" applyAlignment="1">
      <alignment horizontal="center" vertical="center" wrapText="1"/>
    </xf>
    <xf numFmtId="0" fontId="50" fillId="20" borderId="103" xfId="1" applyFont="1" applyFill="1" applyBorder="1" applyAlignment="1">
      <alignment horizontal="center" vertical="center" wrapText="1"/>
    </xf>
    <xf numFmtId="0" fontId="50" fillId="20" borderId="104" xfId="1" applyFont="1" applyFill="1" applyBorder="1" applyAlignment="1">
      <alignment horizontal="center" vertical="center" wrapText="1"/>
    </xf>
    <xf numFmtId="0" fontId="14" fillId="0" borderId="95" xfId="0" applyFont="1" applyBorder="1" applyAlignment="1">
      <alignment horizontal="center" vertical="center" wrapText="1"/>
    </xf>
    <xf numFmtId="0" fontId="14" fillId="0" borderId="97" xfId="0" applyFont="1" applyBorder="1" applyAlignment="1">
      <alignment horizontal="center" vertical="center" wrapText="1"/>
    </xf>
    <xf numFmtId="0" fontId="14" fillId="0" borderId="99" xfId="0" applyFont="1" applyBorder="1" applyAlignment="1">
      <alignment horizontal="center" vertical="center" wrapText="1"/>
    </xf>
    <xf numFmtId="0" fontId="14" fillId="0" borderId="100" xfId="0" applyFont="1" applyBorder="1" applyAlignment="1">
      <alignment horizontal="center" vertical="center" wrapText="1"/>
    </xf>
    <xf numFmtId="0" fontId="14" fillId="0" borderId="102" xfId="0" applyFont="1" applyBorder="1" applyAlignment="1">
      <alignment horizontal="center" vertical="center" wrapText="1"/>
    </xf>
    <xf numFmtId="0" fontId="14" fillId="0" borderId="104" xfId="0" applyFont="1" applyBorder="1" applyAlignment="1">
      <alignment horizontal="center" vertical="center" wrapText="1"/>
    </xf>
    <xf numFmtId="166" fontId="48" fillId="20" borderId="95" xfId="1" applyNumberFormat="1" applyFont="1" applyFill="1" applyBorder="1" applyAlignment="1">
      <alignment horizontal="center" vertical="center" wrapText="1"/>
    </xf>
    <xf numFmtId="166" fontId="48" fillId="20" borderId="97" xfId="1" applyNumberFormat="1" applyFont="1" applyFill="1" applyBorder="1" applyAlignment="1">
      <alignment horizontal="center" vertical="center" wrapText="1"/>
    </xf>
    <xf numFmtId="166" fontId="48" fillId="20" borderId="99" xfId="1" applyNumberFormat="1" applyFont="1" applyFill="1" applyBorder="1" applyAlignment="1">
      <alignment horizontal="center" vertical="center" wrapText="1"/>
    </xf>
    <xf numFmtId="166" fontId="48" fillId="20" borderId="100" xfId="1" applyNumberFormat="1" applyFont="1" applyFill="1" applyBorder="1" applyAlignment="1">
      <alignment horizontal="center" vertical="center" wrapText="1"/>
    </xf>
    <xf numFmtId="166" fontId="48" fillId="20" borderId="102" xfId="1" applyNumberFormat="1" applyFont="1" applyFill="1" applyBorder="1" applyAlignment="1">
      <alignment horizontal="center" vertical="center" wrapText="1"/>
    </xf>
    <xf numFmtId="166" fontId="48" fillId="20" borderId="104" xfId="1" applyNumberFormat="1" applyFont="1" applyFill="1" applyBorder="1" applyAlignment="1">
      <alignment horizontal="center" vertical="center" wrapText="1"/>
    </xf>
    <xf numFmtId="0" fontId="47" fillId="20" borderId="87" xfId="1" applyFont="1" applyFill="1" applyBorder="1" applyAlignment="1">
      <alignment horizontal="center" vertical="center" wrapText="1"/>
    </xf>
    <xf numFmtId="0" fontId="4" fillId="20" borderId="88" xfId="1" applyFont="1" applyFill="1" applyBorder="1" applyAlignment="1">
      <alignment horizontal="center"/>
    </xf>
    <xf numFmtId="0" fontId="4" fillId="20" borderId="89" xfId="1" applyFont="1" applyFill="1" applyBorder="1" applyAlignment="1">
      <alignment horizontal="center"/>
    </xf>
    <xf numFmtId="0" fontId="4" fillId="20" borderId="90" xfId="1" applyFont="1" applyFill="1" applyBorder="1" applyAlignment="1">
      <alignment horizontal="center"/>
    </xf>
    <xf numFmtId="0" fontId="11" fillId="22" borderId="88" xfId="1" applyFont="1" applyFill="1" applyBorder="1" applyAlignment="1">
      <alignment horizontal="center" vertical="center" wrapText="1"/>
    </xf>
    <xf numFmtId="0" fontId="11" fillId="22" borderId="89" xfId="1" applyFont="1" applyFill="1" applyBorder="1" applyAlignment="1">
      <alignment horizontal="center" vertical="center" wrapText="1"/>
    </xf>
    <xf numFmtId="0" fontId="11" fillId="22" borderId="90" xfId="1" applyFont="1" applyFill="1" applyBorder="1" applyAlignment="1">
      <alignment horizontal="center" vertical="center" wrapText="1"/>
    </xf>
    <xf numFmtId="0" fontId="51" fillId="23" borderId="93" xfId="1" applyFont="1" applyFill="1" applyBorder="1" applyAlignment="1">
      <alignment horizontal="center" vertical="center" wrapText="1"/>
    </xf>
    <xf numFmtId="0" fontId="51" fillId="23" borderId="91" xfId="1" applyFont="1" applyFill="1" applyBorder="1" applyAlignment="1">
      <alignment horizontal="center" vertical="center" wrapText="1"/>
    </xf>
    <xf numFmtId="0" fontId="51" fillId="23" borderId="92" xfId="1" applyFont="1" applyFill="1" applyBorder="1" applyAlignment="1">
      <alignment horizontal="center" vertical="center" wrapText="1"/>
    </xf>
    <xf numFmtId="0" fontId="16" fillId="20" borderId="60" xfId="1" applyFont="1" applyFill="1" applyBorder="1" applyAlignment="1">
      <alignment horizontal="center" vertical="center" wrapText="1"/>
    </xf>
    <xf numFmtId="0" fontId="16" fillId="20" borderId="72" xfId="1" applyFont="1" applyFill="1" applyBorder="1" applyAlignment="1">
      <alignment horizontal="center" vertical="center" wrapText="1"/>
    </xf>
    <xf numFmtId="0" fontId="16" fillId="20" borderId="111" xfId="1" applyFont="1" applyFill="1" applyBorder="1" applyAlignment="1">
      <alignment horizontal="center" vertical="center" wrapText="1"/>
    </xf>
    <xf numFmtId="0" fontId="16" fillId="20" borderId="65" xfId="1" applyFont="1" applyFill="1" applyBorder="1" applyAlignment="1">
      <alignment horizontal="center" vertical="center" wrapText="1"/>
    </xf>
    <xf numFmtId="0" fontId="16" fillId="20" borderId="71" xfId="1" applyFont="1" applyFill="1" applyBorder="1" applyAlignment="1">
      <alignment horizontal="center" vertical="center" wrapText="1"/>
    </xf>
    <xf numFmtId="0" fontId="16" fillId="20" borderId="11" xfId="1" applyFont="1" applyFill="1" applyBorder="1" applyAlignment="1">
      <alignment horizontal="center" vertical="center" wrapText="1"/>
    </xf>
    <xf numFmtId="0" fontId="3" fillId="20" borderId="5" xfId="1" applyFont="1" applyFill="1" applyBorder="1" applyAlignment="1">
      <alignment horizontal="left" vertical="top"/>
    </xf>
    <xf numFmtId="0" fontId="3" fillId="20" borderId="6" xfId="1" applyFont="1" applyFill="1" applyBorder="1" applyAlignment="1">
      <alignment horizontal="left" vertical="top"/>
    </xf>
    <xf numFmtId="0" fontId="3" fillId="20" borderId="17" xfId="1" applyFont="1" applyFill="1" applyBorder="1" applyAlignment="1">
      <alignment horizontal="left" vertical="top"/>
    </xf>
    <xf numFmtId="0" fontId="3" fillId="20" borderId="5" xfId="1" applyFont="1" applyFill="1" applyBorder="1" applyAlignment="1">
      <alignment horizontal="left" vertical="center"/>
    </xf>
    <xf numFmtId="0" fontId="3" fillId="20" borderId="6" xfId="1" applyFont="1" applyFill="1" applyBorder="1" applyAlignment="1">
      <alignment horizontal="left" vertical="center"/>
    </xf>
    <xf numFmtId="0" fontId="3" fillId="20" borderId="17" xfId="1" applyFont="1" applyFill="1" applyBorder="1" applyAlignment="1">
      <alignment horizontal="left" vertical="center"/>
    </xf>
    <xf numFmtId="0" fontId="16" fillId="20" borderId="60" xfId="1" applyFont="1" applyFill="1" applyBorder="1" applyAlignment="1">
      <alignment horizontal="center" vertical="center"/>
    </xf>
    <xf numFmtId="0" fontId="16" fillId="20" borderId="72" xfId="1" applyFont="1" applyFill="1" applyBorder="1" applyAlignment="1">
      <alignment horizontal="center" vertical="center"/>
    </xf>
    <xf numFmtId="0" fontId="16" fillId="20" borderId="111" xfId="1" applyFont="1" applyFill="1" applyBorder="1" applyAlignment="1">
      <alignment horizontal="center" vertical="center"/>
    </xf>
    <xf numFmtId="0" fontId="16" fillId="20" borderId="65" xfId="1" applyFont="1" applyFill="1" applyBorder="1" applyAlignment="1">
      <alignment horizontal="center" vertical="center"/>
    </xf>
    <xf numFmtId="0" fontId="16" fillId="20" borderId="71" xfId="1" applyFont="1" applyFill="1" applyBorder="1" applyAlignment="1">
      <alignment horizontal="center" vertical="center"/>
    </xf>
    <xf numFmtId="0" fontId="16" fillId="20" borderId="11" xfId="1" applyFont="1" applyFill="1" applyBorder="1" applyAlignment="1">
      <alignment horizontal="center" vertical="center"/>
    </xf>
    <xf numFmtId="14" fontId="3" fillId="20" borderId="82" xfId="1" applyNumberFormat="1" applyFont="1" applyFill="1" applyBorder="1" applyAlignment="1">
      <alignment horizontal="left" vertical="top"/>
    </xf>
    <xf numFmtId="14" fontId="3" fillId="20" borderId="72" xfId="1" applyNumberFormat="1" applyFont="1" applyFill="1" applyBorder="1" applyAlignment="1">
      <alignment horizontal="left" vertical="top"/>
    </xf>
    <xf numFmtId="14" fontId="3" fillId="20" borderId="111" xfId="1" applyNumberFormat="1" applyFont="1" applyFill="1" applyBorder="1" applyAlignment="1">
      <alignment horizontal="left" vertical="top"/>
    </xf>
    <xf numFmtId="14" fontId="3" fillId="20" borderId="84" xfId="1" applyNumberFormat="1" applyFont="1" applyFill="1" applyBorder="1" applyAlignment="1">
      <alignment horizontal="left" vertical="top"/>
    </xf>
    <xf numFmtId="14" fontId="3" fillId="20" borderId="71" xfId="1" applyNumberFormat="1" applyFont="1" applyFill="1" applyBorder="1" applyAlignment="1">
      <alignment horizontal="left" vertical="top"/>
    </xf>
    <xf numFmtId="14" fontId="3" fillId="20" borderId="11" xfId="1" applyNumberFormat="1" applyFont="1" applyFill="1" applyBorder="1" applyAlignment="1">
      <alignment horizontal="left" vertical="top"/>
    </xf>
    <xf numFmtId="0" fontId="47" fillId="21" borderId="85" xfId="1" applyFont="1" applyFill="1" applyBorder="1" applyAlignment="1">
      <alignment horizontal="center" vertical="center" wrapText="1"/>
    </xf>
    <xf numFmtId="0" fontId="47" fillId="21" borderId="86" xfId="1" applyFont="1" applyFill="1" applyBorder="1" applyAlignment="1">
      <alignment horizontal="center" vertical="center" wrapText="1"/>
    </xf>
    <xf numFmtId="0" fontId="29" fillId="12" borderId="121" xfId="0" applyFont="1" applyFill="1" applyBorder="1" applyAlignment="1">
      <alignment horizontal="center" vertical="center" wrapText="1"/>
    </xf>
    <xf numFmtId="0" fontId="29" fillId="12" borderId="118" xfId="0" applyFont="1" applyFill="1" applyBorder="1" applyAlignment="1">
      <alignment horizontal="center" vertical="center" wrapText="1"/>
    </xf>
    <xf numFmtId="0" fontId="43" fillId="0" borderId="133" xfId="0" applyFont="1" applyBorder="1" applyAlignment="1">
      <alignment horizontal="center" vertical="center" wrapText="1"/>
    </xf>
    <xf numFmtId="0" fontId="32" fillId="0" borderId="16" xfId="0" applyFont="1" applyBorder="1" applyAlignment="1">
      <alignment horizontal="center"/>
    </xf>
    <xf numFmtId="0" fontId="27" fillId="0" borderId="83" xfId="0" applyFont="1" applyBorder="1" applyAlignment="1">
      <alignment horizontal="center" vertical="center"/>
    </xf>
    <xf numFmtId="0" fontId="29" fillId="12" borderId="116" xfId="0" applyFont="1" applyFill="1" applyBorder="1" applyAlignment="1">
      <alignment horizontal="center" vertical="center" wrapText="1"/>
    </xf>
    <xf numFmtId="0" fontId="30" fillId="0" borderId="118" xfId="0" applyFont="1" applyBorder="1"/>
    <xf numFmtId="0" fontId="27" fillId="0" borderId="84" xfId="0" applyFont="1" applyBorder="1" applyAlignment="1">
      <alignment horizontal="left" vertical="center"/>
    </xf>
    <xf numFmtId="0" fontId="33" fillId="12" borderId="116" xfId="0" applyFont="1" applyFill="1" applyBorder="1" applyAlignment="1">
      <alignment horizontal="center" vertical="center" wrapText="1"/>
    </xf>
    <xf numFmtId="0" fontId="31" fillId="0" borderId="120" xfId="0" applyFont="1" applyBorder="1"/>
    <xf numFmtId="0" fontId="30" fillId="0" borderId="119" xfId="0" applyFont="1" applyBorder="1"/>
    <xf numFmtId="0" fontId="30" fillId="0" borderId="120" xfId="0" applyFont="1" applyBorder="1"/>
    <xf numFmtId="0" fontId="29" fillId="0" borderId="114" xfId="0" applyFont="1" applyBorder="1" applyAlignment="1">
      <alignment horizontal="center" vertical="center"/>
    </xf>
    <xf numFmtId="0" fontId="31" fillId="0" borderId="115" xfId="0" applyFont="1" applyBorder="1"/>
    <xf numFmtId="14" fontId="27" fillId="0" borderId="5" xfId="0" applyNumberFormat="1" applyFont="1" applyBorder="1" applyAlignment="1">
      <alignment horizontal="left" vertical="center" wrapText="1"/>
    </xf>
    <xf numFmtId="0" fontId="41" fillId="10" borderId="5" xfId="0" applyFont="1" applyFill="1" applyBorder="1" applyAlignment="1">
      <alignment horizontal="center" vertical="center"/>
    </xf>
    <xf numFmtId="0" fontId="27" fillId="0" borderId="5" xfId="0" applyFont="1" applyBorder="1" applyAlignment="1">
      <alignment horizontal="center" vertical="center" wrapText="1"/>
    </xf>
    <xf numFmtId="0" fontId="32" fillId="0" borderId="6" xfId="0" applyFont="1" applyBorder="1"/>
    <xf numFmtId="0" fontId="32" fillId="0" borderId="17" xfId="0" applyFont="1" applyBorder="1"/>
    <xf numFmtId="0" fontId="27" fillId="0" borderId="5" xfId="0" applyFont="1" applyBorder="1" applyAlignment="1">
      <alignment horizontal="center" vertical="center"/>
    </xf>
    <xf numFmtId="0" fontId="27" fillId="0" borderId="82" xfId="0" applyFont="1" applyBorder="1" applyAlignment="1">
      <alignment horizontal="center" vertical="center"/>
    </xf>
    <xf numFmtId="0" fontId="27" fillId="0" borderId="111" xfId="0" applyFont="1" applyBorder="1" applyAlignment="1">
      <alignment horizontal="center" vertical="center"/>
    </xf>
    <xf numFmtId="0" fontId="27" fillId="0" borderId="84" xfId="0" applyFont="1" applyBorder="1" applyAlignment="1">
      <alignment horizontal="center" vertical="center"/>
    </xf>
    <xf numFmtId="0" fontId="27" fillId="0" borderId="71" xfId="0" applyFont="1" applyBorder="1" applyAlignment="1">
      <alignment horizontal="center" vertical="center"/>
    </xf>
    <xf numFmtId="0" fontId="27" fillId="0" borderId="11" xfId="0" applyFont="1" applyBorder="1" applyAlignment="1">
      <alignment horizontal="center" vertical="center"/>
    </xf>
    <xf numFmtId="0" fontId="26" fillId="0" borderId="1" xfId="0" applyFont="1" applyBorder="1" applyAlignment="1">
      <alignment horizontal="center"/>
    </xf>
    <xf numFmtId="0" fontId="30" fillId="11" borderId="148" xfId="0" applyFont="1" applyFill="1" applyBorder="1" applyAlignment="1">
      <alignment horizontal="center" vertical="center" wrapText="1"/>
    </xf>
    <xf numFmtId="0" fontId="26" fillId="0" borderId="149" xfId="0" applyFont="1" applyBorder="1"/>
    <xf numFmtId="0" fontId="30" fillId="11" borderId="140" xfId="0" applyFont="1" applyFill="1" applyBorder="1" applyAlignment="1">
      <alignment horizontal="center" vertical="center" wrapText="1"/>
    </xf>
    <xf numFmtId="0" fontId="26" fillId="0" borderId="150" xfId="0" applyFont="1" applyBorder="1"/>
    <xf numFmtId="0" fontId="30" fillId="7" borderId="146" xfId="0" applyFont="1" applyFill="1" applyBorder="1" applyAlignment="1">
      <alignment horizontal="center" vertical="center"/>
    </xf>
    <xf numFmtId="0" fontId="31" fillId="0" borderId="153" xfId="0" applyFont="1" applyBorder="1"/>
    <xf numFmtId="0" fontId="37" fillId="10" borderId="5" xfId="0" applyFont="1" applyFill="1" applyBorder="1" applyAlignment="1">
      <alignment horizontal="center" vertical="center"/>
    </xf>
    <xf numFmtId="0" fontId="42" fillId="0" borderId="6" xfId="0" applyFont="1" applyBorder="1"/>
    <xf numFmtId="0" fontId="9" fillId="0" borderId="37" xfId="0" applyFont="1" applyBorder="1" applyAlignment="1">
      <alignment horizontal="center"/>
    </xf>
    <xf numFmtId="0" fontId="23" fillId="13" borderId="123" xfId="0" applyFont="1" applyFill="1" applyBorder="1" applyAlignment="1">
      <alignment horizontal="right" vertical="center" textRotation="90" wrapText="1"/>
    </xf>
    <xf numFmtId="0" fontId="4" fillId="0" borderId="124" xfId="0" applyFont="1" applyBorder="1"/>
    <xf numFmtId="0" fontId="23" fillId="13" borderId="73" xfId="0" applyFont="1" applyFill="1" applyBorder="1" applyAlignment="1">
      <alignment horizontal="center" wrapText="1"/>
    </xf>
    <xf numFmtId="0" fontId="27" fillId="0" borderId="94" xfId="0" applyFont="1" applyBorder="1" applyAlignment="1">
      <alignment horizontal="center" vertical="center" wrapText="1"/>
    </xf>
    <xf numFmtId="0" fontId="26" fillId="0" borderId="51" xfId="0" applyFont="1" applyBorder="1" applyAlignment="1">
      <alignment horizontal="center" vertical="center" wrapText="1"/>
    </xf>
    <xf numFmtId="1" fontId="6" fillId="0" borderId="94" xfId="0" applyNumberFormat="1" applyFont="1" applyBorder="1" applyAlignment="1">
      <alignment horizontal="center" vertical="center" wrapText="1"/>
    </xf>
    <xf numFmtId="14" fontId="6" fillId="0" borderId="94" xfId="0" applyNumberFormat="1" applyFont="1" applyBorder="1" applyAlignment="1">
      <alignment vertical="center" wrapText="1"/>
    </xf>
    <xf numFmtId="0" fontId="6" fillId="0" borderId="93" xfId="0" applyFont="1" applyBorder="1" applyAlignment="1">
      <alignment vertical="center" wrapText="1"/>
    </xf>
    <xf numFmtId="166" fontId="6" fillId="0" borderId="94" xfId="9" applyNumberFormat="1" applyFont="1" applyBorder="1" applyAlignment="1">
      <alignment horizontal="center" vertical="center" wrapText="1"/>
    </xf>
    <xf numFmtId="44" fontId="6" fillId="0" borderId="94" xfId="9" applyFont="1" applyBorder="1" applyAlignment="1">
      <alignment horizontal="center" vertical="center" wrapText="1"/>
    </xf>
    <xf numFmtId="0" fontId="6" fillId="0" borderId="93" xfId="0" applyFont="1" applyBorder="1" applyAlignment="1">
      <alignment horizontal="center" vertical="center" wrapText="1"/>
    </xf>
    <xf numFmtId="1" fontId="6" fillId="0" borderId="94" xfId="9" applyNumberFormat="1" applyFont="1" applyBorder="1" applyAlignment="1">
      <alignment horizontal="center" vertical="center" wrapText="1"/>
    </xf>
    <xf numFmtId="0" fontId="6" fillId="0" borderId="94" xfId="9" applyNumberFormat="1" applyFont="1" applyBorder="1" applyAlignment="1">
      <alignment horizontal="center" vertical="center" wrapText="1"/>
    </xf>
    <xf numFmtId="0" fontId="28" fillId="20" borderId="94" xfId="1" applyFont="1" applyFill="1" applyBorder="1" applyAlignment="1">
      <alignment horizontal="center" vertical="center" wrapText="1"/>
    </xf>
    <xf numFmtId="0" fontId="4" fillId="0" borderId="100" xfId="0" applyFont="1" applyBorder="1"/>
    <xf numFmtId="0" fontId="28" fillId="0" borderId="94" xfId="0" applyFont="1" applyBorder="1" applyAlignment="1">
      <alignment horizontal="center" vertical="center" wrapText="1"/>
    </xf>
    <xf numFmtId="14" fontId="6" fillId="0" borderId="98" xfId="0" applyNumberFormat="1" applyFont="1" applyBorder="1" applyAlignment="1">
      <alignment horizontal="center" vertical="center" wrapText="1"/>
    </xf>
    <xf numFmtId="165" fontId="6" fillId="0" borderId="95" xfId="0" applyNumberFormat="1" applyFont="1" applyBorder="1" applyAlignment="1">
      <alignment horizontal="center" vertical="center" wrapText="1"/>
    </xf>
  </cellXfs>
  <cellStyles count="10">
    <cellStyle name="Moneda" xfId="9" builtinId="4"/>
    <cellStyle name="Moneda 2" xfId="2"/>
    <cellStyle name="Moneda 3" xfId="3"/>
    <cellStyle name="Moneda 4" xfId="7"/>
    <cellStyle name="Normal" xfId="0" builtinId="0"/>
    <cellStyle name="Normal 2" xfId="1"/>
    <cellStyle name="Normal 3" xfId="4"/>
    <cellStyle name="Normal 3 2" xfId="5"/>
    <cellStyle name="Porcentaje" xfId="8" builtinId="5"/>
    <cellStyle name="Porcentaje 2" xfId="6"/>
  </cellStyles>
  <dxfs count="1992">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ont>
        <color rgb="FF9C0006"/>
      </font>
      <fill>
        <patternFill>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9900"/>
          <bgColor rgb="FFFF99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9900"/>
          <bgColor rgb="FFFF99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F9715"/>
          <bgColor rgb="FFEF9715"/>
        </patternFill>
      </fill>
    </dxf>
    <dxf>
      <fill>
        <patternFill patternType="none"/>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381000</xdr:colOff>
      <xdr:row>1</xdr:row>
      <xdr:rowOff>133350</xdr:rowOff>
    </xdr:from>
    <xdr:ext cx="1809750" cy="94615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381000" y="339725"/>
          <a:ext cx="1809750" cy="9461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155575</xdr:colOff>
      <xdr:row>1</xdr:row>
      <xdr:rowOff>95250</xdr:rowOff>
    </xdr:from>
    <xdr:ext cx="2219325" cy="1000125"/>
    <xdr:pic>
      <xdr:nvPicPr>
        <xdr:cNvPr id="2" name="image2.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xfrm>
          <a:off x="155575" y="254000"/>
          <a:ext cx="2219325" cy="10001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247650</xdr:colOff>
      <xdr:row>2</xdr:row>
      <xdr:rowOff>57150</xdr:rowOff>
    </xdr:from>
    <xdr:ext cx="2219325" cy="1152525"/>
    <xdr:pic>
      <xdr:nvPicPr>
        <xdr:cNvPr id="2" name="image3.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142875</xdr:colOff>
      <xdr:row>0</xdr:row>
      <xdr:rowOff>0</xdr:rowOff>
    </xdr:from>
    <xdr:ext cx="1809750" cy="676275"/>
    <xdr:pic>
      <xdr:nvPicPr>
        <xdr:cNvPr id="2" name="image4.png">
          <a:extLst>
            <a:ext uri="{FF2B5EF4-FFF2-40B4-BE49-F238E27FC236}">
              <a16:creationId xmlns:a16="http://schemas.microsoft.com/office/drawing/2014/main" xmlns="" id="{EB53DD10-EA46-2C43-BE95-94BC90607573}"/>
            </a:ext>
          </a:extLst>
        </xdr:cNvPr>
        <xdr:cNvPicPr preferRelativeResize="0"/>
      </xdr:nvPicPr>
      <xdr:blipFill>
        <a:blip xmlns:r="http://schemas.openxmlformats.org/officeDocument/2006/relationships" r:embed="rId1" cstate="print"/>
        <a:stretch>
          <a:fillRect/>
        </a:stretch>
      </xdr:blipFill>
      <xdr:spPr>
        <a:xfrm>
          <a:off x="447675" y="0"/>
          <a:ext cx="1809750" cy="6762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409575</xdr:colOff>
      <xdr:row>1</xdr:row>
      <xdr:rowOff>47625</xdr:rowOff>
    </xdr:from>
    <xdr:ext cx="1619250" cy="733425"/>
    <xdr:pic>
      <xdr:nvPicPr>
        <xdr:cNvPr id="2" name="image5.png">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28575</xdr:colOff>
      <xdr:row>1</xdr:row>
      <xdr:rowOff>142875</xdr:rowOff>
    </xdr:from>
    <xdr:ext cx="1914525" cy="523875"/>
    <xdr:pic>
      <xdr:nvPicPr>
        <xdr:cNvPr id="2" name="image7.png">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152400</xdr:colOff>
      <xdr:row>1</xdr:row>
      <xdr:rowOff>38100</xdr:rowOff>
    </xdr:from>
    <xdr:ext cx="1752600" cy="657225"/>
    <xdr:pic>
      <xdr:nvPicPr>
        <xdr:cNvPr id="2" name="image6.png">
          <a:extLst>
            <a:ext uri="{FF2B5EF4-FFF2-40B4-BE49-F238E27FC236}">
              <a16:creationId xmlns:a16="http://schemas.microsoft.com/office/drawing/2014/main" xmlns="" id="{51D6D744-77CC-7144-870E-64C1645366F9}"/>
            </a:ext>
          </a:extLst>
        </xdr:cNvPr>
        <xdr:cNvPicPr preferRelativeResize="0"/>
      </xdr:nvPicPr>
      <xdr:blipFill>
        <a:blip xmlns:r="http://schemas.openxmlformats.org/officeDocument/2006/relationships" r:embed="rId1" cstate="print"/>
        <a:stretch>
          <a:fillRect/>
        </a:stretch>
      </xdr:blipFill>
      <xdr:spPr>
        <a:xfrm>
          <a:off x="152400" y="241300"/>
          <a:ext cx="1752600" cy="657225"/>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xdr:row>
      <xdr:rowOff>228600</xdr:rowOff>
    </xdr:from>
    <xdr:ext cx="1819275" cy="714375"/>
    <xdr:pic>
      <xdr:nvPicPr>
        <xdr:cNvPr id="2" name="image8.png">
          <a:extLst>
            <a:ext uri="{FF2B5EF4-FFF2-40B4-BE49-F238E27FC236}">
              <a16:creationId xmlns:a16="http://schemas.microsoft.com/office/drawing/2014/main" xmlns=""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384175</xdr:colOff>
      <xdr:row>2</xdr:row>
      <xdr:rowOff>76200</xdr:rowOff>
    </xdr:from>
    <xdr:ext cx="1771650" cy="657225"/>
    <xdr:pic>
      <xdr:nvPicPr>
        <xdr:cNvPr id="2" name="image9.png">
          <a:extLst>
            <a:ext uri="{FF2B5EF4-FFF2-40B4-BE49-F238E27FC236}">
              <a16:creationId xmlns:a16="http://schemas.microsoft.com/office/drawing/2014/main" xmlns="" id="{00000000-0008-0000-0800-000002000000}"/>
            </a:ext>
          </a:extLst>
        </xdr:cNvPr>
        <xdr:cNvPicPr preferRelativeResize="0"/>
      </xdr:nvPicPr>
      <xdr:blipFill>
        <a:blip xmlns:r="http://schemas.openxmlformats.org/officeDocument/2006/relationships" r:embed="rId1" cstate="print"/>
        <a:stretch>
          <a:fillRect/>
        </a:stretch>
      </xdr:blipFill>
      <xdr:spPr>
        <a:xfrm>
          <a:off x="384175" y="469900"/>
          <a:ext cx="1771650" cy="6572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emartinez/AppData/Local/Microsoft/Windows/Temporary%20Internet%20Files/Content.Outlook/X08YSC5Q/Copia%20de%20Formato%20riesgos%20corrupci&#243;n%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maguirre/AppData/Local/Microsoft/Windows/Temporary%20Internet%20Files/Content.Outlook/DH5A0Q16/Mapa%20riesgos%20Plan%20Anticorrupcion%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herazo/AppData/Local/Microsoft/Windows/INetCache/Content.Outlook/QPAIJPHY/Formatoriesgosoctubre2017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 val="Tabla Valoración controles"/>
    </sheetNames>
    <sheetDataSet>
      <sheetData sheetId="0"/>
      <sheetData sheetId="1">
        <row r="13">
          <cell r="E13" t="str">
            <v>3-Posible</v>
          </cell>
        </row>
      </sheetData>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row r="3">
          <cell r="H3" t="str">
            <v>1-Rara vez</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hyperlink" Target="http://www.cundinamarca.gov.co/"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0"/>
  <sheetViews>
    <sheetView showGridLines="0" zoomScale="60" zoomScaleNormal="60" workbookViewId="0">
      <selection activeCell="B9" sqref="B9:J9"/>
    </sheetView>
  </sheetViews>
  <sheetFormatPr baseColWidth="10" defaultColWidth="14.42578125" defaultRowHeight="15" customHeight="1"/>
  <cols>
    <col min="1" max="1" width="38.42578125" style="77" customWidth="1"/>
    <col min="2" max="2" width="39.28515625" style="77" customWidth="1"/>
    <col min="3" max="3" width="31.42578125" style="77" customWidth="1"/>
    <col min="4" max="6" width="10.7109375" style="77" customWidth="1"/>
    <col min="7" max="7" width="59.28515625" style="77" customWidth="1"/>
    <col min="8" max="8" width="21.7109375" style="77" customWidth="1"/>
    <col min="9" max="9" width="21.42578125" style="77" customWidth="1"/>
    <col min="10" max="10" width="17" style="77" customWidth="1"/>
    <col min="11" max="11" width="10.7109375" style="77" customWidth="1"/>
    <col min="12" max="16384" width="14.42578125" style="77"/>
  </cols>
  <sheetData>
    <row r="1" spans="1:11" ht="15.75" thickBot="1">
      <c r="A1" s="84"/>
      <c r="B1" s="84"/>
      <c r="C1" s="84"/>
      <c r="D1" s="84"/>
      <c r="E1" s="84"/>
      <c r="F1" s="84"/>
      <c r="G1" s="84"/>
      <c r="H1" s="84"/>
      <c r="I1" s="84"/>
      <c r="J1" s="84"/>
    </row>
    <row r="2" spans="1:11" ht="26.25" customHeight="1" thickBot="1">
      <c r="A2" s="423"/>
      <c r="B2" s="426" t="s">
        <v>0</v>
      </c>
      <c r="C2" s="419"/>
      <c r="D2" s="419"/>
      <c r="E2" s="419"/>
      <c r="F2" s="419"/>
      <c r="G2" s="427"/>
      <c r="H2" s="438" t="s">
        <v>1</v>
      </c>
      <c r="I2" s="439"/>
      <c r="J2" s="440"/>
      <c r="K2" s="94"/>
    </row>
    <row r="3" spans="1:11" ht="28.5" customHeight="1" thickBot="1">
      <c r="A3" s="424"/>
      <c r="B3" s="435"/>
      <c r="C3" s="436"/>
      <c r="D3" s="436"/>
      <c r="E3" s="436"/>
      <c r="F3" s="436"/>
      <c r="G3" s="437"/>
      <c r="H3" s="438" t="s">
        <v>320</v>
      </c>
      <c r="I3" s="439"/>
      <c r="J3" s="440"/>
      <c r="K3" s="94"/>
    </row>
    <row r="4" spans="1:11" ht="26.25" customHeight="1">
      <c r="A4" s="424"/>
      <c r="B4" s="426" t="s">
        <v>316</v>
      </c>
      <c r="C4" s="419"/>
      <c r="D4" s="419"/>
      <c r="E4" s="419"/>
      <c r="F4" s="419"/>
      <c r="G4" s="427"/>
      <c r="H4" s="430" t="s">
        <v>319</v>
      </c>
      <c r="I4" s="431"/>
      <c r="J4" s="420"/>
      <c r="K4" s="94"/>
    </row>
    <row r="5" spans="1:11" ht="5.25" customHeight="1" thickBot="1">
      <c r="A5" s="424"/>
      <c r="B5" s="428"/>
      <c r="C5" s="428"/>
      <c r="D5" s="428"/>
      <c r="E5" s="428"/>
      <c r="F5" s="428"/>
      <c r="G5" s="429"/>
      <c r="H5" s="432"/>
      <c r="I5" s="433"/>
      <c r="J5" s="434"/>
      <c r="K5" s="94"/>
    </row>
    <row r="6" spans="1:11" ht="15" customHeight="1" thickBot="1">
      <c r="A6" s="425"/>
      <c r="B6" s="421"/>
      <c r="C6" s="416"/>
      <c r="D6" s="416"/>
      <c r="E6" s="416"/>
      <c r="F6" s="416"/>
      <c r="G6" s="416"/>
      <c r="H6" s="416"/>
      <c r="I6" s="416"/>
      <c r="J6" s="422"/>
      <c r="K6" s="95"/>
    </row>
    <row r="7" spans="1:11" ht="29.25" customHeight="1" thickBot="1">
      <c r="A7" s="443" t="s">
        <v>2</v>
      </c>
      <c r="B7" s="416"/>
      <c r="C7" s="416"/>
      <c r="D7" s="416"/>
      <c r="E7" s="416"/>
      <c r="F7" s="416"/>
      <c r="G7" s="416"/>
      <c r="H7" s="416"/>
      <c r="I7" s="416"/>
      <c r="J7" s="417"/>
      <c r="K7" s="97"/>
    </row>
    <row r="8" spans="1:11" ht="18.75" thickBot="1">
      <c r="A8" s="441" t="s">
        <v>3</v>
      </c>
      <c r="B8" s="442"/>
      <c r="C8" s="442"/>
      <c r="D8" s="442"/>
      <c r="E8" s="442"/>
      <c r="F8" s="442"/>
      <c r="G8" s="442"/>
      <c r="H8" s="442"/>
      <c r="I8" s="442"/>
      <c r="J8" s="437"/>
      <c r="K8" s="97"/>
    </row>
    <row r="9" spans="1:11" ht="123.75" customHeight="1" thickBot="1">
      <c r="A9" s="86" t="s">
        <v>4</v>
      </c>
      <c r="B9" s="418" t="s">
        <v>5</v>
      </c>
      <c r="C9" s="419"/>
      <c r="D9" s="419"/>
      <c r="E9" s="419"/>
      <c r="F9" s="419"/>
      <c r="G9" s="419"/>
      <c r="H9" s="419"/>
      <c r="I9" s="419"/>
      <c r="J9" s="420"/>
    </row>
    <row r="10" spans="1:11" ht="100.5" customHeight="1" thickBot="1">
      <c r="A10" s="87" t="s">
        <v>6</v>
      </c>
      <c r="B10" s="415" t="s">
        <v>7</v>
      </c>
      <c r="C10" s="416"/>
      <c r="D10" s="416"/>
      <c r="E10" s="416"/>
      <c r="F10" s="416"/>
      <c r="G10" s="416"/>
      <c r="H10" s="416"/>
      <c r="I10" s="416"/>
      <c r="J10" s="417"/>
    </row>
    <row r="11" spans="1:11" ht="18.75" customHeight="1" thickBot="1">
      <c r="A11" s="88" t="s">
        <v>8</v>
      </c>
      <c r="B11" s="415" t="s">
        <v>9</v>
      </c>
      <c r="C11" s="416"/>
      <c r="D11" s="416"/>
      <c r="E11" s="416"/>
      <c r="F11" s="416"/>
      <c r="G11" s="416"/>
      <c r="H11" s="416"/>
      <c r="I11" s="416"/>
      <c r="J11" s="417"/>
    </row>
    <row r="12" spans="1:11" ht="14.25">
      <c r="A12" s="9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2">
    <mergeCell ref="B10:J10"/>
    <mergeCell ref="B11:J11"/>
    <mergeCell ref="B9:J9"/>
    <mergeCell ref="B6:J6"/>
    <mergeCell ref="A2:A6"/>
    <mergeCell ref="B4:G5"/>
    <mergeCell ref="H4:J5"/>
    <mergeCell ref="B2:G3"/>
    <mergeCell ref="H2:J2"/>
    <mergeCell ref="H3:J3"/>
    <mergeCell ref="A8:J8"/>
    <mergeCell ref="A7:J7"/>
  </mergeCells>
  <pageMargins left="0.7" right="0.7" top="0.75" bottom="0.75"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0"/>
  <sheetViews>
    <sheetView workbookViewId="0"/>
  </sheetViews>
  <sheetFormatPr baseColWidth="10" defaultColWidth="14.42578125" defaultRowHeight="15" customHeight="1"/>
  <cols>
    <col min="1" max="1" width="5.85546875" customWidth="1"/>
    <col min="2" max="2" width="17" customWidth="1"/>
    <col min="3" max="4" width="17.140625" customWidth="1"/>
    <col min="5" max="5" width="13.85546875" customWidth="1"/>
    <col min="6" max="6" width="10.7109375" customWidth="1"/>
    <col min="7" max="8" width="16.7109375" customWidth="1"/>
    <col min="9" max="9" width="35.7109375" customWidth="1"/>
    <col min="10" max="10" width="29.42578125" customWidth="1"/>
    <col min="11" max="12" width="10.7109375" customWidth="1"/>
    <col min="13" max="13" width="13" customWidth="1"/>
    <col min="14" max="14" width="16" customWidth="1"/>
    <col min="15" max="15" width="35.42578125" customWidth="1"/>
    <col min="16" max="17" width="10.7109375" customWidth="1"/>
    <col min="18" max="18" width="13" customWidth="1"/>
    <col min="19" max="19" width="15.42578125" customWidth="1"/>
    <col min="20" max="20" width="38.28515625" customWidth="1"/>
    <col min="21" max="22" width="10.7109375" customWidth="1"/>
    <col min="23" max="24" width="17" customWidth="1"/>
    <col min="25" max="25" width="34.42578125" customWidth="1"/>
    <col min="26" max="27" width="10.7109375" customWidth="1"/>
    <col min="28" max="29" width="16.140625" customWidth="1"/>
    <col min="30" max="30" width="37.85546875" customWidth="1"/>
    <col min="31" max="32" width="10.7109375" customWidth="1"/>
    <col min="33" max="33" width="32.42578125" customWidth="1"/>
    <col min="34" max="34" width="10.7109375" customWidth="1"/>
    <col min="35" max="35" width="14.7109375" customWidth="1"/>
    <col min="36" max="39" width="10.7109375" customWidth="1"/>
  </cols>
  <sheetData>
    <row r="1" spans="1:39">
      <c r="B1" s="48" t="s">
        <v>169</v>
      </c>
      <c r="D1" s="48" t="s">
        <v>170</v>
      </c>
      <c r="F1" s="775" t="s">
        <v>171</v>
      </c>
      <c r="G1" s="474"/>
      <c r="H1" s="474"/>
      <c r="I1" s="474"/>
      <c r="J1" s="475"/>
      <c r="L1" s="775" t="s">
        <v>172</v>
      </c>
      <c r="M1" s="474"/>
      <c r="N1" s="474"/>
      <c r="O1" s="475"/>
      <c r="Q1" s="775" t="s">
        <v>173</v>
      </c>
      <c r="R1" s="474"/>
      <c r="S1" s="474"/>
      <c r="T1" s="475"/>
      <c r="V1" s="775" t="s">
        <v>174</v>
      </c>
      <c r="W1" s="474"/>
      <c r="X1" s="474"/>
      <c r="Y1" s="475"/>
      <c r="AA1" s="775" t="s">
        <v>175</v>
      </c>
      <c r="AB1" s="474"/>
      <c r="AC1" s="474"/>
      <c r="AD1" s="475"/>
    </row>
    <row r="2" spans="1:39">
      <c r="B2" s="48" t="s">
        <v>176</v>
      </c>
      <c r="D2" s="48" t="s">
        <v>177</v>
      </c>
      <c r="F2" s="45" t="s">
        <v>178</v>
      </c>
      <c r="G2" s="45" t="s">
        <v>179</v>
      </c>
      <c r="H2" s="45"/>
      <c r="I2" s="45" t="s">
        <v>180</v>
      </c>
      <c r="J2" s="45" t="s">
        <v>181</v>
      </c>
      <c r="L2" s="45" t="s">
        <v>178</v>
      </c>
      <c r="M2" s="45" t="s">
        <v>179</v>
      </c>
      <c r="N2" s="45"/>
      <c r="O2" s="45" t="s">
        <v>180</v>
      </c>
      <c r="Q2" s="45" t="s">
        <v>178</v>
      </c>
      <c r="R2" s="45" t="s">
        <v>179</v>
      </c>
      <c r="S2" s="45"/>
      <c r="T2" s="45" t="s">
        <v>180</v>
      </c>
      <c r="V2" s="45" t="s">
        <v>178</v>
      </c>
      <c r="W2" s="45" t="s">
        <v>179</v>
      </c>
      <c r="X2" s="45"/>
      <c r="Y2" s="45" t="s">
        <v>180</v>
      </c>
      <c r="AA2" s="45" t="s">
        <v>178</v>
      </c>
      <c r="AB2" s="45" t="s">
        <v>179</v>
      </c>
      <c r="AC2" s="45"/>
      <c r="AD2" s="45" t="s">
        <v>180</v>
      </c>
      <c r="AG2" t="s">
        <v>182</v>
      </c>
      <c r="AI2" t="s">
        <v>183</v>
      </c>
      <c r="AM2" t="s">
        <v>184</v>
      </c>
    </row>
    <row r="3" spans="1:39" ht="45">
      <c r="B3" s="48" t="s">
        <v>185</v>
      </c>
      <c r="D3" s="48" t="s">
        <v>186</v>
      </c>
      <c r="F3" s="45">
        <v>1</v>
      </c>
      <c r="G3" s="45" t="s">
        <v>93</v>
      </c>
      <c r="H3" s="45" t="str">
        <f t="shared" ref="H3:H7" si="0">CONCATENATE(F3,"-",G3)</f>
        <v>1-Rara vez</v>
      </c>
      <c r="I3" s="45" t="s">
        <v>187</v>
      </c>
      <c r="J3" s="45" t="s">
        <v>188</v>
      </c>
      <c r="L3" s="48">
        <v>1</v>
      </c>
      <c r="M3" s="45" t="s">
        <v>189</v>
      </c>
      <c r="N3" s="45" t="str">
        <f t="shared" ref="N3:N7" si="1">CONCATENATE(L3,"-",M3)</f>
        <v>1-Insignificante</v>
      </c>
      <c r="O3" s="45" t="s">
        <v>190</v>
      </c>
      <c r="Q3" s="48">
        <v>1</v>
      </c>
      <c r="R3" s="45" t="s">
        <v>189</v>
      </c>
      <c r="S3" s="45" t="str">
        <f t="shared" ref="S3:S7" si="2">CONCATENATE(Q3,"-",R3)</f>
        <v>1-Insignificante</v>
      </c>
      <c r="T3" s="45" t="s">
        <v>191</v>
      </c>
      <c r="V3" s="48">
        <v>1</v>
      </c>
      <c r="W3" s="45" t="s">
        <v>189</v>
      </c>
      <c r="X3" s="45" t="str">
        <f t="shared" ref="X3:X7" si="3">CONCATENATE(V3,"-",W3)</f>
        <v>1-Insignificante</v>
      </c>
      <c r="Y3" s="45" t="s">
        <v>192</v>
      </c>
      <c r="AA3" s="48">
        <v>1</v>
      </c>
      <c r="AB3" s="45" t="s">
        <v>189</v>
      </c>
      <c r="AC3" s="45" t="str">
        <f t="shared" ref="AC3:AC7" si="4">CONCATENATE(AA3,"-",AB3)</f>
        <v>1-Insignificante</v>
      </c>
      <c r="AD3" s="45"/>
      <c r="AG3" t="s">
        <v>193</v>
      </c>
      <c r="AI3" t="s">
        <v>194</v>
      </c>
      <c r="AK3" t="s">
        <v>195</v>
      </c>
      <c r="AM3" t="s">
        <v>61</v>
      </c>
    </row>
    <row r="4" spans="1:39" ht="45">
      <c r="B4" s="48" t="s">
        <v>196</v>
      </c>
      <c r="D4" s="48" t="s">
        <v>197</v>
      </c>
      <c r="F4" s="45">
        <v>2</v>
      </c>
      <c r="G4" s="45" t="s">
        <v>198</v>
      </c>
      <c r="H4" s="45" t="str">
        <f t="shared" si="0"/>
        <v>2-Improbable</v>
      </c>
      <c r="I4" s="45" t="s">
        <v>199</v>
      </c>
      <c r="J4" s="45" t="s">
        <v>200</v>
      </c>
      <c r="L4" s="45">
        <v>2</v>
      </c>
      <c r="M4" s="45" t="s">
        <v>201</v>
      </c>
      <c r="N4" s="45" t="str">
        <f t="shared" si="1"/>
        <v>2-Menor</v>
      </c>
      <c r="O4" s="45" t="s">
        <v>202</v>
      </c>
      <c r="Q4" s="45">
        <v>2</v>
      </c>
      <c r="R4" s="45" t="s">
        <v>201</v>
      </c>
      <c r="S4" s="45" t="str">
        <f t="shared" si="2"/>
        <v>2-Menor</v>
      </c>
      <c r="T4" s="45" t="s">
        <v>203</v>
      </c>
      <c r="V4" s="45">
        <v>2</v>
      </c>
      <c r="W4" s="45" t="s">
        <v>201</v>
      </c>
      <c r="X4" s="45" t="str">
        <f t="shared" si="3"/>
        <v>2-Menor</v>
      </c>
      <c r="Y4" s="45" t="s">
        <v>204</v>
      </c>
      <c r="AA4" s="45">
        <v>2</v>
      </c>
      <c r="AB4" s="45" t="s">
        <v>201</v>
      </c>
      <c r="AC4" s="45" t="str">
        <f t="shared" si="4"/>
        <v>2-Menor</v>
      </c>
      <c r="AD4" s="45"/>
      <c r="AG4" t="s">
        <v>205</v>
      </c>
      <c r="AI4" t="s">
        <v>206</v>
      </c>
      <c r="AK4" t="s">
        <v>108</v>
      </c>
    </row>
    <row r="5" spans="1:39" ht="45">
      <c r="B5" s="48" t="s">
        <v>207</v>
      </c>
      <c r="D5" s="48" t="s">
        <v>208</v>
      </c>
      <c r="F5" s="45">
        <v>3</v>
      </c>
      <c r="G5" s="45" t="s">
        <v>209</v>
      </c>
      <c r="H5" s="45" t="str">
        <f t="shared" si="0"/>
        <v>3-Posible</v>
      </c>
      <c r="I5" s="45" t="s">
        <v>210</v>
      </c>
      <c r="J5" s="45" t="s">
        <v>211</v>
      </c>
      <c r="L5" s="45">
        <v>3</v>
      </c>
      <c r="M5" s="45" t="s">
        <v>92</v>
      </c>
      <c r="N5" s="45" t="str">
        <f t="shared" si="1"/>
        <v>3-Moderado</v>
      </c>
      <c r="O5" s="45" t="s">
        <v>212</v>
      </c>
      <c r="Q5" s="45">
        <v>3</v>
      </c>
      <c r="R5" s="45" t="s">
        <v>92</v>
      </c>
      <c r="S5" s="45" t="str">
        <f t="shared" si="2"/>
        <v>3-Moderado</v>
      </c>
      <c r="T5" s="45" t="s">
        <v>213</v>
      </c>
      <c r="V5" s="45">
        <v>3</v>
      </c>
      <c r="W5" s="45" t="s">
        <v>92</v>
      </c>
      <c r="X5" s="45" t="str">
        <f t="shared" si="3"/>
        <v>3-Moderado</v>
      </c>
      <c r="Y5" s="45" t="s">
        <v>214</v>
      </c>
      <c r="AA5" s="45">
        <v>3</v>
      </c>
      <c r="AB5" s="45" t="s">
        <v>92</v>
      </c>
      <c r="AC5" s="45" t="str">
        <f t="shared" si="4"/>
        <v>3-Moderado</v>
      </c>
      <c r="AD5" s="45" t="s">
        <v>215</v>
      </c>
      <c r="AG5" t="s">
        <v>216</v>
      </c>
      <c r="AI5" t="s">
        <v>217</v>
      </c>
    </row>
    <row r="6" spans="1:39" ht="45">
      <c r="B6" s="48" t="s">
        <v>218</v>
      </c>
      <c r="D6" s="48" t="s">
        <v>219</v>
      </c>
      <c r="F6" s="45">
        <v>4</v>
      </c>
      <c r="G6" s="45" t="s">
        <v>94</v>
      </c>
      <c r="H6" s="45" t="str">
        <f t="shared" si="0"/>
        <v>4-Probable</v>
      </c>
      <c r="I6" s="45" t="s">
        <v>220</v>
      </c>
      <c r="J6" s="45" t="s">
        <v>221</v>
      </c>
      <c r="L6" s="45">
        <v>4</v>
      </c>
      <c r="M6" s="45" t="s">
        <v>222</v>
      </c>
      <c r="N6" s="45" t="str">
        <f t="shared" si="1"/>
        <v>4-Mayor</v>
      </c>
      <c r="O6" s="45" t="s">
        <v>223</v>
      </c>
      <c r="Q6" s="45">
        <v>4</v>
      </c>
      <c r="R6" s="45" t="s">
        <v>222</v>
      </c>
      <c r="S6" s="45" t="str">
        <f t="shared" si="2"/>
        <v>4-Mayor</v>
      </c>
      <c r="T6" s="45" t="s">
        <v>224</v>
      </c>
      <c r="V6" s="45">
        <v>4</v>
      </c>
      <c r="W6" s="45" t="s">
        <v>222</v>
      </c>
      <c r="X6" s="45" t="str">
        <f t="shared" si="3"/>
        <v>4-Mayor</v>
      </c>
      <c r="Y6" s="45" t="s">
        <v>225</v>
      </c>
      <c r="AA6" s="45">
        <v>4</v>
      </c>
      <c r="AB6" s="45" t="s">
        <v>222</v>
      </c>
      <c r="AC6" s="45" t="str">
        <f t="shared" si="4"/>
        <v>4-Mayor</v>
      </c>
      <c r="AD6" s="45" t="s">
        <v>226</v>
      </c>
      <c r="AG6" t="s">
        <v>197</v>
      </c>
      <c r="AI6" t="s">
        <v>227</v>
      </c>
    </row>
    <row r="7" spans="1:39" ht="45">
      <c r="B7" s="49" t="s">
        <v>228</v>
      </c>
      <c r="D7" s="48" t="s">
        <v>229</v>
      </c>
      <c r="F7" s="45">
        <v>5</v>
      </c>
      <c r="G7" s="45" t="s">
        <v>230</v>
      </c>
      <c r="H7" s="45" t="str">
        <f t="shared" si="0"/>
        <v>5-Casi seguro</v>
      </c>
      <c r="I7" s="45" t="s">
        <v>231</v>
      </c>
      <c r="J7" s="45" t="s">
        <v>232</v>
      </c>
      <c r="L7" s="45">
        <v>5</v>
      </c>
      <c r="M7" s="45" t="s">
        <v>233</v>
      </c>
      <c r="N7" s="45" t="str">
        <f t="shared" si="1"/>
        <v>5-Catastrofico</v>
      </c>
      <c r="O7" s="45" t="s">
        <v>234</v>
      </c>
      <c r="Q7" s="45">
        <v>5</v>
      </c>
      <c r="R7" s="45" t="s">
        <v>233</v>
      </c>
      <c r="S7" s="45" t="str">
        <f t="shared" si="2"/>
        <v>5-Catastrofico</v>
      </c>
      <c r="T7" s="45" t="s">
        <v>235</v>
      </c>
      <c r="V7" s="45">
        <v>5</v>
      </c>
      <c r="W7" s="45" t="s">
        <v>233</v>
      </c>
      <c r="X7" s="45" t="str">
        <f t="shared" si="3"/>
        <v>5-Catastrofico</v>
      </c>
      <c r="Y7" s="45" t="s">
        <v>236</v>
      </c>
      <c r="AA7" s="45">
        <v>5</v>
      </c>
      <c r="AB7" s="45" t="s">
        <v>233</v>
      </c>
      <c r="AC7" s="45" t="str">
        <f t="shared" si="4"/>
        <v>5-Catastrofico</v>
      </c>
      <c r="AD7" s="45" t="s">
        <v>237</v>
      </c>
    </row>
    <row r="8" spans="1:39">
      <c r="B8" s="49" t="s">
        <v>238</v>
      </c>
      <c r="D8" s="49" t="s">
        <v>239</v>
      </c>
    </row>
    <row r="15" spans="1:39">
      <c r="A15" s="776" t="s">
        <v>171</v>
      </c>
      <c r="B15" s="50"/>
      <c r="C15" s="778" t="s">
        <v>61</v>
      </c>
      <c r="D15" s="627"/>
      <c r="E15" s="627"/>
      <c r="F15" s="627"/>
      <c r="G15" s="628"/>
    </row>
    <row r="16" spans="1:39">
      <c r="A16" s="777"/>
      <c r="B16" s="50"/>
      <c r="C16" s="50" t="s">
        <v>240</v>
      </c>
      <c r="D16" s="50" t="s">
        <v>241</v>
      </c>
      <c r="E16" s="50" t="s">
        <v>242</v>
      </c>
      <c r="F16" s="50" t="s">
        <v>243</v>
      </c>
      <c r="G16" s="50" t="s">
        <v>244</v>
      </c>
    </row>
    <row r="17" spans="1:7">
      <c r="A17" s="777"/>
      <c r="B17" s="50" t="s">
        <v>245</v>
      </c>
      <c r="C17" s="51">
        <v>1</v>
      </c>
      <c r="D17" s="51">
        <v>2</v>
      </c>
      <c r="E17" s="52">
        <v>3</v>
      </c>
      <c r="F17" s="53">
        <v>4</v>
      </c>
      <c r="G17" s="54">
        <v>5</v>
      </c>
    </row>
    <row r="18" spans="1:7">
      <c r="A18" s="777"/>
      <c r="B18" s="50" t="s">
        <v>246</v>
      </c>
      <c r="C18" s="55">
        <v>2</v>
      </c>
      <c r="D18" s="55">
        <v>4</v>
      </c>
      <c r="E18" s="52">
        <v>6</v>
      </c>
      <c r="F18" s="56">
        <v>8</v>
      </c>
      <c r="G18" s="54">
        <v>10</v>
      </c>
    </row>
    <row r="19" spans="1:7">
      <c r="A19" s="777"/>
      <c r="B19" s="50" t="s">
        <v>247</v>
      </c>
      <c r="C19" s="55">
        <v>3</v>
      </c>
      <c r="D19" s="52">
        <v>6</v>
      </c>
      <c r="E19" s="56">
        <v>9</v>
      </c>
      <c r="F19" s="54">
        <v>12</v>
      </c>
      <c r="G19" s="54">
        <v>15</v>
      </c>
    </row>
    <row r="20" spans="1:7">
      <c r="A20" s="777"/>
      <c r="B20" s="50" t="s">
        <v>248</v>
      </c>
      <c r="C20" s="52">
        <v>4</v>
      </c>
      <c r="D20" s="56">
        <v>8</v>
      </c>
      <c r="E20" s="56">
        <v>12</v>
      </c>
      <c r="F20" s="54">
        <v>16</v>
      </c>
      <c r="G20" s="57">
        <v>20</v>
      </c>
    </row>
    <row r="21" spans="1:7" ht="15.75" customHeight="1">
      <c r="A21" s="609"/>
      <c r="B21" s="50" t="s">
        <v>249</v>
      </c>
      <c r="C21" s="56">
        <v>5</v>
      </c>
      <c r="D21" s="56">
        <v>10</v>
      </c>
      <c r="E21" s="54">
        <v>15</v>
      </c>
      <c r="F21" s="54">
        <v>20</v>
      </c>
      <c r="G21" s="57">
        <v>25</v>
      </c>
    </row>
    <row r="22" spans="1:7" ht="15.75" customHeight="1"/>
    <row r="23" spans="1:7" ht="15.75" customHeight="1"/>
    <row r="24" spans="1:7" ht="15.75" customHeight="1"/>
    <row r="25" spans="1:7" ht="15.75" customHeight="1">
      <c r="B25" t="s">
        <v>250</v>
      </c>
      <c r="C25" t="s">
        <v>251</v>
      </c>
      <c r="D25">
        <v>11</v>
      </c>
      <c r="E25" t="s">
        <v>252</v>
      </c>
      <c r="F25">
        <v>1</v>
      </c>
    </row>
    <row r="26" spans="1:7" ht="15.75" customHeight="1">
      <c r="C26" t="s">
        <v>253</v>
      </c>
      <c r="D26">
        <v>12</v>
      </c>
      <c r="E26" t="s">
        <v>254</v>
      </c>
      <c r="F26">
        <v>2</v>
      </c>
    </row>
    <row r="27" spans="1:7" ht="15.75" customHeight="1">
      <c r="C27" t="s">
        <v>255</v>
      </c>
      <c r="D27">
        <v>13</v>
      </c>
      <c r="E27" t="s">
        <v>256</v>
      </c>
      <c r="F27">
        <v>3</v>
      </c>
    </row>
    <row r="28" spans="1:7" ht="15.75" customHeight="1">
      <c r="C28" t="s">
        <v>257</v>
      </c>
      <c r="D28">
        <v>14</v>
      </c>
      <c r="E28" t="s">
        <v>258</v>
      </c>
      <c r="F28">
        <v>4</v>
      </c>
    </row>
    <row r="29" spans="1:7" ht="15.75" customHeight="1">
      <c r="C29" t="s">
        <v>259</v>
      </c>
      <c r="D29">
        <v>15</v>
      </c>
      <c r="E29" t="s">
        <v>260</v>
      </c>
      <c r="F29">
        <v>5</v>
      </c>
    </row>
    <row r="30" spans="1:7" ht="15.75" customHeight="1">
      <c r="B30" t="s">
        <v>261</v>
      </c>
      <c r="C30" t="s">
        <v>251</v>
      </c>
      <c r="D30">
        <v>21</v>
      </c>
      <c r="E30" t="s">
        <v>254</v>
      </c>
      <c r="F30">
        <v>6</v>
      </c>
    </row>
    <row r="31" spans="1:7" ht="15.75" customHeight="1">
      <c r="C31" t="s">
        <v>253</v>
      </c>
      <c r="D31">
        <v>22</v>
      </c>
      <c r="E31" t="s">
        <v>262</v>
      </c>
      <c r="F31">
        <v>7</v>
      </c>
    </row>
    <row r="32" spans="1:7" ht="15.75" customHeight="1">
      <c r="C32" t="s">
        <v>255</v>
      </c>
      <c r="D32">
        <v>23</v>
      </c>
      <c r="E32" t="s">
        <v>263</v>
      </c>
      <c r="F32">
        <v>8</v>
      </c>
    </row>
    <row r="33" spans="2:6" ht="15.75" customHeight="1">
      <c r="C33" t="s">
        <v>257</v>
      </c>
      <c r="D33">
        <v>24</v>
      </c>
      <c r="E33" t="s">
        <v>264</v>
      </c>
      <c r="F33">
        <v>9</v>
      </c>
    </row>
    <row r="34" spans="2:6" ht="15.75" customHeight="1">
      <c r="C34" t="s">
        <v>259</v>
      </c>
      <c r="D34">
        <v>25</v>
      </c>
      <c r="E34" t="s">
        <v>265</v>
      </c>
      <c r="F34">
        <v>10</v>
      </c>
    </row>
    <row r="35" spans="2:6" ht="15.75" customHeight="1">
      <c r="B35" t="s">
        <v>266</v>
      </c>
      <c r="C35" t="s">
        <v>251</v>
      </c>
      <c r="D35">
        <v>31</v>
      </c>
      <c r="E35" t="s">
        <v>267</v>
      </c>
      <c r="F35">
        <v>11</v>
      </c>
    </row>
    <row r="36" spans="2:6" ht="15.75" customHeight="1">
      <c r="C36" t="s">
        <v>253</v>
      </c>
      <c r="D36">
        <v>32</v>
      </c>
      <c r="E36" t="s">
        <v>263</v>
      </c>
      <c r="F36">
        <v>12</v>
      </c>
    </row>
    <row r="37" spans="2:6" ht="15.75" customHeight="1">
      <c r="C37" t="s">
        <v>255</v>
      </c>
      <c r="D37">
        <v>33</v>
      </c>
      <c r="E37" t="s">
        <v>268</v>
      </c>
      <c r="F37">
        <v>13</v>
      </c>
    </row>
    <row r="38" spans="2:6" ht="15.75" customHeight="1">
      <c r="C38" t="s">
        <v>257</v>
      </c>
      <c r="D38">
        <v>34</v>
      </c>
      <c r="E38" t="s">
        <v>269</v>
      </c>
      <c r="F38">
        <v>14</v>
      </c>
    </row>
    <row r="39" spans="2:6" ht="15.75" customHeight="1">
      <c r="C39" t="s">
        <v>259</v>
      </c>
      <c r="D39">
        <v>35</v>
      </c>
      <c r="E39" t="s">
        <v>270</v>
      </c>
      <c r="F39">
        <v>15</v>
      </c>
    </row>
    <row r="40" spans="2:6" ht="15.75" customHeight="1">
      <c r="B40" t="s">
        <v>271</v>
      </c>
      <c r="C40" t="s">
        <v>251</v>
      </c>
      <c r="D40">
        <v>41</v>
      </c>
      <c r="E40" t="s">
        <v>272</v>
      </c>
      <c r="F40">
        <v>16</v>
      </c>
    </row>
    <row r="41" spans="2:6" ht="15.75" customHeight="1">
      <c r="C41" t="s">
        <v>253</v>
      </c>
      <c r="D41">
        <v>42</v>
      </c>
      <c r="E41" t="s">
        <v>264</v>
      </c>
      <c r="F41">
        <v>17</v>
      </c>
    </row>
    <row r="42" spans="2:6" ht="15.75" customHeight="1">
      <c r="C42" t="s">
        <v>255</v>
      </c>
      <c r="D42">
        <v>43</v>
      </c>
      <c r="E42" t="s">
        <v>273</v>
      </c>
      <c r="F42">
        <v>18</v>
      </c>
    </row>
    <row r="43" spans="2:6" ht="15.75" customHeight="1">
      <c r="C43" t="s">
        <v>257</v>
      </c>
      <c r="D43">
        <v>44</v>
      </c>
      <c r="E43" t="s">
        <v>274</v>
      </c>
      <c r="F43">
        <v>19</v>
      </c>
    </row>
    <row r="44" spans="2:6" ht="15.75" customHeight="1">
      <c r="C44" t="s">
        <v>259</v>
      </c>
      <c r="D44">
        <v>45</v>
      </c>
      <c r="E44" t="s">
        <v>275</v>
      </c>
      <c r="F44">
        <v>20</v>
      </c>
    </row>
    <row r="45" spans="2:6" ht="15.75" customHeight="1">
      <c r="B45" t="s">
        <v>276</v>
      </c>
      <c r="C45" t="s">
        <v>251</v>
      </c>
      <c r="D45">
        <v>51</v>
      </c>
      <c r="E45" t="s">
        <v>277</v>
      </c>
      <c r="F45">
        <v>21</v>
      </c>
    </row>
    <row r="46" spans="2:6" ht="15.75" customHeight="1">
      <c r="C46" t="s">
        <v>253</v>
      </c>
      <c r="D46">
        <v>52</v>
      </c>
      <c r="E46" t="s">
        <v>278</v>
      </c>
      <c r="F46">
        <v>22</v>
      </c>
    </row>
    <row r="47" spans="2:6" ht="15.75" customHeight="1">
      <c r="C47" t="s">
        <v>255</v>
      </c>
      <c r="D47">
        <v>53</v>
      </c>
      <c r="E47" t="s">
        <v>270</v>
      </c>
      <c r="F47">
        <v>23</v>
      </c>
    </row>
    <row r="48" spans="2:6" ht="15.75" customHeight="1">
      <c r="C48" t="s">
        <v>257</v>
      </c>
      <c r="D48">
        <v>54</v>
      </c>
      <c r="E48" t="s">
        <v>275</v>
      </c>
      <c r="F48">
        <v>24</v>
      </c>
    </row>
    <row r="49" spans="2:6" ht="15.75" customHeight="1">
      <c r="C49" t="s">
        <v>259</v>
      </c>
      <c r="D49">
        <v>55</v>
      </c>
      <c r="E49" t="s">
        <v>279</v>
      </c>
      <c r="F49">
        <v>25</v>
      </c>
    </row>
    <row r="50" spans="2:6" ht="15.75" customHeight="1"/>
    <row r="51" spans="2:6" ht="15.75" customHeight="1"/>
    <row r="52" spans="2:6" ht="15.75" customHeight="1"/>
    <row r="53" spans="2:6" ht="15.75" customHeight="1">
      <c r="B53" t="s">
        <v>250</v>
      </c>
      <c r="C53" t="s">
        <v>280</v>
      </c>
      <c r="D53">
        <v>5</v>
      </c>
      <c r="E53" t="s">
        <v>281</v>
      </c>
    </row>
    <row r="54" spans="2:6" ht="15.75" customHeight="1">
      <c r="C54" t="s">
        <v>282</v>
      </c>
      <c r="D54">
        <v>10</v>
      </c>
      <c r="E54" t="s">
        <v>278</v>
      </c>
    </row>
    <row r="55" spans="2:6" ht="15.75" customHeight="1">
      <c r="C55" t="s">
        <v>283</v>
      </c>
      <c r="D55">
        <v>20</v>
      </c>
      <c r="E55" t="s">
        <v>275</v>
      </c>
    </row>
    <row r="56" spans="2:6" ht="15.75" customHeight="1">
      <c r="B56" t="s">
        <v>261</v>
      </c>
      <c r="C56" t="s">
        <v>284</v>
      </c>
      <c r="D56">
        <v>10</v>
      </c>
      <c r="E56" t="s">
        <v>285</v>
      </c>
    </row>
    <row r="57" spans="2:6" ht="15.75" customHeight="1">
      <c r="C57" t="s">
        <v>286</v>
      </c>
      <c r="D57">
        <v>20</v>
      </c>
      <c r="E57" t="s">
        <v>287</v>
      </c>
    </row>
    <row r="58" spans="2:6" ht="15.75" customHeight="1">
      <c r="C58" t="s">
        <v>288</v>
      </c>
      <c r="D58">
        <v>40</v>
      </c>
      <c r="E58" t="s">
        <v>289</v>
      </c>
    </row>
    <row r="59" spans="2:6" ht="15.75" customHeight="1">
      <c r="B59" t="s">
        <v>266</v>
      </c>
      <c r="C59" t="s">
        <v>284</v>
      </c>
      <c r="D59">
        <v>15</v>
      </c>
      <c r="E59" t="s">
        <v>290</v>
      </c>
    </row>
    <row r="60" spans="2:6" ht="15.75" customHeight="1">
      <c r="C60" t="s">
        <v>286</v>
      </c>
      <c r="D60">
        <v>30</v>
      </c>
      <c r="E60" t="s">
        <v>291</v>
      </c>
    </row>
    <row r="61" spans="2:6" ht="15.75" customHeight="1">
      <c r="C61" t="s">
        <v>288</v>
      </c>
      <c r="D61">
        <v>60</v>
      </c>
      <c r="E61" t="s">
        <v>292</v>
      </c>
    </row>
    <row r="62" spans="2:6" ht="15.75" customHeight="1">
      <c r="B62" t="s">
        <v>271</v>
      </c>
      <c r="C62" t="s">
        <v>284</v>
      </c>
      <c r="D62">
        <v>20</v>
      </c>
      <c r="E62" t="s">
        <v>287</v>
      </c>
    </row>
    <row r="63" spans="2:6" ht="15.75" customHeight="1">
      <c r="C63" t="s">
        <v>286</v>
      </c>
      <c r="D63">
        <v>40</v>
      </c>
      <c r="E63" t="s">
        <v>289</v>
      </c>
    </row>
    <row r="64" spans="2:6" ht="15.75" customHeight="1">
      <c r="C64" t="s">
        <v>288</v>
      </c>
      <c r="D64">
        <v>80</v>
      </c>
      <c r="E64" t="s">
        <v>293</v>
      </c>
    </row>
    <row r="65" spans="2:5" ht="15.75" customHeight="1">
      <c r="B65" t="s">
        <v>276</v>
      </c>
      <c r="C65" t="s">
        <v>284</v>
      </c>
      <c r="D65">
        <v>25</v>
      </c>
      <c r="E65" t="s">
        <v>279</v>
      </c>
    </row>
    <row r="66" spans="2:5" ht="15.75" customHeight="1">
      <c r="C66" t="s">
        <v>286</v>
      </c>
      <c r="D66">
        <v>50</v>
      </c>
      <c r="E66" t="s">
        <v>294</v>
      </c>
    </row>
    <row r="67" spans="2:5" ht="15.75" customHeight="1">
      <c r="C67" t="s">
        <v>288</v>
      </c>
      <c r="D67">
        <v>100</v>
      </c>
      <c r="E67" t="s">
        <v>295</v>
      </c>
    </row>
    <row r="68" spans="2:5" ht="15.75" customHeight="1"/>
    <row r="69" spans="2:5" ht="15.75" customHeight="1"/>
    <row r="70" spans="2:5" ht="15.75" customHeight="1"/>
    <row r="71" spans="2:5" ht="15.75" customHeight="1"/>
    <row r="72" spans="2:5" ht="15.75" customHeight="1"/>
    <row r="73" spans="2:5" ht="15.75" customHeight="1"/>
    <row r="74" spans="2:5" ht="15.75" customHeight="1"/>
    <row r="75" spans="2:5" ht="15.75" customHeight="1"/>
    <row r="76" spans="2:5" ht="15.75" customHeight="1"/>
    <row r="77" spans="2:5" ht="15.75" customHeight="1"/>
    <row r="78" spans="2:5" ht="15.75" customHeight="1"/>
    <row r="79" spans="2:5" ht="15.75" customHeight="1"/>
    <row r="80" spans="2: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7">
    <mergeCell ref="V1:Y1"/>
    <mergeCell ref="AA1:AD1"/>
    <mergeCell ref="A15:A21"/>
    <mergeCell ref="C15:G15"/>
    <mergeCell ref="F1:J1"/>
    <mergeCell ref="L1:O1"/>
    <mergeCell ref="Q1:T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showGridLines="0" zoomScale="90" zoomScaleNormal="60" workbookViewId="0">
      <pane xSplit="2" ySplit="10" topLeftCell="C19" activePane="bottomRight" state="frozen"/>
      <selection pane="topRight" activeCell="C1" sqref="C1"/>
      <selection pane="bottomLeft" activeCell="A11" sqref="A11"/>
      <selection pane="bottomRight" activeCell="G19" sqref="G19"/>
    </sheetView>
  </sheetViews>
  <sheetFormatPr baseColWidth="10" defaultColWidth="14.42578125" defaultRowHeight="15" customHeight="1"/>
  <cols>
    <col min="1" max="1" width="40.42578125" style="77" customWidth="1"/>
    <col min="2" max="2" width="5.28515625" style="77" customWidth="1"/>
    <col min="3" max="3" width="51.42578125" style="77" customWidth="1"/>
    <col min="4" max="7" width="40.42578125" style="77" customWidth="1"/>
    <col min="8" max="8" width="34.7109375" style="77" customWidth="1"/>
    <col min="9" max="9" width="43.42578125" style="77" customWidth="1"/>
    <col min="10" max="10" width="0.42578125" style="77" customWidth="1"/>
    <col min="11" max="11" width="21.85546875" style="77" customWidth="1"/>
    <col min="12" max="16384" width="14.42578125" style="77"/>
  </cols>
  <sheetData>
    <row r="1" spans="1:11" ht="12.75" customHeight="1" thickBot="1">
      <c r="A1" s="97"/>
      <c r="B1" s="97"/>
      <c r="C1" s="97"/>
      <c r="D1" s="97"/>
      <c r="E1" s="97"/>
      <c r="F1" s="97"/>
      <c r="G1" s="97"/>
      <c r="H1" s="97"/>
      <c r="I1" s="97"/>
      <c r="J1" s="97"/>
      <c r="K1" s="97"/>
    </row>
    <row r="2" spans="1:11" ht="18.75" customHeight="1" thickBot="1">
      <c r="A2" s="113"/>
      <c r="B2" s="445" t="s">
        <v>0</v>
      </c>
      <c r="C2" s="419"/>
      <c r="D2" s="419"/>
      <c r="E2" s="419"/>
      <c r="F2" s="419"/>
      <c r="G2" s="427"/>
      <c r="H2" s="438" t="s">
        <v>1</v>
      </c>
      <c r="I2" s="439"/>
      <c r="J2" s="444"/>
      <c r="K2" s="97"/>
    </row>
    <row r="3" spans="1:11" ht="31.5" customHeight="1" thickBot="1">
      <c r="A3" s="114"/>
      <c r="B3" s="442"/>
      <c r="C3" s="436"/>
      <c r="D3" s="436"/>
      <c r="E3" s="436"/>
      <c r="F3" s="436"/>
      <c r="G3" s="437"/>
      <c r="H3" s="438" t="s">
        <v>321</v>
      </c>
      <c r="I3" s="439"/>
      <c r="J3" s="444"/>
      <c r="K3" s="97"/>
    </row>
    <row r="4" spans="1:11" ht="21" customHeight="1">
      <c r="A4" s="114"/>
      <c r="B4" s="445" t="s">
        <v>317</v>
      </c>
      <c r="C4" s="419"/>
      <c r="D4" s="419"/>
      <c r="E4" s="419"/>
      <c r="F4" s="419"/>
      <c r="G4" s="427"/>
      <c r="H4" s="450" t="s">
        <v>319</v>
      </c>
      <c r="I4" s="419"/>
      <c r="J4" s="451"/>
      <c r="K4" s="97"/>
    </row>
    <row r="5" spans="1:11" ht="21" customHeight="1" thickBot="1">
      <c r="A5" s="115"/>
      <c r="B5" s="442"/>
      <c r="C5" s="436"/>
      <c r="D5" s="436"/>
      <c r="E5" s="436"/>
      <c r="F5" s="436"/>
      <c r="G5" s="437"/>
      <c r="H5" s="452"/>
      <c r="I5" s="436"/>
      <c r="J5" s="453"/>
      <c r="K5" s="97"/>
    </row>
    <row r="6" spans="1:11" s="66" customFormat="1" ht="15" customHeight="1">
      <c r="B6" s="455"/>
      <c r="C6" s="431"/>
      <c r="D6" s="431"/>
      <c r="E6" s="431"/>
      <c r="F6" s="431"/>
      <c r="G6" s="431"/>
      <c r="H6" s="431"/>
      <c r="I6" s="431"/>
      <c r="J6" s="456"/>
      <c r="K6" s="111"/>
    </row>
    <row r="7" spans="1:11" s="66" customFormat="1" ht="15" customHeight="1">
      <c r="B7" s="112"/>
      <c r="K7" s="111"/>
    </row>
    <row r="8" spans="1:11" s="66" customFormat="1" ht="29.25" customHeight="1" thickBot="1">
      <c r="A8" s="454" t="s">
        <v>2</v>
      </c>
      <c r="B8" s="428"/>
      <c r="C8" s="428"/>
      <c r="D8" s="428"/>
      <c r="E8" s="428"/>
      <c r="F8" s="428"/>
      <c r="G8" s="428"/>
      <c r="H8" s="428"/>
      <c r="I8" s="111"/>
      <c r="J8" s="111"/>
      <c r="K8" s="111"/>
    </row>
    <row r="9" spans="1:11" ht="41.25" customHeight="1" thickBot="1">
      <c r="A9" s="457" t="s">
        <v>10</v>
      </c>
      <c r="B9" s="439"/>
      <c r="C9" s="439"/>
      <c r="D9" s="439"/>
      <c r="E9" s="439"/>
      <c r="F9" s="439"/>
      <c r="G9" s="439"/>
      <c r="H9" s="439"/>
      <c r="I9" s="99"/>
      <c r="J9" s="100"/>
      <c r="K9" s="97"/>
    </row>
    <row r="10" spans="1:11" ht="98.25" customHeight="1" thickBot="1">
      <c r="A10" s="107" t="s">
        <v>11</v>
      </c>
      <c r="B10" s="458" t="s">
        <v>12</v>
      </c>
      <c r="C10" s="459"/>
      <c r="D10" s="108" t="s">
        <v>13</v>
      </c>
      <c r="E10" s="109" t="s">
        <v>14</v>
      </c>
      <c r="F10" s="110" t="s">
        <v>15</v>
      </c>
      <c r="G10" s="107" t="s">
        <v>16</v>
      </c>
      <c r="H10" s="110" t="s">
        <v>17</v>
      </c>
      <c r="I10" s="110" t="s">
        <v>296</v>
      </c>
      <c r="J10" s="97"/>
      <c r="K10" s="97"/>
    </row>
    <row r="11" spans="1:11" ht="101.25" customHeight="1" thickBot="1">
      <c r="A11" s="446" t="s">
        <v>311</v>
      </c>
      <c r="B11" s="91" t="s">
        <v>18</v>
      </c>
      <c r="C11" s="144" t="s">
        <v>322</v>
      </c>
      <c r="D11" s="144" t="s">
        <v>323</v>
      </c>
      <c r="E11" s="144" t="s">
        <v>324</v>
      </c>
      <c r="F11" s="145" t="s">
        <v>325</v>
      </c>
      <c r="G11" s="101"/>
      <c r="H11" s="146" t="s">
        <v>101</v>
      </c>
      <c r="I11" s="146" t="s">
        <v>621</v>
      </c>
      <c r="J11" s="102"/>
      <c r="K11" s="103"/>
    </row>
    <row r="12" spans="1:11" ht="101.25" customHeight="1" thickBot="1">
      <c r="A12" s="448"/>
      <c r="B12" s="104" t="s">
        <v>19</v>
      </c>
      <c r="C12" s="146" t="s">
        <v>326</v>
      </c>
      <c r="D12" s="146" t="s">
        <v>327</v>
      </c>
      <c r="E12" s="146" t="s">
        <v>324</v>
      </c>
      <c r="F12" s="146" t="s">
        <v>325</v>
      </c>
      <c r="G12" s="101"/>
      <c r="H12" s="146" t="s">
        <v>101</v>
      </c>
      <c r="I12" s="146" t="s">
        <v>621</v>
      </c>
      <c r="J12" s="102"/>
      <c r="K12" s="103"/>
    </row>
    <row r="13" spans="1:11" ht="74.25" customHeight="1" thickBot="1">
      <c r="A13" s="447"/>
      <c r="B13" s="104" t="s">
        <v>20</v>
      </c>
      <c r="C13" s="146" t="s">
        <v>328</v>
      </c>
      <c r="D13" s="146" t="s">
        <v>329</v>
      </c>
      <c r="E13" s="146" t="s">
        <v>330</v>
      </c>
      <c r="F13" s="146" t="s">
        <v>331</v>
      </c>
      <c r="G13" s="101"/>
      <c r="H13" s="101"/>
      <c r="I13" s="101"/>
      <c r="J13" s="102"/>
      <c r="K13" s="103"/>
    </row>
    <row r="14" spans="1:11" ht="118.5" customHeight="1" thickBot="1">
      <c r="A14" s="446" t="s">
        <v>312</v>
      </c>
      <c r="B14" s="104" t="s">
        <v>21</v>
      </c>
      <c r="C14" s="146" t="s">
        <v>332</v>
      </c>
      <c r="D14" s="146" t="s">
        <v>333</v>
      </c>
      <c r="E14" s="146" t="s">
        <v>330</v>
      </c>
      <c r="F14" s="146" t="s">
        <v>334</v>
      </c>
      <c r="G14" s="101"/>
      <c r="H14" s="101"/>
      <c r="I14" s="101"/>
      <c r="J14" s="102"/>
      <c r="K14" s="97"/>
    </row>
    <row r="15" spans="1:11" ht="178.5" customHeight="1" thickBot="1">
      <c r="A15" s="449"/>
      <c r="B15" s="104" t="s">
        <v>22</v>
      </c>
      <c r="C15" s="146" t="s">
        <v>335</v>
      </c>
      <c r="D15" s="146" t="s">
        <v>336</v>
      </c>
      <c r="E15" s="146" t="s">
        <v>330</v>
      </c>
      <c r="F15" s="146" t="s">
        <v>337</v>
      </c>
      <c r="G15" s="101"/>
      <c r="H15" s="101"/>
      <c r="I15" s="101"/>
      <c r="J15" s="97"/>
      <c r="K15" s="97"/>
    </row>
    <row r="16" spans="1:11" ht="102.75" customHeight="1" thickBot="1">
      <c r="A16" s="446" t="s">
        <v>313</v>
      </c>
      <c r="B16" s="104" t="s">
        <v>23</v>
      </c>
      <c r="C16" s="146" t="s">
        <v>338</v>
      </c>
      <c r="D16" s="146" t="s">
        <v>339</v>
      </c>
      <c r="E16" s="146" t="s">
        <v>330</v>
      </c>
      <c r="F16" s="146" t="s">
        <v>334</v>
      </c>
      <c r="G16" s="101"/>
      <c r="H16" s="101"/>
      <c r="I16" s="101"/>
      <c r="J16" s="97"/>
      <c r="K16" s="97"/>
    </row>
    <row r="17" spans="1:11" ht="122.25" customHeight="1" thickBot="1">
      <c r="A17" s="447"/>
      <c r="B17" s="104" t="s">
        <v>24</v>
      </c>
      <c r="C17" s="146" t="s">
        <v>340</v>
      </c>
      <c r="D17" s="146" t="s">
        <v>341</v>
      </c>
      <c r="E17" s="146" t="s">
        <v>330</v>
      </c>
      <c r="F17" s="146" t="s">
        <v>337</v>
      </c>
      <c r="G17" s="101"/>
      <c r="H17" s="101"/>
      <c r="I17" s="101"/>
      <c r="J17" s="97"/>
      <c r="K17" s="97"/>
    </row>
    <row r="18" spans="1:11" ht="88.5" customHeight="1" thickBot="1">
      <c r="A18" s="446" t="s">
        <v>314</v>
      </c>
      <c r="B18" s="104" t="s">
        <v>25</v>
      </c>
      <c r="C18" s="146" t="s">
        <v>342</v>
      </c>
      <c r="D18" s="146" t="s">
        <v>343</v>
      </c>
      <c r="E18" s="146" t="s">
        <v>330</v>
      </c>
      <c r="F18" s="146" t="s">
        <v>344</v>
      </c>
      <c r="G18" s="101"/>
      <c r="H18" s="101"/>
      <c r="I18" s="101"/>
      <c r="J18" s="97"/>
      <c r="K18" s="97"/>
    </row>
    <row r="19" spans="1:11" ht="84.75" customHeight="1" thickBot="1">
      <c r="A19" s="448"/>
      <c r="B19" s="104" t="s">
        <v>26</v>
      </c>
      <c r="C19" s="146" t="s">
        <v>345</v>
      </c>
      <c r="D19" s="146" t="s">
        <v>346</v>
      </c>
      <c r="E19" s="146" t="s">
        <v>330</v>
      </c>
      <c r="F19" s="146" t="s">
        <v>1209</v>
      </c>
      <c r="G19" s="101"/>
      <c r="H19" s="101"/>
      <c r="I19" s="101"/>
      <c r="J19" s="97"/>
      <c r="K19" s="97"/>
    </row>
    <row r="20" spans="1:11" ht="79.5" customHeight="1" thickBot="1">
      <c r="A20" s="448"/>
      <c r="B20" s="104" t="s">
        <v>27</v>
      </c>
      <c r="C20" s="147" t="s">
        <v>347</v>
      </c>
      <c r="D20" s="147" t="s">
        <v>348</v>
      </c>
      <c r="E20" s="144" t="s">
        <v>349</v>
      </c>
      <c r="F20" s="148" t="s">
        <v>350</v>
      </c>
      <c r="G20" s="101"/>
      <c r="H20" s="101"/>
      <c r="I20" s="101"/>
      <c r="J20" s="97"/>
      <c r="K20" s="97"/>
    </row>
    <row r="21" spans="1:11" ht="109.5" customHeight="1" thickBot="1">
      <c r="A21" s="448"/>
      <c r="B21" s="104" t="s">
        <v>28</v>
      </c>
      <c r="C21" s="147" t="s">
        <v>351</v>
      </c>
      <c r="D21" s="144" t="s">
        <v>352</v>
      </c>
      <c r="E21" s="144" t="s">
        <v>349</v>
      </c>
      <c r="F21" s="148" t="s">
        <v>353</v>
      </c>
      <c r="G21" s="101"/>
      <c r="H21" s="101"/>
      <c r="I21" s="101"/>
      <c r="J21" s="97"/>
      <c r="K21" s="97"/>
    </row>
    <row r="22" spans="1:11" ht="114" customHeight="1" thickBot="1">
      <c r="A22" s="447"/>
      <c r="B22" s="104" t="s">
        <v>29</v>
      </c>
      <c r="C22" s="147" t="s">
        <v>354</v>
      </c>
      <c r="D22" s="144" t="s">
        <v>355</v>
      </c>
      <c r="E22" s="144" t="s">
        <v>356</v>
      </c>
      <c r="F22" s="148" t="s">
        <v>357</v>
      </c>
      <c r="G22" s="101"/>
      <c r="H22" s="101"/>
      <c r="I22" s="101"/>
      <c r="J22" s="97"/>
      <c r="K22" s="97"/>
    </row>
    <row r="23" spans="1:11" ht="92.25" customHeight="1" thickBot="1">
      <c r="A23" s="85" t="s">
        <v>315</v>
      </c>
      <c r="B23" s="104" t="s">
        <v>30</v>
      </c>
      <c r="C23" s="146" t="s">
        <v>358</v>
      </c>
      <c r="D23" s="146" t="s">
        <v>359</v>
      </c>
      <c r="E23" s="146" t="s">
        <v>360</v>
      </c>
      <c r="F23" s="146" t="s">
        <v>361</v>
      </c>
      <c r="G23" s="101"/>
      <c r="H23" s="101"/>
      <c r="I23" s="101"/>
      <c r="J23" s="105"/>
      <c r="K23" s="97"/>
    </row>
    <row r="24" spans="1:11" ht="12.75" customHeight="1">
      <c r="A24" s="97"/>
      <c r="B24" s="97"/>
      <c r="C24" s="97"/>
      <c r="D24" s="97"/>
      <c r="E24" s="97"/>
      <c r="F24" s="97"/>
      <c r="G24" s="97"/>
      <c r="H24" s="97"/>
      <c r="I24" s="97"/>
      <c r="J24" s="97"/>
      <c r="K24" s="97"/>
    </row>
    <row r="25" spans="1:11" ht="12.75" customHeight="1">
      <c r="A25" s="97"/>
      <c r="B25" s="97"/>
      <c r="C25" s="97"/>
      <c r="D25" s="97"/>
      <c r="E25" s="97"/>
      <c r="F25" s="97"/>
      <c r="G25" s="97"/>
      <c r="H25" s="97"/>
      <c r="I25" s="97"/>
      <c r="J25" s="97"/>
      <c r="K25" s="97"/>
    </row>
    <row r="26" spans="1:11" ht="12.75" customHeight="1">
      <c r="A26" s="97"/>
      <c r="B26" s="97"/>
      <c r="C26" s="97"/>
      <c r="D26" s="97"/>
      <c r="E26" s="97"/>
      <c r="F26" s="97"/>
      <c r="G26" s="97"/>
      <c r="H26" s="97"/>
      <c r="I26" s="97"/>
      <c r="J26" s="97"/>
      <c r="K26" s="97"/>
    </row>
    <row r="27" spans="1:11" ht="12.75" customHeight="1">
      <c r="A27" s="97"/>
      <c r="B27" s="97"/>
      <c r="C27" s="97"/>
      <c r="D27" s="97"/>
      <c r="E27" s="97"/>
      <c r="F27" s="97"/>
      <c r="G27" s="97"/>
      <c r="H27" s="97"/>
      <c r="I27" s="97"/>
      <c r="J27" s="97"/>
      <c r="K27" s="97"/>
    </row>
    <row r="28" spans="1:11" ht="12.75" customHeight="1">
      <c r="A28" s="97"/>
      <c r="B28" s="97"/>
      <c r="C28" s="97"/>
      <c r="D28" s="97"/>
      <c r="E28" s="97"/>
      <c r="F28" s="97"/>
      <c r="G28" s="97"/>
      <c r="H28" s="97"/>
      <c r="I28" s="97"/>
      <c r="J28" s="97"/>
      <c r="K28" s="97"/>
    </row>
    <row r="29" spans="1:11" ht="12.75" customHeight="1">
      <c r="A29" s="97"/>
      <c r="B29" s="97"/>
      <c r="C29" s="97"/>
      <c r="D29" s="97"/>
      <c r="E29" s="97"/>
      <c r="F29" s="97"/>
      <c r="G29" s="97"/>
      <c r="H29" s="97"/>
      <c r="I29" s="97"/>
      <c r="J29" s="97"/>
      <c r="K29" s="97"/>
    </row>
    <row r="30" spans="1:11" ht="12.75" customHeight="1">
      <c r="A30" s="97"/>
      <c r="B30" s="97"/>
      <c r="C30" s="97"/>
      <c r="D30" s="97"/>
      <c r="E30" s="97"/>
      <c r="F30" s="97"/>
      <c r="G30" s="97"/>
      <c r="H30" s="97"/>
      <c r="I30" s="97"/>
      <c r="J30" s="97"/>
      <c r="K30" s="97"/>
    </row>
    <row r="31" spans="1:11" ht="12.75" customHeight="1">
      <c r="A31" s="97"/>
      <c r="B31" s="97"/>
      <c r="C31" s="97"/>
      <c r="D31" s="97"/>
      <c r="E31" s="97"/>
      <c r="F31" s="97"/>
      <c r="G31" s="97"/>
      <c r="H31" s="97"/>
      <c r="I31" s="97"/>
      <c r="J31" s="97"/>
      <c r="K31" s="97"/>
    </row>
    <row r="32" spans="1:11" ht="12.75" customHeight="1">
      <c r="A32" s="97"/>
      <c r="B32" s="97"/>
      <c r="C32" s="97"/>
      <c r="D32" s="97"/>
      <c r="E32" s="97"/>
      <c r="F32" s="97"/>
      <c r="G32" s="97"/>
      <c r="H32" s="97"/>
      <c r="I32" s="97"/>
      <c r="J32" s="97"/>
      <c r="K32" s="97"/>
    </row>
    <row r="33" spans="1:11" ht="12.75" customHeight="1">
      <c r="A33" s="97"/>
      <c r="B33" s="97"/>
      <c r="C33" s="97"/>
      <c r="D33" s="97"/>
      <c r="E33" s="97"/>
      <c r="F33" s="97"/>
      <c r="G33" s="97"/>
      <c r="H33" s="97"/>
      <c r="I33" s="97"/>
      <c r="J33" s="97"/>
      <c r="K33" s="97"/>
    </row>
    <row r="34" spans="1:11" ht="12.75" customHeight="1">
      <c r="A34" s="97"/>
      <c r="B34" s="97"/>
      <c r="C34" s="97"/>
      <c r="D34" s="97"/>
      <c r="E34" s="97"/>
      <c r="F34" s="97"/>
      <c r="G34" s="97"/>
      <c r="H34" s="97"/>
      <c r="I34" s="97"/>
      <c r="J34" s="97"/>
      <c r="K34" s="97"/>
    </row>
    <row r="35" spans="1:11" ht="12.75" customHeight="1">
      <c r="A35" s="97"/>
      <c r="B35" s="97"/>
      <c r="C35" s="97"/>
      <c r="D35" s="97"/>
      <c r="E35" s="97"/>
      <c r="F35" s="97"/>
      <c r="G35" s="97"/>
      <c r="H35" s="97"/>
      <c r="I35" s="97"/>
      <c r="J35" s="97"/>
      <c r="K35" s="97"/>
    </row>
    <row r="36" spans="1:11" ht="12.75" customHeight="1">
      <c r="A36" s="97"/>
      <c r="B36" s="97"/>
      <c r="C36" s="97"/>
      <c r="D36" s="97"/>
      <c r="E36" s="97"/>
      <c r="F36" s="97"/>
      <c r="G36" s="97"/>
      <c r="H36" s="97"/>
      <c r="I36" s="97"/>
      <c r="J36" s="97"/>
      <c r="K36" s="97"/>
    </row>
    <row r="37" spans="1:11" ht="12.75" customHeight="1">
      <c r="A37" s="97"/>
      <c r="B37" s="97"/>
      <c r="C37" s="97"/>
      <c r="D37" s="97"/>
      <c r="E37" s="97"/>
      <c r="F37" s="97"/>
      <c r="G37" s="97"/>
      <c r="H37" s="97"/>
      <c r="I37" s="97"/>
      <c r="J37" s="97"/>
      <c r="K37" s="97"/>
    </row>
    <row r="38" spans="1:11" ht="12.75" customHeight="1">
      <c r="A38" s="97"/>
      <c r="B38" s="97"/>
      <c r="C38" s="97"/>
      <c r="D38" s="97"/>
      <c r="E38" s="97"/>
      <c r="F38" s="97"/>
      <c r="G38" s="97"/>
      <c r="H38" s="97"/>
      <c r="I38" s="97"/>
      <c r="J38" s="97"/>
      <c r="K38" s="97"/>
    </row>
    <row r="39" spans="1:11" ht="12.75" customHeight="1">
      <c r="A39" s="97"/>
      <c r="B39" s="97"/>
      <c r="C39" s="97"/>
      <c r="D39" s="97"/>
      <c r="E39" s="97"/>
      <c r="F39" s="97"/>
      <c r="G39" s="97"/>
      <c r="H39" s="97"/>
      <c r="I39" s="97"/>
      <c r="J39" s="97"/>
      <c r="K39" s="97"/>
    </row>
    <row r="40" spans="1:11" ht="12.75" customHeight="1">
      <c r="A40" s="97"/>
      <c r="B40" s="97"/>
      <c r="C40" s="97"/>
      <c r="D40" s="97"/>
      <c r="E40" s="97"/>
      <c r="F40" s="97"/>
      <c r="G40" s="97"/>
      <c r="H40" s="97"/>
      <c r="I40" s="97"/>
      <c r="J40" s="97"/>
      <c r="K40" s="97"/>
    </row>
    <row r="41" spans="1:11" ht="12.75" customHeight="1">
      <c r="A41" s="97"/>
      <c r="B41" s="97"/>
      <c r="C41" s="97"/>
      <c r="D41" s="97"/>
      <c r="E41" s="97"/>
      <c r="F41" s="97"/>
      <c r="G41" s="97"/>
      <c r="H41" s="97"/>
      <c r="I41" s="97"/>
      <c r="J41" s="97"/>
      <c r="K41" s="97"/>
    </row>
    <row r="42" spans="1:11" ht="12.75" customHeight="1">
      <c r="A42" s="97"/>
      <c r="B42" s="97"/>
      <c r="C42" s="97"/>
      <c r="D42" s="97"/>
      <c r="E42" s="97"/>
      <c r="F42" s="97"/>
      <c r="G42" s="97"/>
      <c r="H42" s="97"/>
      <c r="I42" s="97"/>
      <c r="J42" s="97"/>
      <c r="K42" s="97"/>
    </row>
    <row r="43" spans="1:11" ht="12.75" customHeight="1">
      <c r="A43" s="97"/>
      <c r="B43" s="97"/>
      <c r="C43" s="97"/>
      <c r="D43" s="97"/>
      <c r="E43" s="97"/>
      <c r="F43" s="97"/>
      <c r="G43" s="97"/>
      <c r="H43" s="97"/>
      <c r="I43" s="97"/>
      <c r="J43" s="97"/>
      <c r="K43" s="97"/>
    </row>
    <row r="44" spans="1:11" ht="12.75" customHeight="1">
      <c r="A44" s="97"/>
      <c r="B44" s="97"/>
      <c r="C44" s="97"/>
      <c r="D44" s="97"/>
      <c r="E44" s="97"/>
      <c r="F44" s="97"/>
      <c r="G44" s="97"/>
      <c r="H44" s="97"/>
      <c r="I44" s="97"/>
      <c r="J44" s="97"/>
      <c r="K44" s="97"/>
    </row>
    <row r="45" spans="1:11" ht="12.75" customHeight="1">
      <c r="A45" s="97"/>
      <c r="B45" s="97"/>
      <c r="C45" s="97"/>
      <c r="D45" s="97"/>
      <c r="E45" s="97"/>
      <c r="F45" s="97"/>
      <c r="G45" s="97"/>
      <c r="H45" s="97"/>
      <c r="I45" s="97"/>
      <c r="J45" s="97"/>
      <c r="K45" s="97"/>
    </row>
    <row r="46" spans="1:11" ht="12.75" customHeight="1">
      <c r="A46" s="97"/>
      <c r="B46" s="97"/>
      <c r="C46" s="97"/>
      <c r="D46" s="97"/>
      <c r="E46" s="97"/>
      <c r="F46" s="97"/>
      <c r="G46" s="97"/>
      <c r="H46" s="97"/>
      <c r="I46" s="97"/>
      <c r="J46" s="97"/>
      <c r="K46" s="97"/>
    </row>
    <row r="47" spans="1:11" ht="12.75" customHeight="1">
      <c r="A47" s="97"/>
      <c r="B47" s="97"/>
      <c r="C47" s="97"/>
      <c r="D47" s="97"/>
      <c r="E47" s="97"/>
      <c r="F47" s="97"/>
      <c r="G47" s="97"/>
      <c r="H47" s="97"/>
      <c r="I47" s="97"/>
      <c r="J47" s="97"/>
      <c r="K47" s="97"/>
    </row>
    <row r="48" spans="1:11" ht="12.75" customHeight="1">
      <c r="A48" s="97"/>
      <c r="B48" s="97"/>
      <c r="C48" s="97"/>
      <c r="D48" s="97"/>
      <c r="E48" s="97"/>
      <c r="F48" s="97"/>
      <c r="G48" s="97"/>
      <c r="H48" s="97"/>
      <c r="I48" s="97"/>
      <c r="J48" s="97"/>
      <c r="K48" s="97"/>
    </row>
    <row r="49" spans="1:11" ht="12.75" customHeight="1">
      <c r="A49" s="97"/>
      <c r="B49" s="97"/>
      <c r="C49" s="97"/>
      <c r="D49" s="97"/>
      <c r="E49" s="97"/>
      <c r="F49" s="97"/>
      <c r="G49" s="97"/>
      <c r="H49" s="97"/>
      <c r="I49" s="97"/>
      <c r="J49" s="97"/>
      <c r="K49" s="97"/>
    </row>
    <row r="50" spans="1:11" ht="12.75" customHeight="1">
      <c r="A50" s="97"/>
      <c r="B50" s="97"/>
      <c r="C50" s="97"/>
      <c r="D50" s="97"/>
      <c r="E50" s="97"/>
      <c r="F50" s="97"/>
      <c r="G50" s="97"/>
      <c r="H50" s="97"/>
      <c r="I50" s="97"/>
      <c r="J50" s="97"/>
      <c r="K50" s="97"/>
    </row>
    <row r="51" spans="1:11" ht="12.75" customHeight="1">
      <c r="A51" s="97"/>
      <c r="B51" s="97"/>
      <c r="C51" s="97"/>
      <c r="D51" s="97"/>
      <c r="E51" s="97"/>
      <c r="F51" s="97"/>
      <c r="G51" s="97"/>
      <c r="H51" s="97"/>
      <c r="I51" s="97"/>
      <c r="J51" s="97"/>
      <c r="K51" s="97"/>
    </row>
    <row r="52" spans="1:11" ht="12.75" customHeight="1">
      <c r="A52" s="97"/>
      <c r="B52" s="97"/>
      <c r="C52" s="97"/>
      <c r="D52" s="97"/>
      <c r="E52" s="97"/>
      <c r="F52" s="97"/>
      <c r="G52" s="97"/>
      <c r="H52" s="97"/>
      <c r="I52" s="97"/>
      <c r="J52" s="97"/>
      <c r="K52" s="97"/>
    </row>
    <row r="53" spans="1:11" ht="12.75" customHeight="1">
      <c r="A53" s="97"/>
      <c r="B53" s="97"/>
      <c r="C53" s="97"/>
      <c r="D53" s="97"/>
      <c r="E53" s="97"/>
      <c r="F53" s="97"/>
      <c r="G53" s="97"/>
      <c r="H53" s="97"/>
      <c r="I53" s="97"/>
      <c r="J53" s="97"/>
      <c r="K53" s="97"/>
    </row>
    <row r="54" spans="1:11" ht="12.75" customHeight="1">
      <c r="A54" s="97"/>
      <c r="B54" s="97"/>
      <c r="C54" s="97"/>
      <c r="D54" s="97"/>
      <c r="E54" s="97"/>
      <c r="F54" s="97"/>
      <c r="G54" s="97"/>
      <c r="H54" s="97"/>
      <c r="I54" s="97"/>
      <c r="J54" s="97"/>
      <c r="K54" s="97"/>
    </row>
    <row r="55" spans="1:11" ht="12.75" customHeight="1">
      <c r="A55" s="97"/>
      <c r="B55" s="97"/>
      <c r="C55" s="97"/>
      <c r="D55" s="97"/>
      <c r="E55" s="97"/>
      <c r="F55" s="97"/>
      <c r="G55" s="97"/>
      <c r="H55" s="97"/>
      <c r="I55" s="97"/>
      <c r="J55" s="97"/>
      <c r="K55" s="97"/>
    </row>
    <row r="56" spans="1:11" ht="12.75" customHeight="1">
      <c r="A56" s="97"/>
      <c r="B56" s="97"/>
      <c r="C56" s="97"/>
      <c r="D56" s="97"/>
      <c r="E56" s="97"/>
      <c r="F56" s="97"/>
      <c r="G56" s="97"/>
      <c r="H56" s="97"/>
      <c r="I56" s="97"/>
      <c r="J56" s="97"/>
      <c r="K56" s="97"/>
    </row>
    <row r="57" spans="1:11" ht="12.75" customHeight="1">
      <c r="A57" s="97"/>
      <c r="B57" s="97"/>
      <c r="C57" s="97"/>
      <c r="D57" s="97"/>
      <c r="E57" s="97"/>
      <c r="F57" s="97"/>
      <c r="G57" s="97"/>
      <c r="H57" s="97"/>
      <c r="I57" s="97"/>
      <c r="J57" s="97"/>
      <c r="K57" s="97"/>
    </row>
    <row r="58" spans="1:11" ht="12.75" customHeight="1">
      <c r="A58" s="97"/>
      <c r="B58" s="97"/>
      <c r="C58" s="97"/>
      <c r="D58" s="97"/>
      <c r="E58" s="97"/>
      <c r="F58" s="97"/>
      <c r="G58" s="97"/>
      <c r="H58" s="97"/>
      <c r="I58" s="97"/>
      <c r="J58" s="97"/>
      <c r="K58" s="97"/>
    </row>
    <row r="59" spans="1:11" ht="12.75" customHeight="1">
      <c r="A59" s="97"/>
      <c r="B59" s="97"/>
      <c r="C59" s="97"/>
      <c r="D59" s="97"/>
      <c r="E59" s="97"/>
      <c r="F59" s="97"/>
      <c r="G59" s="97"/>
      <c r="H59" s="97"/>
      <c r="I59" s="97"/>
      <c r="J59" s="97"/>
      <c r="K59" s="97"/>
    </row>
    <row r="60" spans="1:11" ht="12.75" customHeight="1">
      <c r="A60" s="97"/>
      <c r="B60" s="97"/>
      <c r="C60" s="97"/>
      <c r="D60" s="97"/>
      <c r="E60" s="97"/>
      <c r="F60" s="97"/>
      <c r="G60" s="97"/>
      <c r="H60" s="97"/>
      <c r="I60" s="97"/>
      <c r="J60" s="97"/>
      <c r="K60" s="97"/>
    </row>
    <row r="61" spans="1:11" ht="12.75" customHeight="1">
      <c r="A61" s="97"/>
      <c r="B61" s="97"/>
      <c r="C61" s="97"/>
      <c r="D61" s="97"/>
      <c r="E61" s="97"/>
      <c r="F61" s="97"/>
      <c r="G61" s="97"/>
      <c r="H61" s="97"/>
      <c r="I61" s="97"/>
      <c r="J61" s="97"/>
      <c r="K61" s="97"/>
    </row>
    <row r="62" spans="1:11" ht="12.75" customHeight="1">
      <c r="A62" s="97"/>
      <c r="B62" s="97"/>
      <c r="C62" s="97"/>
      <c r="D62" s="97"/>
      <c r="E62" s="97"/>
      <c r="F62" s="97"/>
      <c r="G62" s="97"/>
      <c r="H62" s="97"/>
      <c r="I62" s="97"/>
      <c r="J62" s="97"/>
      <c r="K62" s="97"/>
    </row>
    <row r="63" spans="1:11" ht="12.75" customHeight="1">
      <c r="A63" s="97"/>
      <c r="B63" s="97"/>
      <c r="C63" s="97"/>
      <c r="D63" s="97"/>
      <c r="E63" s="97"/>
      <c r="F63" s="97"/>
      <c r="G63" s="97"/>
      <c r="H63" s="97"/>
      <c r="I63" s="97"/>
      <c r="J63" s="97"/>
      <c r="K63" s="97"/>
    </row>
    <row r="64" spans="1:11" ht="12.75" customHeight="1">
      <c r="A64" s="97"/>
      <c r="B64" s="97"/>
      <c r="C64" s="97"/>
      <c r="D64" s="97"/>
      <c r="E64" s="97"/>
      <c r="F64" s="97"/>
      <c r="G64" s="97"/>
      <c r="H64" s="97"/>
      <c r="I64" s="97"/>
      <c r="J64" s="97"/>
      <c r="K64" s="97"/>
    </row>
    <row r="65" spans="1:11" ht="12.75" customHeight="1">
      <c r="A65" s="97"/>
      <c r="B65" s="97"/>
      <c r="C65" s="97"/>
      <c r="D65" s="97"/>
      <c r="E65" s="97"/>
      <c r="F65" s="97"/>
      <c r="G65" s="97"/>
      <c r="H65" s="97"/>
      <c r="I65" s="97"/>
      <c r="J65" s="97"/>
      <c r="K65" s="97"/>
    </row>
    <row r="66" spans="1:11" ht="12.75" customHeight="1">
      <c r="A66" s="97"/>
      <c r="B66" s="97"/>
      <c r="C66" s="97"/>
      <c r="D66" s="97"/>
      <c r="E66" s="97"/>
      <c r="F66" s="97"/>
      <c r="G66" s="97"/>
      <c r="H66" s="97"/>
      <c r="I66" s="97"/>
      <c r="J66" s="97"/>
      <c r="K66" s="97"/>
    </row>
    <row r="67" spans="1:11" ht="12.75" customHeight="1">
      <c r="A67" s="97"/>
      <c r="B67" s="97"/>
      <c r="C67" s="97"/>
      <c r="D67" s="97"/>
      <c r="E67" s="97"/>
      <c r="F67" s="97"/>
      <c r="G67" s="97"/>
      <c r="H67" s="97"/>
      <c r="I67" s="97"/>
      <c r="J67" s="97"/>
      <c r="K67" s="97"/>
    </row>
    <row r="68" spans="1:11" ht="12.75" customHeight="1">
      <c r="A68" s="97"/>
      <c r="B68" s="97"/>
      <c r="C68" s="97"/>
      <c r="D68" s="97"/>
      <c r="E68" s="97"/>
      <c r="F68" s="97"/>
      <c r="G68" s="97"/>
      <c r="H68" s="97"/>
      <c r="I68" s="97"/>
      <c r="J68" s="97"/>
      <c r="K68" s="97"/>
    </row>
    <row r="69" spans="1:11" ht="12.75" customHeight="1">
      <c r="A69" s="97"/>
      <c r="B69" s="97"/>
      <c r="C69" s="97"/>
      <c r="D69" s="97"/>
      <c r="E69" s="97"/>
      <c r="F69" s="97"/>
      <c r="G69" s="97"/>
      <c r="H69" s="97"/>
      <c r="I69" s="97"/>
      <c r="J69" s="97"/>
      <c r="K69" s="97"/>
    </row>
    <row r="70" spans="1:11" ht="12.75" customHeight="1">
      <c r="A70" s="97"/>
      <c r="B70" s="97"/>
      <c r="C70" s="97"/>
      <c r="D70" s="97"/>
      <c r="E70" s="97"/>
      <c r="F70" s="97"/>
      <c r="G70" s="97"/>
      <c r="H70" s="97"/>
      <c r="I70" s="97"/>
      <c r="J70" s="97"/>
      <c r="K70" s="97"/>
    </row>
    <row r="71" spans="1:11" ht="12.75" customHeight="1">
      <c r="A71" s="97"/>
      <c r="B71" s="97"/>
      <c r="C71" s="97"/>
      <c r="D71" s="97"/>
      <c r="E71" s="97"/>
      <c r="F71" s="97"/>
      <c r="G71" s="97"/>
      <c r="H71" s="97"/>
      <c r="I71" s="97"/>
      <c r="J71" s="97"/>
      <c r="K71" s="97"/>
    </row>
    <row r="72" spans="1:11" ht="12.75" customHeight="1">
      <c r="A72" s="97"/>
      <c r="B72" s="97"/>
      <c r="C72" s="97"/>
      <c r="D72" s="97"/>
      <c r="E72" s="97"/>
      <c r="F72" s="97"/>
      <c r="G72" s="97"/>
      <c r="H72" s="97"/>
      <c r="I72" s="97"/>
      <c r="J72" s="97"/>
      <c r="K72" s="97"/>
    </row>
    <row r="73" spans="1:11" ht="12.75" customHeight="1">
      <c r="A73" s="97"/>
      <c r="B73" s="97"/>
      <c r="C73" s="97"/>
      <c r="D73" s="97"/>
      <c r="E73" s="97"/>
      <c r="F73" s="97"/>
      <c r="G73" s="97"/>
      <c r="H73" s="97"/>
      <c r="I73" s="97"/>
      <c r="J73" s="97"/>
      <c r="K73" s="97"/>
    </row>
    <row r="74" spans="1:11" ht="12.75" customHeight="1">
      <c r="A74" s="97"/>
      <c r="B74" s="97"/>
      <c r="C74" s="97"/>
      <c r="D74" s="97"/>
      <c r="E74" s="97"/>
      <c r="F74" s="97"/>
      <c r="G74" s="97"/>
      <c r="H74" s="97"/>
      <c r="I74" s="97"/>
      <c r="J74" s="97"/>
      <c r="K74" s="97"/>
    </row>
    <row r="75" spans="1:11" ht="12.75" customHeight="1">
      <c r="A75" s="97"/>
      <c r="B75" s="97"/>
      <c r="C75" s="97"/>
      <c r="D75" s="97"/>
      <c r="E75" s="97"/>
      <c r="F75" s="97"/>
      <c r="G75" s="97"/>
      <c r="H75" s="97"/>
      <c r="I75" s="97"/>
      <c r="J75" s="97"/>
      <c r="K75" s="97"/>
    </row>
    <row r="76" spans="1:11" ht="12.75" customHeight="1">
      <c r="A76" s="97"/>
      <c r="B76" s="97"/>
      <c r="C76" s="97"/>
      <c r="D76" s="97"/>
      <c r="E76" s="97"/>
      <c r="F76" s="97"/>
      <c r="G76" s="97"/>
      <c r="H76" s="97"/>
      <c r="I76" s="97"/>
      <c r="J76" s="97"/>
      <c r="K76" s="97"/>
    </row>
    <row r="77" spans="1:11" ht="12.75" customHeight="1">
      <c r="A77" s="97"/>
      <c r="B77" s="97"/>
      <c r="C77" s="97"/>
      <c r="D77" s="97"/>
      <c r="E77" s="97"/>
      <c r="F77" s="97"/>
      <c r="G77" s="97"/>
      <c r="H77" s="97"/>
      <c r="I77" s="97"/>
      <c r="J77" s="97"/>
      <c r="K77" s="97"/>
    </row>
    <row r="78" spans="1:11" ht="12.75" customHeight="1">
      <c r="A78" s="97"/>
      <c r="B78" s="97"/>
      <c r="C78" s="97"/>
      <c r="D78" s="97"/>
      <c r="E78" s="97"/>
      <c r="F78" s="97"/>
      <c r="G78" s="97"/>
      <c r="H78" s="97"/>
      <c r="I78" s="97"/>
      <c r="J78" s="97"/>
      <c r="K78" s="97"/>
    </row>
    <row r="79" spans="1:11" ht="12.75" customHeight="1">
      <c r="A79" s="97"/>
      <c r="B79" s="97"/>
      <c r="C79" s="97"/>
      <c r="D79" s="97"/>
      <c r="E79" s="97"/>
      <c r="F79" s="97"/>
      <c r="G79" s="97"/>
      <c r="H79" s="97"/>
      <c r="I79" s="97"/>
      <c r="J79" s="97"/>
      <c r="K79" s="97"/>
    </row>
    <row r="80" spans="1:11" ht="12.75" customHeight="1">
      <c r="A80" s="97"/>
      <c r="B80" s="97"/>
      <c r="C80" s="97"/>
      <c r="D80" s="97"/>
      <c r="E80" s="97"/>
      <c r="F80" s="97"/>
      <c r="G80" s="97"/>
      <c r="H80" s="97"/>
      <c r="I80" s="97"/>
      <c r="J80" s="97"/>
      <c r="K80" s="97"/>
    </row>
    <row r="81" spans="1:11" ht="12.75" customHeight="1">
      <c r="A81" s="97"/>
      <c r="B81" s="97"/>
      <c r="C81" s="97"/>
      <c r="D81" s="97"/>
      <c r="E81" s="97"/>
      <c r="F81" s="97"/>
      <c r="G81" s="97"/>
      <c r="H81" s="97"/>
      <c r="I81" s="97"/>
      <c r="J81" s="97"/>
      <c r="K81" s="97"/>
    </row>
    <row r="82" spans="1:11" ht="12.75" customHeight="1">
      <c r="A82" s="97"/>
      <c r="B82" s="97"/>
      <c r="C82" s="97"/>
      <c r="D82" s="97"/>
      <c r="E82" s="97"/>
      <c r="F82" s="97"/>
      <c r="G82" s="97"/>
      <c r="H82" s="97"/>
      <c r="I82" s="97"/>
      <c r="J82" s="97"/>
      <c r="K82" s="97"/>
    </row>
    <row r="83" spans="1:11" ht="12.75" customHeight="1">
      <c r="A83" s="97"/>
      <c r="B83" s="97"/>
      <c r="C83" s="97"/>
      <c r="D83" s="97"/>
      <c r="E83" s="97"/>
      <c r="F83" s="97"/>
      <c r="G83" s="97"/>
      <c r="H83" s="97"/>
      <c r="I83" s="97"/>
      <c r="J83" s="97"/>
      <c r="K83" s="97"/>
    </row>
    <row r="84" spans="1:11" ht="12.75" customHeight="1">
      <c r="A84" s="97"/>
      <c r="B84" s="97"/>
      <c r="C84" s="97"/>
      <c r="D84" s="97"/>
      <c r="E84" s="97"/>
      <c r="F84" s="97"/>
      <c r="G84" s="97"/>
      <c r="H84" s="97"/>
      <c r="I84" s="97"/>
      <c r="J84" s="97"/>
      <c r="K84" s="97"/>
    </row>
    <row r="85" spans="1:11" ht="12.75" customHeight="1">
      <c r="A85" s="97"/>
      <c r="B85" s="97"/>
      <c r="C85" s="97"/>
      <c r="D85" s="97"/>
      <c r="E85" s="97"/>
      <c r="F85" s="97"/>
      <c r="G85" s="97"/>
      <c r="H85" s="97"/>
      <c r="I85" s="97"/>
      <c r="J85" s="97"/>
      <c r="K85" s="97"/>
    </row>
    <row r="86" spans="1:11" ht="12.75" customHeight="1">
      <c r="A86" s="97"/>
      <c r="B86" s="97"/>
      <c r="C86" s="97"/>
      <c r="D86" s="97"/>
      <c r="E86" s="97"/>
      <c r="F86" s="97"/>
      <c r="G86" s="97"/>
      <c r="H86" s="97"/>
      <c r="I86" s="97"/>
      <c r="J86" s="97"/>
      <c r="K86" s="97"/>
    </row>
    <row r="87" spans="1:11" ht="12.75" customHeight="1">
      <c r="A87" s="97"/>
      <c r="B87" s="97"/>
      <c r="C87" s="97"/>
      <c r="D87" s="97"/>
      <c r="E87" s="97"/>
      <c r="F87" s="97"/>
      <c r="G87" s="97"/>
      <c r="H87" s="97"/>
      <c r="I87" s="97"/>
      <c r="J87" s="97"/>
      <c r="K87" s="97"/>
    </row>
    <row r="88" spans="1:11" ht="12.75" customHeight="1">
      <c r="A88" s="97"/>
      <c r="B88" s="97"/>
      <c r="C88" s="97"/>
      <c r="D88" s="97"/>
      <c r="E88" s="97"/>
      <c r="F88" s="97"/>
      <c r="G88" s="97"/>
      <c r="H88" s="97"/>
      <c r="I88" s="97"/>
      <c r="J88" s="97"/>
      <c r="K88" s="97"/>
    </row>
    <row r="89" spans="1:11" ht="12.75" customHeight="1">
      <c r="A89" s="97"/>
      <c r="B89" s="97"/>
      <c r="C89" s="97"/>
      <c r="D89" s="97"/>
      <c r="E89" s="97"/>
      <c r="F89" s="97"/>
      <c r="G89" s="97"/>
      <c r="H89" s="97"/>
      <c r="I89" s="97"/>
      <c r="J89" s="97"/>
      <c r="K89" s="97"/>
    </row>
    <row r="90" spans="1:11" ht="12.75" customHeight="1">
      <c r="A90" s="97"/>
      <c r="B90" s="97"/>
      <c r="C90" s="97"/>
      <c r="D90" s="97"/>
      <c r="E90" s="97"/>
      <c r="F90" s="97"/>
      <c r="G90" s="97"/>
      <c r="H90" s="97"/>
      <c r="I90" s="97"/>
      <c r="J90" s="97"/>
      <c r="K90" s="97"/>
    </row>
    <row r="91" spans="1:11" ht="12.75" customHeight="1">
      <c r="A91" s="97"/>
      <c r="B91" s="97"/>
      <c r="C91" s="97"/>
      <c r="D91" s="97"/>
      <c r="E91" s="97"/>
      <c r="F91" s="97"/>
      <c r="G91" s="97"/>
      <c r="H91" s="97"/>
      <c r="I91" s="97"/>
      <c r="J91" s="97"/>
      <c r="K91" s="97"/>
    </row>
    <row r="92" spans="1:11" ht="12.75" customHeight="1">
      <c r="A92" s="97"/>
      <c r="B92" s="97"/>
      <c r="C92" s="97"/>
      <c r="D92" s="97"/>
      <c r="E92" s="97"/>
      <c r="F92" s="97"/>
      <c r="G92" s="97"/>
      <c r="H92" s="97"/>
      <c r="I92" s="97"/>
      <c r="J92" s="97"/>
      <c r="K92" s="97"/>
    </row>
    <row r="93" spans="1:11" ht="12.75" customHeight="1">
      <c r="A93" s="97"/>
      <c r="B93" s="97"/>
      <c r="C93" s="97"/>
      <c r="D93" s="97"/>
      <c r="E93" s="97"/>
      <c r="F93" s="97"/>
      <c r="G93" s="97"/>
      <c r="H93" s="97"/>
      <c r="I93" s="97"/>
      <c r="J93" s="97"/>
      <c r="K93" s="97"/>
    </row>
    <row r="94" spans="1:11" ht="12.75" customHeight="1">
      <c r="A94" s="97"/>
      <c r="B94" s="97"/>
      <c r="C94" s="97"/>
      <c r="D94" s="97"/>
      <c r="E94" s="97"/>
      <c r="F94" s="97"/>
      <c r="G94" s="97"/>
      <c r="H94" s="97"/>
      <c r="I94" s="97"/>
      <c r="J94" s="97"/>
      <c r="K94" s="97"/>
    </row>
    <row r="95" spans="1:11" ht="12.75" customHeight="1">
      <c r="A95" s="97"/>
      <c r="B95" s="97"/>
      <c r="C95" s="97"/>
      <c r="D95" s="97"/>
      <c r="E95" s="97"/>
      <c r="F95" s="97"/>
      <c r="G95" s="97"/>
      <c r="H95" s="97"/>
      <c r="I95" s="97"/>
      <c r="J95" s="97"/>
      <c r="K95" s="97"/>
    </row>
    <row r="96" spans="1:11" ht="12.75" customHeight="1">
      <c r="A96" s="97"/>
      <c r="B96" s="97"/>
      <c r="C96" s="97"/>
      <c r="D96" s="97"/>
      <c r="E96" s="97"/>
      <c r="F96" s="97"/>
      <c r="G96" s="97"/>
      <c r="H96" s="97"/>
      <c r="I96" s="97"/>
      <c r="J96" s="97"/>
      <c r="K96" s="97"/>
    </row>
    <row r="97" spans="1:11" ht="12.75" customHeight="1">
      <c r="A97" s="97"/>
      <c r="B97" s="97"/>
      <c r="C97" s="97"/>
      <c r="D97" s="97"/>
      <c r="E97" s="97"/>
      <c r="F97" s="97"/>
      <c r="G97" s="97"/>
      <c r="H97" s="97"/>
      <c r="I97" s="97"/>
      <c r="J97" s="97"/>
      <c r="K97" s="97"/>
    </row>
    <row r="98" spans="1:11" ht="12.75" customHeight="1">
      <c r="A98" s="97"/>
      <c r="B98" s="97"/>
      <c r="C98" s="97"/>
      <c r="D98" s="97"/>
      <c r="E98" s="97"/>
      <c r="F98" s="97"/>
      <c r="G98" s="97"/>
      <c r="H98" s="97"/>
      <c r="I98" s="97"/>
      <c r="J98" s="97"/>
      <c r="K98" s="97"/>
    </row>
    <row r="99" spans="1:11" ht="12.75" customHeight="1">
      <c r="A99" s="97"/>
      <c r="B99" s="97"/>
      <c r="C99" s="97"/>
      <c r="D99" s="97"/>
      <c r="E99" s="97"/>
      <c r="F99" s="97"/>
      <c r="G99" s="97"/>
      <c r="H99" s="97"/>
      <c r="I99" s="97"/>
      <c r="J99" s="97"/>
      <c r="K99" s="97"/>
    </row>
    <row r="100" spans="1:11" ht="12.75" customHeight="1">
      <c r="A100" s="97"/>
      <c r="B100" s="97"/>
      <c r="C100" s="97"/>
      <c r="D100" s="97"/>
      <c r="E100" s="97"/>
      <c r="F100" s="97"/>
      <c r="G100" s="97"/>
      <c r="H100" s="97"/>
      <c r="I100" s="97"/>
      <c r="J100" s="97"/>
      <c r="K100" s="97"/>
    </row>
    <row r="101" spans="1:11" ht="12.75" customHeight="1">
      <c r="A101" s="97"/>
      <c r="B101" s="97"/>
      <c r="C101" s="97"/>
      <c r="D101" s="97"/>
      <c r="E101" s="97"/>
      <c r="F101" s="97"/>
      <c r="G101" s="97"/>
      <c r="H101" s="97"/>
      <c r="I101" s="97"/>
      <c r="J101" s="97"/>
      <c r="K101" s="97"/>
    </row>
  </sheetData>
  <mergeCells count="13">
    <mergeCell ref="H3:J3"/>
    <mergeCell ref="B2:G3"/>
    <mergeCell ref="A16:A17"/>
    <mergeCell ref="A18:A22"/>
    <mergeCell ref="A14:A15"/>
    <mergeCell ref="H2:J2"/>
    <mergeCell ref="H4:J5"/>
    <mergeCell ref="A8:H8"/>
    <mergeCell ref="B4:G5"/>
    <mergeCell ref="B6:J6"/>
    <mergeCell ref="A11:A13"/>
    <mergeCell ref="A9:H9"/>
    <mergeCell ref="B10:C10"/>
  </mergeCells>
  <pageMargins left="0.70866141732283472" right="0.70866141732283472" top="0.74803149606299213" bottom="0.74803149606299213" header="0" footer="0"/>
  <pageSetup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CC2E5"/>
  </sheetPr>
  <dimension ref="A1:BQ100"/>
  <sheetViews>
    <sheetView showGridLines="0" workbookViewId="0"/>
  </sheetViews>
  <sheetFormatPr baseColWidth="10" defaultColWidth="14.42578125" defaultRowHeight="15" customHeight="1"/>
  <cols>
    <col min="1" max="1" width="4.140625" customWidth="1"/>
    <col min="2" max="2" width="39.42578125" customWidth="1"/>
    <col min="3" max="3" width="38.140625" customWidth="1"/>
    <col min="4" max="4" width="52.42578125" customWidth="1"/>
    <col min="5" max="5" width="22" customWidth="1"/>
    <col min="6" max="6" width="48.28515625" customWidth="1"/>
    <col min="7" max="7" width="16.140625" customWidth="1"/>
    <col min="8" max="8" width="39" customWidth="1"/>
    <col min="9" max="15" width="7" customWidth="1"/>
    <col min="16" max="16" width="9.28515625" customWidth="1"/>
    <col min="17" max="27" width="7" customWidth="1"/>
    <col min="28" max="28" width="11.85546875" hidden="1" customWidth="1"/>
    <col min="29" max="29" width="10.85546875" hidden="1" customWidth="1"/>
    <col min="30" max="30" width="15.140625" customWidth="1"/>
    <col min="31" max="31" width="14.42578125" hidden="1" customWidth="1"/>
    <col min="32" max="32" width="14.42578125" customWidth="1"/>
    <col min="33" max="33" width="61.28515625" customWidth="1"/>
    <col min="34" max="34" width="15.7109375" customWidth="1"/>
    <col min="35" max="35" width="11.42578125" hidden="1" customWidth="1"/>
    <col min="36" max="36" width="16.140625" customWidth="1"/>
    <col min="37" max="37" width="10.28515625" hidden="1" customWidth="1"/>
    <col min="38" max="38" width="14.42578125" customWidth="1"/>
    <col min="39" max="39" width="11.42578125" hidden="1" customWidth="1"/>
    <col min="40" max="40" width="11.42578125" customWidth="1"/>
    <col min="41" max="41" width="11.42578125" hidden="1" customWidth="1"/>
    <col min="42" max="42" width="14.42578125" customWidth="1"/>
    <col min="43" max="43" width="11.42578125" hidden="1" customWidth="1"/>
    <col min="44" max="44" width="19" customWidth="1"/>
    <col min="45" max="45" width="11.42578125" hidden="1" customWidth="1"/>
    <col min="46" max="46" width="13.42578125" customWidth="1"/>
    <col min="47" max="47" width="11.42578125" hidden="1" customWidth="1"/>
    <col min="48" max="48" width="11.42578125" customWidth="1"/>
    <col min="49" max="49" width="37.42578125" customWidth="1"/>
    <col min="50" max="50" width="14.42578125" customWidth="1"/>
    <col min="51" max="51" width="11.42578125" customWidth="1"/>
    <col min="52" max="52" width="12.85546875" customWidth="1"/>
    <col min="53" max="54" width="12.85546875" hidden="1" customWidth="1"/>
    <col min="55" max="55" width="16.140625" customWidth="1"/>
    <col min="56" max="56" width="13.42578125" customWidth="1"/>
    <col min="57" max="58" width="15" hidden="1" customWidth="1"/>
    <col min="59" max="59" width="15.42578125" customWidth="1"/>
    <col min="60" max="60" width="20.7109375" hidden="1" customWidth="1"/>
    <col min="61" max="61" width="15.42578125" customWidth="1"/>
    <col min="62" max="62" width="11.42578125" hidden="1" customWidth="1"/>
    <col min="63" max="63" width="16.85546875" customWidth="1"/>
    <col min="64" max="64" width="35.7109375" customWidth="1"/>
    <col min="65" max="65" width="29.28515625" customWidth="1"/>
    <col min="66" max="66" width="21.140625" customWidth="1"/>
    <col min="67" max="67" width="25.42578125" customWidth="1"/>
    <col min="68" max="68" width="25.85546875" customWidth="1"/>
    <col min="69" max="69" width="18.28515625" customWidth="1"/>
  </cols>
  <sheetData>
    <row r="1" spans="1:69">
      <c r="A1" s="2"/>
      <c r="B1" s="3"/>
      <c r="C1" s="3"/>
      <c r="D1" s="3"/>
      <c r="E1" s="4"/>
      <c r="F1" s="3"/>
      <c r="G1" s="3"/>
      <c r="H1" s="3"/>
      <c r="I1" s="3"/>
      <c r="J1" s="3"/>
      <c r="K1" s="3"/>
      <c r="L1" s="3"/>
      <c r="M1" s="3"/>
      <c r="N1" s="3"/>
      <c r="O1" s="3"/>
      <c r="P1" s="3"/>
      <c r="Q1" s="3"/>
      <c r="R1" s="3"/>
      <c r="S1" s="3"/>
      <c r="T1" s="3"/>
      <c r="U1" s="3"/>
      <c r="V1" s="3"/>
      <c r="W1" s="3"/>
      <c r="X1" s="3"/>
      <c r="Y1" s="3"/>
      <c r="Z1" s="3"/>
      <c r="AA1" s="3"/>
      <c r="AB1" s="3"/>
      <c r="AC1" s="3"/>
      <c r="AD1" s="3"/>
      <c r="AE1" s="3"/>
      <c r="AF1" s="3"/>
      <c r="AG1" s="3"/>
      <c r="AH1" s="5"/>
      <c r="AI1" s="5"/>
      <c r="AJ1" s="5"/>
      <c r="AK1" s="5"/>
      <c r="AL1" s="5"/>
      <c r="AM1" s="5"/>
      <c r="AN1" s="5"/>
      <c r="AO1" s="5"/>
      <c r="AP1" s="5"/>
      <c r="AQ1" s="3"/>
      <c r="AR1" s="3"/>
      <c r="AS1" s="3"/>
      <c r="AT1" s="3"/>
      <c r="AU1" s="3"/>
      <c r="AV1" s="3"/>
      <c r="AW1" s="3"/>
      <c r="AX1" s="6"/>
      <c r="AY1" s="6"/>
      <c r="AZ1" s="6"/>
      <c r="BA1" s="3"/>
      <c r="BB1" s="3"/>
      <c r="BC1" s="6"/>
      <c r="BD1" s="6"/>
      <c r="BE1" s="6"/>
      <c r="BF1" s="6"/>
      <c r="BG1" s="6"/>
      <c r="BH1" s="6"/>
      <c r="BI1" s="6"/>
      <c r="BJ1" s="6"/>
      <c r="BK1" s="6"/>
      <c r="BL1" s="3"/>
      <c r="BM1" s="5"/>
      <c r="BN1" s="3"/>
      <c r="BO1" s="6"/>
      <c r="BP1" s="4"/>
      <c r="BQ1" s="3"/>
    </row>
    <row r="2" spans="1:69">
      <c r="A2" s="2"/>
      <c r="B2" s="3"/>
      <c r="C2" s="3"/>
      <c r="D2" s="3"/>
      <c r="E2" s="4"/>
      <c r="F2" s="3"/>
      <c r="G2" s="3"/>
      <c r="H2" s="3"/>
      <c r="I2" s="3"/>
      <c r="J2" s="3"/>
      <c r="K2" s="3"/>
      <c r="L2" s="3"/>
      <c r="M2" s="3"/>
      <c r="N2" s="3"/>
      <c r="O2" s="3"/>
      <c r="P2" s="3"/>
      <c r="Q2" s="3"/>
      <c r="R2" s="3"/>
      <c r="S2" s="3"/>
      <c r="T2" s="3"/>
      <c r="U2" s="3"/>
      <c r="V2" s="3"/>
      <c r="W2" s="3"/>
      <c r="X2" s="3"/>
      <c r="Y2" s="3"/>
      <c r="Z2" s="3"/>
      <c r="AA2" s="3"/>
      <c r="AB2" s="3"/>
      <c r="AC2" s="3"/>
      <c r="AD2" s="3"/>
      <c r="AE2" s="3"/>
      <c r="AF2" s="3"/>
      <c r="AG2" s="3"/>
      <c r="AH2" s="5"/>
      <c r="AI2" s="5"/>
      <c r="AJ2" s="5"/>
      <c r="AK2" s="5"/>
      <c r="AL2" s="5"/>
      <c r="AM2" s="5"/>
      <c r="AN2" s="5"/>
      <c r="AO2" s="5"/>
      <c r="AP2" s="5"/>
      <c r="AQ2" s="3"/>
      <c r="AR2" s="3"/>
      <c r="AS2" s="3"/>
      <c r="AT2" s="3"/>
      <c r="AU2" s="3"/>
      <c r="AV2" s="3"/>
      <c r="AW2" s="3"/>
      <c r="AX2" s="6"/>
      <c r="AY2" s="6"/>
      <c r="AZ2" s="6"/>
      <c r="BA2" s="3"/>
      <c r="BB2" s="3"/>
      <c r="BC2" s="6"/>
      <c r="BD2" s="6"/>
      <c r="BE2" s="6"/>
      <c r="BF2" s="6"/>
      <c r="BG2" s="6"/>
      <c r="BH2" s="6"/>
      <c r="BI2" s="6"/>
      <c r="BJ2" s="6"/>
      <c r="BK2" s="6"/>
      <c r="BL2" s="3"/>
      <c r="BM2" s="5"/>
      <c r="BN2" s="3"/>
      <c r="BO2" s="6"/>
      <c r="BP2" s="4"/>
      <c r="BQ2" s="3"/>
    </row>
    <row r="3" spans="1:69" ht="18" customHeight="1">
      <c r="A3" s="2"/>
      <c r="B3" s="494"/>
      <c r="C3" s="496" t="s">
        <v>0</v>
      </c>
      <c r="D3" s="479"/>
      <c r="E3" s="479"/>
      <c r="F3" s="479"/>
      <c r="G3" s="480"/>
      <c r="H3" s="493" t="s">
        <v>31</v>
      </c>
      <c r="I3" s="475"/>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8.75" customHeight="1">
      <c r="A4" s="2"/>
      <c r="B4" s="490"/>
      <c r="C4" s="481"/>
      <c r="D4" s="482"/>
      <c r="E4" s="482"/>
      <c r="F4" s="482"/>
      <c r="G4" s="483"/>
      <c r="H4" s="493" t="s">
        <v>32</v>
      </c>
      <c r="I4" s="475"/>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8.75" customHeight="1">
      <c r="A5" s="2"/>
      <c r="B5" s="490"/>
      <c r="C5" s="496" t="s">
        <v>33</v>
      </c>
      <c r="D5" s="479"/>
      <c r="E5" s="479"/>
      <c r="F5" s="479"/>
      <c r="G5" s="480"/>
      <c r="H5" s="500" t="s">
        <v>34</v>
      </c>
      <c r="I5" s="480"/>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5.75" customHeight="1">
      <c r="A6" s="2"/>
      <c r="B6" s="490"/>
      <c r="C6" s="497"/>
      <c r="D6" s="498"/>
      <c r="E6" s="498"/>
      <c r="F6" s="498"/>
      <c r="G6" s="499"/>
      <c r="H6" s="497"/>
      <c r="I6" s="499"/>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15" customHeight="1">
      <c r="A7" s="2"/>
      <c r="B7" s="495"/>
      <c r="C7" s="481"/>
      <c r="D7" s="482"/>
      <c r="E7" s="482"/>
      <c r="F7" s="482"/>
      <c r="G7" s="483"/>
      <c r="H7" s="481"/>
      <c r="I7" s="483"/>
      <c r="J7" s="3"/>
      <c r="K7" s="3"/>
      <c r="L7" s="3"/>
      <c r="M7" s="3"/>
      <c r="N7" s="3"/>
      <c r="O7" s="3"/>
      <c r="P7" s="3"/>
      <c r="Q7" s="3"/>
      <c r="R7" s="3"/>
      <c r="S7" s="3"/>
      <c r="T7" s="3"/>
      <c r="U7" s="3"/>
      <c r="V7" s="3"/>
      <c r="W7" s="3"/>
      <c r="X7" s="3"/>
      <c r="Y7" s="3"/>
      <c r="Z7" s="3"/>
      <c r="AA7" s="3"/>
      <c r="AB7" s="3"/>
      <c r="AC7" s="3"/>
      <c r="AD7" s="3"/>
      <c r="AE7" s="3"/>
      <c r="AF7" s="3"/>
      <c r="AG7" s="3"/>
      <c r="AH7" s="5"/>
      <c r="AI7" s="5"/>
      <c r="AJ7" s="5"/>
      <c r="AK7" s="5"/>
      <c r="AL7" s="5"/>
      <c r="AM7" s="5"/>
      <c r="AN7" s="5"/>
      <c r="AO7" s="5"/>
      <c r="AP7" s="5"/>
      <c r="AQ7" s="3"/>
      <c r="AR7" s="3"/>
      <c r="AS7" s="3"/>
      <c r="AT7" s="3"/>
      <c r="AU7" s="3"/>
      <c r="AV7" s="3"/>
      <c r="AW7" s="3"/>
      <c r="AX7" s="6"/>
      <c r="AY7" s="6"/>
      <c r="AZ7" s="6"/>
      <c r="BA7" s="3"/>
      <c r="BB7" s="3"/>
      <c r="BC7" s="6"/>
      <c r="BD7" s="6"/>
      <c r="BE7" s="6"/>
      <c r="BF7" s="6"/>
      <c r="BG7" s="6"/>
      <c r="BH7" s="6"/>
      <c r="BI7" s="6"/>
      <c r="BJ7" s="6"/>
      <c r="BK7" s="6"/>
      <c r="BL7" s="3"/>
      <c r="BM7" s="5"/>
      <c r="BN7" s="3"/>
      <c r="BO7" s="6"/>
      <c r="BP7" s="4"/>
      <c r="BQ7" s="3"/>
    </row>
    <row r="8" spans="1:69">
      <c r="A8" s="2"/>
      <c r="B8" s="3"/>
      <c r="C8" s="3"/>
      <c r="D8" s="3"/>
      <c r="E8" s="4"/>
      <c r="F8" s="3"/>
      <c r="G8" s="3"/>
      <c r="H8" s="3"/>
      <c r="I8" s="3"/>
      <c r="J8" s="3"/>
      <c r="K8" s="3"/>
      <c r="L8" s="3"/>
      <c r="M8" s="3"/>
      <c r="N8" s="3"/>
      <c r="O8" s="3"/>
      <c r="P8" s="3"/>
      <c r="Q8" s="3"/>
      <c r="R8" s="3"/>
      <c r="S8" s="3"/>
      <c r="T8" s="3"/>
      <c r="U8" s="3"/>
      <c r="V8" s="3"/>
      <c r="W8" s="3"/>
      <c r="X8" s="3"/>
      <c r="Y8" s="3"/>
      <c r="Z8" s="3"/>
      <c r="AA8" s="3"/>
      <c r="AB8" s="3"/>
      <c r="AC8" s="3"/>
      <c r="AD8" s="3"/>
      <c r="AE8" s="3"/>
      <c r="AF8" s="3"/>
      <c r="AG8" s="3"/>
      <c r="AH8" s="5"/>
      <c r="AI8" s="5"/>
      <c r="AJ8" s="5"/>
      <c r="AK8" s="5"/>
      <c r="AL8" s="5"/>
      <c r="AM8" s="5"/>
      <c r="AN8" s="5"/>
      <c r="AO8" s="5"/>
      <c r="AP8" s="5"/>
      <c r="AQ8" s="3"/>
      <c r="AR8" s="3"/>
      <c r="AS8" s="3"/>
      <c r="AT8" s="3"/>
      <c r="AU8" s="3"/>
      <c r="AV8" s="3"/>
      <c r="AW8" s="3"/>
      <c r="AX8" s="6"/>
      <c r="AY8" s="6"/>
      <c r="AZ8" s="6"/>
      <c r="BA8" s="3"/>
      <c r="BB8" s="3"/>
      <c r="BC8" s="6"/>
      <c r="BD8" s="6"/>
      <c r="BE8" s="6"/>
      <c r="BF8" s="6"/>
      <c r="BG8" s="6"/>
      <c r="BH8" s="6"/>
      <c r="BI8" s="6"/>
      <c r="BJ8" s="6"/>
      <c r="BK8" s="6"/>
      <c r="BL8" s="3"/>
      <c r="BM8" s="5"/>
      <c r="BN8" s="3"/>
      <c r="BO8" s="6"/>
      <c r="BP8" s="4"/>
      <c r="BQ8" s="3"/>
    </row>
    <row r="9" spans="1:69" ht="21" customHeight="1">
      <c r="A9" s="2"/>
      <c r="B9" s="3"/>
      <c r="C9" s="3"/>
      <c r="D9" s="3"/>
      <c r="E9" s="4"/>
      <c r="F9" s="3"/>
      <c r="G9" s="3"/>
      <c r="H9" s="3"/>
      <c r="I9" s="3"/>
      <c r="J9" s="3"/>
      <c r="K9" s="3"/>
      <c r="L9" s="3"/>
      <c r="M9" s="3"/>
      <c r="N9" s="3"/>
      <c r="O9" s="3"/>
      <c r="P9" s="3"/>
      <c r="Q9" s="3"/>
      <c r="R9" s="3"/>
      <c r="S9" s="3"/>
      <c r="T9" s="3"/>
      <c r="U9" s="3"/>
      <c r="V9" s="3"/>
      <c r="W9" s="3"/>
      <c r="X9" s="3"/>
      <c r="Y9" s="3"/>
      <c r="Z9" s="3"/>
      <c r="AA9" s="3"/>
      <c r="AB9" s="3"/>
      <c r="AC9" s="3"/>
      <c r="AD9" s="3"/>
      <c r="AE9" s="3"/>
      <c r="AF9" s="3"/>
      <c r="AG9" s="3"/>
      <c r="AH9" s="5"/>
      <c r="AI9" s="5"/>
      <c r="AJ9" s="5"/>
      <c r="AK9" s="5"/>
      <c r="AL9" s="5"/>
      <c r="AM9" s="5"/>
      <c r="AN9" s="5"/>
      <c r="AO9" s="5"/>
      <c r="AP9" s="5"/>
      <c r="AQ9" s="3"/>
      <c r="AR9" s="3"/>
      <c r="AS9" s="3"/>
      <c r="AT9" s="3"/>
      <c r="AU9" s="3"/>
      <c r="AV9" s="3"/>
      <c r="AW9" s="3"/>
      <c r="AX9" s="6"/>
      <c r="AY9" s="6"/>
      <c r="AZ9" s="6"/>
      <c r="BA9" s="3"/>
      <c r="BB9" s="3"/>
      <c r="BC9" s="6"/>
      <c r="BD9" s="6"/>
      <c r="BE9" s="6"/>
      <c r="BF9" s="6"/>
      <c r="BG9" s="6"/>
      <c r="BH9" s="6"/>
      <c r="BI9" s="6"/>
      <c r="BJ9" s="6"/>
      <c r="BK9" s="6"/>
      <c r="BL9" s="3"/>
      <c r="BM9" s="5"/>
      <c r="BN9" s="3"/>
      <c r="BO9" s="6"/>
      <c r="BP9" s="4"/>
      <c r="BQ9" s="3"/>
    </row>
    <row r="10" spans="1:69">
      <c r="A10" s="2"/>
      <c r="B10" s="3"/>
      <c r="C10" s="3"/>
      <c r="D10" s="3"/>
      <c r="E10" s="4"/>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5"/>
      <c r="AI10" s="5"/>
      <c r="AJ10" s="5"/>
      <c r="AK10" s="5"/>
      <c r="AL10" s="5"/>
      <c r="AM10" s="5"/>
      <c r="AN10" s="5"/>
      <c r="AO10" s="5"/>
      <c r="AP10" s="5"/>
      <c r="AQ10" s="3"/>
      <c r="AR10" s="3"/>
      <c r="AS10" s="3"/>
      <c r="AT10" s="3"/>
      <c r="AU10" s="3"/>
      <c r="AV10" s="3"/>
      <c r="AW10" s="3"/>
      <c r="AX10" s="6"/>
      <c r="AY10" s="6"/>
      <c r="AZ10" s="6"/>
      <c r="BA10" s="3"/>
      <c r="BB10" s="3"/>
      <c r="BC10" s="6"/>
      <c r="BD10" s="6"/>
      <c r="BE10" s="6"/>
      <c r="BF10" s="6"/>
      <c r="BG10" s="6"/>
      <c r="BH10" s="6"/>
      <c r="BI10" s="6"/>
      <c r="BJ10" s="6"/>
      <c r="BK10" s="6"/>
      <c r="BL10" s="3"/>
      <c r="BM10" s="5"/>
      <c r="BN10" s="3"/>
      <c r="BO10" s="6"/>
      <c r="BP10" s="4"/>
      <c r="BQ10" s="3"/>
    </row>
    <row r="11" spans="1:69" ht="15" customHeight="1">
      <c r="A11" s="7"/>
      <c r="B11" s="476" t="s">
        <v>35</v>
      </c>
      <c r="C11" s="476" t="s">
        <v>36</v>
      </c>
      <c r="D11" s="476" t="s">
        <v>37</v>
      </c>
      <c r="E11" s="476" t="s">
        <v>38</v>
      </c>
      <c r="F11" s="502" t="s">
        <v>39</v>
      </c>
      <c r="G11" s="506" t="s">
        <v>40</v>
      </c>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5"/>
      <c r="AG11" s="476" t="s">
        <v>41</v>
      </c>
      <c r="AH11" s="491" t="s">
        <v>42</v>
      </c>
      <c r="AI11" s="501"/>
      <c r="AJ11" s="491" t="s">
        <v>43</v>
      </c>
      <c r="AK11" s="501"/>
      <c r="AL11" s="491" t="s">
        <v>44</v>
      </c>
      <c r="AM11" s="501"/>
      <c r="AN11" s="491" t="s">
        <v>45</v>
      </c>
      <c r="AO11" s="501"/>
      <c r="AP11" s="491" t="s">
        <v>46</v>
      </c>
      <c r="AQ11" s="492"/>
      <c r="AR11" s="476" t="s">
        <v>47</v>
      </c>
      <c r="AS11" s="492"/>
      <c r="AT11" s="476" t="s">
        <v>48</v>
      </c>
      <c r="AU11" s="492"/>
      <c r="AV11" s="476" t="s">
        <v>49</v>
      </c>
      <c r="AW11" s="476" t="s">
        <v>50</v>
      </c>
      <c r="AX11" s="476" t="s">
        <v>51</v>
      </c>
      <c r="AY11" s="476" t="s">
        <v>52</v>
      </c>
      <c r="AZ11" s="476" t="s">
        <v>53</v>
      </c>
      <c r="BA11" s="503" t="s">
        <v>54</v>
      </c>
      <c r="BB11" s="480"/>
      <c r="BC11" s="476" t="s">
        <v>55</v>
      </c>
      <c r="BD11" s="476" t="s">
        <v>56</v>
      </c>
      <c r="BE11" s="478" t="s">
        <v>57</v>
      </c>
      <c r="BF11" s="479"/>
      <c r="BG11" s="479"/>
      <c r="BH11" s="479"/>
      <c r="BI11" s="479"/>
      <c r="BJ11" s="479"/>
      <c r="BK11" s="480"/>
      <c r="BL11" s="484" t="s">
        <v>58</v>
      </c>
      <c r="BM11" s="485"/>
      <c r="BN11" s="485"/>
      <c r="BO11" s="485"/>
      <c r="BP11" s="486"/>
      <c r="BQ11" s="3"/>
    </row>
    <row r="12" spans="1:69" ht="15" customHeight="1">
      <c r="A12" s="8"/>
      <c r="B12" s="490"/>
      <c r="C12" s="490"/>
      <c r="D12" s="490"/>
      <c r="E12" s="490"/>
      <c r="F12" s="490"/>
      <c r="G12" s="476" t="s">
        <v>59</v>
      </c>
      <c r="H12" s="9"/>
      <c r="I12" s="473" t="s">
        <v>60</v>
      </c>
      <c r="J12" s="474"/>
      <c r="K12" s="474"/>
      <c r="L12" s="474"/>
      <c r="M12" s="474"/>
      <c r="N12" s="474"/>
      <c r="O12" s="474"/>
      <c r="P12" s="474"/>
      <c r="Q12" s="474"/>
      <c r="R12" s="474"/>
      <c r="S12" s="474"/>
      <c r="T12" s="474"/>
      <c r="U12" s="474"/>
      <c r="V12" s="474"/>
      <c r="W12" s="474"/>
      <c r="X12" s="474"/>
      <c r="Y12" s="474"/>
      <c r="Z12" s="474"/>
      <c r="AA12" s="475"/>
      <c r="AB12" s="9"/>
      <c r="AC12" s="9"/>
      <c r="AD12" s="476" t="s">
        <v>61</v>
      </c>
      <c r="AE12" s="9"/>
      <c r="AF12" s="476" t="s">
        <v>62</v>
      </c>
      <c r="AG12" s="490"/>
      <c r="AH12" s="490"/>
      <c r="AI12" s="490"/>
      <c r="AJ12" s="490"/>
      <c r="AK12" s="490"/>
      <c r="AL12" s="490"/>
      <c r="AM12" s="490"/>
      <c r="AN12" s="490"/>
      <c r="AO12" s="490"/>
      <c r="AP12" s="490"/>
      <c r="AQ12" s="490"/>
      <c r="AR12" s="490"/>
      <c r="AS12" s="490"/>
      <c r="AT12" s="490"/>
      <c r="AU12" s="490"/>
      <c r="AV12" s="490"/>
      <c r="AW12" s="490"/>
      <c r="AX12" s="490"/>
      <c r="AY12" s="490"/>
      <c r="AZ12" s="490"/>
      <c r="BA12" s="497"/>
      <c r="BB12" s="499"/>
      <c r="BC12" s="490"/>
      <c r="BD12" s="490"/>
      <c r="BE12" s="481"/>
      <c r="BF12" s="482"/>
      <c r="BG12" s="482"/>
      <c r="BH12" s="482"/>
      <c r="BI12" s="482"/>
      <c r="BJ12" s="482"/>
      <c r="BK12" s="483"/>
      <c r="BL12" s="481"/>
      <c r="BM12" s="482"/>
      <c r="BN12" s="482"/>
      <c r="BO12" s="482"/>
      <c r="BP12" s="487"/>
      <c r="BQ12" s="3"/>
    </row>
    <row r="13" spans="1:69" ht="163.5" customHeight="1">
      <c r="A13" s="8" t="s">
        <v>63</v>
      </c>
      <c r="B13" s="477"/>
      <c r="C13" s="477"/>
      <c r="D13" s="477"/>
      <c r="E13" s="477"/>
      <c r="F13" s="477"/>
      <c r="G13" s="477"/>
      <c r="H13" s="7" t="s">
        <v>59</v>
      </c>
      <c r="I13" s="10" t="s">
        <v>64</v>
      </c>
      <c r="J13" s="10" t="s">
        <v>65</v>
      </c>
      <c r="K13" s="10" t="s">
        <v>66</v>
      </c>
      <c r="L13" s="10" t="s">
        <v>67</v>
      </c>
      <c r="M13" s="10" t="s">
        <v>68</v>
      </c>
      <c r="N13" s="10" t="s">
        <v>69</v>
      </c>
      <c r="O13" s="10" t="s">
        <v>70</v>
      </c>
      <c r="P13" s="10" t="s">
        <v>71</v>
      </c>
      <c r="Q13" s="10" t="s">
        <v>72</v>
      </c>
      <c r="R13" s="10" t="s">
        <v>73</v>
      </c>
      <c r="S13" s="10" t="s">
        <v>74</v>
      </c>
      <c r="T13" s="10" t="s">
        <v>75</v>
      </c>
      <c r="U13" s="10" t="s">
        <v>76</v>
      </c>
      <c r="V13" s="10" t="s">
        <v>77</v>
      </c>
      <c r="W13" s="10" t="s">
        <v>78</v>
      </c>
      <c r="X13" s="10" t="s">
        <v>79</v>
      </c>
      <c r="Y13" s="10" t="s">
        <v>80</v>
      </c>
      <c r="Z13" s="10" t="s">
        <v>81</v>
      </c>
      <c r="AA13" s="10" t="s">
        <v>82</v>
      </c>
      <c r="AB13" s="11" t="s">
        <v>83</v>
      </c>
      <c r="AC13" s="11" t="s">
        <v>84</v>
      </c>
      <c r="AD13" s="477"/>
      <c r="AE13" s="11" t="s">
        <v>85</v>
      </c>
      <c r="AF13" s="477"/>
      <c r="AG13" s="477"/>
      <c r="AH13" s="477"/>
      <c r="AI13" s="477"/>
      <c r="AJ13" s="477"/>
      <c r="AK13" s="477"/>
      <c r="AL13" s="477"/>
      <c r="AM13" s="477"/>
      <c r="AN13" s="477"/>
      <c r="AO13" s="477"/>
      <c r="AP13" s="477"/>
      <c r="AQ13" s="477"/>
      <c r="AR13" s="477"/>
      <c r="AS13" s="477"/>
      <c r="AT13" s="477"/>
      <c r="AU13" s="477"/>
      <c r="AV13" s="477"/>
      <c r="AW13" s="477"/>
      <c r="AX13" s="477"/>
      <c r="AY13" s="477"/>
      <c r="AZ13" s="477"/>
      <c r="BA13" s="504"/>
      <c r="BB13" s="505"/>
      <c r="BC13" s="477"/>
      <c r="BD13" s="477"/>
      <c r="BE13" s="488" t="s">
        <v>59</v>
      </c>
      <c r="BF13" s="489"/>
      <c r="BG13" s="7" t="s">
        <v>59</v>
      </c>
      <c r="BH13" s="11" t="s">
        <v>61</v>
      </c>
      <c r="BI13" s="7" t="s">
        <v>61</v>
      </c>
      <c r="BJ13" s="11" t="s">
        <v>86</v>
      </c>
      <c r="BK13" s="7" t="s">
        <v>62</v>
      </c>
      <c r="BL13" s="7" t="s">
        <v>87</v>
      </c>
      <c r="BM13" s="12" t="s">
        <v>88</v>
      </c>
      <c r="BN13" s="7" t="s">
        <v>89</v>
      </c>
      <c r="BO13" s="7" t="s">
        <v>90</v>
      </c>
      <c r="BP13" s="7" t="s">
        <v>91</v>
      </c>
      <c r="BQ13" s="3"/>
    </row>
    <row r="14" spans="1:69" ht="24.75" customHeight="1">
      <c r="A14" s="467">
        <v>1</v>
      </c>
      <c r="B14" s="468"/>
      <c r="C14" s="470"/>
      <c r="D14" s="15"/>
      <c r="E14" s="471"/>
      <c r="F14" s="472"/>
      <c r="G14" s="462"/>
      <c r="H14" s="462"/>
      <c r="I14" s="462"/>
      <c r="J14" s="462"/>
      <c r="K14" s="462"/>
      <c r="L14" s="462"/>
      <c r="M14" s="462"/>
      <c r="N14" s="462"/>
      <c r="O14" s="462"/>
      <c r="P14" s="462"/>
      <c r="Q14" s="462"/>
      <c r="R14" s="462"/>
      <c r="S14" s="462"/>
      <c r="T14" s="462"/>
      <c r="U14" s="462"/>
      <c r="V14" s="462"/>
      <c r="W14" s="462"/>
      <c r="X14" s="462"/>
      <c r="Y14" s="462"/>
      <c r="Z14" s="462"/>
      <c r="AA14" s="462"/>
      <c r="AB14" s="19"/>
      <c r="AC14" s="19"/>
      <c r="AD14" s="462"/>
      <c r="AE14" s="462"/>
      <c r="AF14" s="462"/>
      <c r="AG14" s="15"/>
      <c r="AH14" s="20"/>
      <c r="AI14" s="20"/>
      <c r="AJ14" s="20"/>
      <c r="AK14" s="20"/>
      <c r="AL14" s="20"/>
      <c r="AM14" s="20"/>
      <c r="AN14" s="20"/>
      <c r="AO14" s="20"/>
      <c r="AP14" s="20"/>
      <c r="AQ14" s="20"/>
      <c r="AR14" s="20"/>
      <c r="AS14" s="20"/>
      <c r="AT14" s="20"/>
      <c r="AU14" s="20"/>
      <c r="AV14" s="20"/>
      <c r="AW14" s="20"/>
      <c r="AX14" s="21"/>
      <c r="AY14" s="21"/>
      <c r="AZ14" s="21"/>
      <c r="BA14" s="22"/>
      <c r="BB14" s="462"/>
      <c r="BC14" s="460"/>
      <c r="BD14" s="460"/>
      <c r="BE14" s="23"/>
      <c r="BF14" s="23"/>
      <c r="BG14" s="460"/>
      <c r="BH14" s="23"/>
      <c r="BI14" s="460"/>
      <c r="BJ14" s="23"/>
      <c r="BK14" s="460"/>
      <c r="BL14" s="15"/>
      <c r="BM14" s="15"/>
      <c r="BN14" s="24"/>
      <c r="BO14" s="463"/>
      <c r="BP14" s="465"/>
      <c r="BQ14" s="5"/>
    </row>
    <row r="15" spans="1:69" ht="24.75" customHeight="1">
      <c r="A15" s="466"/>
      <c r="B15" s="469"/>
      <c r="C15" s="461"/>
      <c r="D15" s="26"/>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27"/>
      <c r="AC15" s="27"/>
      <c r="AD15" s="461"/>
      <c r="AE15" s="461"/>
      <c r="AF15" s="461"/>
      <c r="AG15" s="28"/>
      <c r="AH15" s="29"/>
      <c r="AI15" s="30"/>
      <c r="AJ15" s="29"/>
      <c r="AK15" s="30"/>
      <c r="AL15" s="29"/>
      <c r="AM15" s="30"/>
      <c r="AN15" s="29"/>
      <c r="AO15" s="30"/>
      <c r="AP15" s="29"/>
      <c r="AQ15" s="30"/>
      <c r="AR15" s="29"/>
      <c r="AS15" s="30"/>
      <c r="AT15" s="29"/>
      <c r="AU15" s="29"/>
      <c r="AV15" s="30"/>
      <c r="AW15" s="26"/>
      <c r="AX15" s="31"/>
      <c r="AY15" s="32"/>
      <c r="AZ15" s="31"/>
      <c r="BA15" s="33"/>
      <c r="BB15" s="461"/>
      <c r="BC15" s="461"/>
      <c r="BD15" s="461"/>
      <c r="BE15" s="31"/>
      <c r="BF15" s="31"/>
      <c r="BG15" s="461"/>
      <c r="BH15" s="31"/>
      <c r="BI15" s="461"/>
      <c r="BJ15" s="31"/>
      <c r="BK15" s="461"/>
      <c r="BL15" s="26"/>
      <c r="BM15" s="28"/>
      <c r="BN15" s="34"/>
      <c r="BO15" s="464"/>
      <c r="BP15" s="466"/>
      <c r="BQ15" s="5"/>
    </row>
    <row r="16" spans="1:69" ht="24.75" customHeight="1">
      <c r="A16" s="467">
        <v>2</v>
      </c>
      <c r="B16" s="468"/>
      <c r="C16" s="470"/>
      <c r="D16" s="15"/>
      <c r="E16" s="471"/>
      <c r="F16" s="472"/>
      <c r="G16" s="462"/>
      <c r="H16" s="462"/>
      <c r="I16" s="462"/>
      <c r="J16" s="462"/>
      <c r="K16" s="462"/>
      <c r="L16" s="462"/>
      <c r="M16" s="462"/>
      <c r="N16" s="462"/>
      <c r="O16" s="462"/>
      <c r="P16" s="462"/>
      <c r="Q16" s="462"/>
      <c r="R16" s="462"/>
      <c r="S16" s="462"/>
      <c r="T16" s="462"/>
      <c r="U16" s="462"/>
      <c r="V16" s="462"/>
      <c r="W16" s="462"/>
      <c r="X16" s="462"/>
      <c r="Y16" s="462"/>
      <c r="Z16" s="462"/>
      <c r="AA16" s="462"/>
      <c r="AB16" s="19"/>
      <c r="AC16" s="19"/>
      <c r="AD16" s="462"/>
      <c r="AE16" s="462"/>
      <c r="AF16" s="462"/>
      <c r="AG16" s="15"/>
      <c r="AH16" s="20"/>
      <c r="AI16" s="20"/>
      <c r="AJ16" s="20"/>
      <c r="AK16" s="20"/>
      <c r="AL16" s="20"/>
      <c r="AM16" s="20"/>
      <c r="AN16" s="20"/>
      <c r="AO16" s="20"/>
      <c r="AP16" s="20"/>
      <c r="AQ16" s="20"/>
      <c r="AR16" s="20"/>
      <c r="AS16" s="20"/>
      <c r="AT16" s="20"/>
      <c r="AU16" s="20"/>
      <c r="AV16" s="20"/>
      <c r="AW16" s="20"/>
      <c r="AX16" s="21"/>
      <c r="AY16" s="21"/>
      <c r="AZ16" s="21"/>
      <c r="BA16" s="22"/>
      <c r="BB16" s="462"/>
      <c r="BC16" s="460"/>
      <c r="BD16" s="460"/>
      <c r="BE16" s="23"/>
      <c r="BF16" s="23"/>
      <c r="BG16" s="460"/>
      <c r="BH16" s="23"/>
      <c r="BI16" s="460"/>
      <c r="BJ16" s="23"/>
      <c r="BK16" s="460"/>
      <c r="BL16" s="15"/>
      <c r="BM16" s="15"/>
      <c r="BN16" s="24"/>
      <c r="BO16" s="463"/>
      <c r="BP16" s="465"/>
      <c r="BQ16" s="35"/>
    </row>
    <row r="17" spans="1:69" ht="24.75" customHeight="1">
      <c r="A17" s="466"/>
      <c r="B17" s="469"/>
      <c r="C17" s="461"/>
      <c r="D17" s="26"/>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27"/>
      <c r="AC17" s="27"/>
      <c r="AD17" s="461"/>
      <c r="AE17" s="461"/>
      <c r="AF17" s="461"/>
      <c r="AG17" s="28"/>
      <c r="AH17" s="29"/>
      <c r="AI17" s="30"/>
      <c r="AJ17" s="29"/>
      <c r="AK17" s="30"/>
      <c r="AL17" s="29"/>
      <c r="AM17" s="30"/>
      <c r="AN17" s="29"/>
      <c r="AO17" s="30"/>
      <c r="AP17" s="29"/>
      <c r="AQ17" s="30"/>
      <c r="AR17" s="29"/>
      <c r="AS17" s="30"/>
      <c r="AT17" s="29"/>
      <c r="AU17" s="29"/>
      <c r="AV17" s="30"/>
      <c r="AW17" s="26"/>
      <c r="AX17" s="31"/>
      <c r="AY17" s="32"/>
      <c r="AZ17" s="31"/>
      <c r="BA17" s="33"/>
      <c r="BB17" s="461"/>
      <c r="BC17" s="461"/>
      <c r="BD17" s="461"/>
      <c r="BE17" s="31"/>
      <c r="BF17" s="31"/>
      <c r="BG17" s="461"/>
      <c r="BH17" s="31"/>
      <c r="BI17" s="461"/>
      <c r="BJ17" s="31"/>
      <c r="BK17" s="461"/>
      <c r="BL17" s="26"/>
      <c r="BM17" s="28"/>
      <c r="BN17" s="34"/>
      <c r="BO17" s="464"/>
      <c r="BP17" s="466"/>
      <c r="BQ17" s="35"/>
    </row>
    <row r="18" spans="1:69" ht="24.75" customHeight="1">
      <c r="A18" s="467">
        <v>3</v>
      </c>
      <c r="B18" s="468"/>
      <c r="C18" s="470"/>
      <c r="D18" s="15"/>
      <c r="E18" s="471"/>
      <c r="F18" s="472"/>
      <c r="G18" s="462"/>
      <c r="H18" s="462"/>
      <c r="I18" s="462"/>
      <c r="J18" s="462"/>
      <c r="K18" s="462"/>
      <c r="L18" s="462"/>
      <c r="M18" s="462"/>
      <c r="N18" s="462"/>
      <c r="O18" s="462"/>
      <c r="P18" s="462"/>
      <c r="Q18" s="462"/>
      <c r="R18" s="462"/>
      <c r="S18" s="462"/>
      <c r="T18" s="462"/>
      <c r="U18" s="462"/>
      <c r="V18" s="462"/>
      <c r="W18" s="462"/>
      <c r="X18" s="462"/>
      <c r="Y18" s="462"/>
      <c r="Z18" s="462"/>
      <c r="AA18" s="462"/>
      <c r="AB18" s="19"/>
      <c r="AC18" s="19"/>
      <c r="AD18" s="462"/>
      <c r="AE18" s="462"/>
      <c r="AF18" s="462"/>
      <c r="AG18" s="15"/>
      <c r="AH18" s="20"/>
      <c r="AI18" s="20"/>
      <c r="AJ18" s="20"/>
      <c r="AK18" s="20"/>
      <c r="AL18" s="20"/>
      <c r="AM18" s="20"/>
      <c r="AN18" s="20"/>
      <c r="AO18" s="20"/>
      <c r="AP18" s="20"/>
      <c r="AQ18" s="20"/>
      <c r="AR18" s="20"/>
      <c r="AS18" s="20"/>
      <c r="AT18" s="20"/>
      <c r="AU18" s="20"/>
      <c r="AV18" s="20"/>
      <c r="AW18" s="20"/>
      <c r="AX18" s="21"/>
      <c r="AY18" s="21"/>
      <c r="AZ18" s="21"/>
      <c r="BA18" s="22"/>
      <c r="BB18" s="462"/>
      <c r="BC18" s="460"/>
      <c r="BD18" s="460"/>
      <c r="BE18" s="23"/>
      <c r="BF18" s="23"/>
      <c r="BG18" s="460"/>
      <c r="BH18" s="23"/>
      <c r="BI18" s="460"/>
      <c r="BJ18" s="23"/>
      <c r="BK18" s="460"/>
      <c r="BL18" s="15"/>
      <c r="BM18" s="15"/>
      <c r="BN18" s="24"/>
      <c r="BO18" s="463"/>
      <c r="BP18" s="465"/>
      <c r="BQ18" s="35"/>
    </row>
    <row r="19" spans="1:69" ht="24.75" customHeight="1">
      <c r="A19" s="466"/>
      <c r="B19" s="469"/>
      <c r="C19" s="461"/>
      <c r="D19" s="26"/>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27"/>
      <c r="AC19" s="27"/>
      <c r="AD19" s="461"/>
      <c r="AE19" s="461"/>
      <c r="AF19" s="461"/>
      <c r="AG19" s="28"/>
      <c r="AH19" s="29"/>
      <c r="AI19" s="30"/>
      <c r="AJ19" s="29"/>
      <c r="AK19" s="30"/>
      <c r="AL19" s="29"/>
      <c r="AM19" s="30"/>
      <c r="AN19" s="29"/>
      <c r="AO19" s="30"/>
      <c r="AP19" s="29"/>
      <c r="AQ19" s="30"/>
      <c r="AR19" s="29"/>
      <c r="AS19" s="30"/>
      <c r="AT19" s="29"/>
      <c r="AU19" s="29"/>
      <c r="AV19" s="30"/>
      <c r="AW19" s="26"/>
      <c r="AX19" s="31"/>
      <c r="AY19" s="32"/>
      <c r="AZ19" s="31"/>
      <c r="BA19" s="33"/>
      <c r="BB19" s="461"/>
      <c r="BC19" s="461"/>
      <c r="BD19" s="461"/>
      <c r="BE19" s="31"/>
      <c r="BF19" s="31"/>
      <c r="BG19" s="461"/>
      <c r="BH19" s="31"/>
      <c r="BI19" s="461"/>
      <c r="BJ19" s="31"/>
      <c r="BK19" s="461"/>
      <c r="BL19" s="26"/>
      <c r="BM19" s="28"/>
      <c r="BN19" s="34"/>
      <c r="BO19" s="464"/>
      <c r="BP19" s="466"/>
      <c r="BQ19" s="35"/>
    </row>
    <row r="20" spans="1:69" ht="24.75" customHeight="1">
      <c r="A20" s="467">
        <v>4</v>
      </c>
      <c r="B20" s="468"/>
      <c r="C20" s="470"/>
      <c r="D20" s="15"/>
      <c r="E20" s="471"/>
      <c r="F20" s="472"/>
      <c r="G20" s="462"/>
      <c r="H20" s="462"/>
      <c r="I20" s="462"/>
      <c r="J20" s="462"/>
      <c r="K20" s="462"/>
      <c r="L20" s="462"/>
      <c r="M20" s="462"/>
      <c r="N20" s="462"/>
      <c r="O20" s="462"/>
      <c r="P20" s="462"/>
      <c r="Q20" s="462"/>
      <c r="R20" s="462"/>
      <c r="S20" s="462"/>
      <c r="T20" s="462"/>
      <c r="U20" s="462"/>
      <c r="V20" s="462"/>
      <c r="W20" s="462"/>
      <c r="X20" s="462"/>
      <c r="Y20" s="462"/>
      <c r="Z20" s="462"/>
      <c r="AA20" s="462"/>
      <c r="AB20" s="19"/>
      <c r="AC20" s="19"/>
      <c r="AD20" s="462"/>
      <c r="AE20" s="462"/>
      <c r="AF20" s="462"/>
      <c r="AG20" s="15"/>
      <c r="AH20" s="20"/>
      <c r="AI20" s="20"/>
      <c r="AJ20" s="20"/>
      <c r="AK20" s="20"/>
      <c r="AL20" s="20"/>
      <c r="AM20" s="20"/>
      <c r="AN20" s="20"/>
      <c r="AO20" s="20"/>
      <c r="AP20" s="20"/>
      <c r="AQ20" s="20"/>
      <c r="AR20" s="20"/>
      <c r="AS20" s="20"/>
      <c r="AT20" s="20"/>
      <c r="AU20" s="20"/>
      <c r="AV20" s="20"/>
      <c r="AW20" s="20"/>
      <c r="AX20" s="21"/>
      <c r="AY20" s="21"/>
      <c r="AZ20" s="21"/>
      <c r="BA20" s="22"/>
      <c r="BB20" s="462"/>
      <c r="BC20" s="460"/>
      <c r="BD20" s="460"/>
      <c r="BE20" s="23"/>
      <c r="BF20" s="23"/>
      <c r="BG20" s="460"/>
      <c r="BH20" s="23"/>
      <c r="BI20" s="460"/>
      <c r="BJ20" s="23"/>
      <c r="BK20" s="460"/>
      <c r="BL20" s="15"/>
      <c r="BM20" s="15"/>
      <c r="BN20" s="24"/>
      <c r="BO20" s="463"/>
      <c r="BP20" s="465"/>
      <c r="BQ20" s="35"/>
    </row>
    <row r="21" spans="1:69" ht="24.75" customHeight="1">
      <c r="A21" s="466"/>
      <c r="B21" s="469"/>
      <c r="C21" s="461"/>
      <c r="D21" s="26"/>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27"/>
      <c r="AC21" s="27"/>
      <c r="AD21" s="461"/>
      <c r="AE21" s="461"/>
      <c r="AF21" s="461"/>
      <c r="AG21" s="28"/>
      <c r="AH21" s="29"/>
      <c r="AI21" s="30"/>
      <c r="AJ21" s="29"/>
      <c r="AK21" s="30"/>
      <c r="AL21" s="29"/>
      <c r="AM21" s="30"/>
      <c r="AN21" s="29"/>
      <c r="AO21" s="30"/>
      <c r="AP21" s="29"/>
      <c r="AQ21" s="30"/>
      <c r="AR21" s="29"/>
      <c r="AS21" s="30"/>
      <c r="AT21" s="29"/>
      <c r="AU21" s="29"/>
      <c r="AV21" s="30"/>
      <c r="AW21" s="26"/>
      <c r="AX21" s="31"/>
      <c r="AY21" s="32"/>
      <c r="AZ21" s="31"/>
      <c r="BA21" s="33"/>
      <c r="BB21" s="461"/>
      <c r="BC21" s="461"/>
      <c r="BD21" s="461"/>
      <c r="BE21" s="31"/>
      <c r="BF21" s="31"/>
      <c r="BG21" s="461"/>
      <c r="BH21" s="31"/>
      <c r="BI21" s="461"/>
      <c r="BJ21" s="31"/>
      <c r="BK21" s="461"/>
      <c r="BL21" s="26"/>
      <c r="BM21" s="28"/>
      <c r="BN21" s="34"/>
      <c r="BO21" s="464"/>
      <c r="BP21" s="466"/>
      <c r="BQ21" s="35"/>
    </row>
    <row r="22" spans="1:69" ht="24.75" customHeight="1">
      <c r="A22" s="467">
        <v>5</v>
      </c>
      <c r="B22" s="468"/>
      <c r="C22" s="470"/>
      <c r="D22" s="15"/>
      <c r="E22" s="471"/>
      <c r="F22" s="472"/>
      <c r="G22" s="462"/>
      <c r="H22" s="462"/>
      <c r="I22" s="462"/>
      <c r="J22" s="462"/>
      <c r="K22" s="462"/>
      <c r="L22" s="462"/>
      <c r="M22" s="462"/>
      <c r="N22" s="462"/>
      <c r="O22" s="462"/>
      <c r="P22" s="462"/>
      <c r="Q22" s="462"/>
      <c r="R22" s="462"/>
      <c r="S22" s="462"/>
      <c r="T22" s="462"/>
      <c r="U22" s="462"/>
      <c r="V22" s="462"/>
      <c r="W22" s="462"/>
      <c r="X22" s="462"/>
      <c r="Y22" s="462"/>
      <c r="Z22" s="462"/>
      <c r="AA22" s="462"/>
      <c r="AB22" s="19"/>
      <c r="AC22" s="19"/>
      <c r="AD22" s="462"/>
      <c r="AE22" s="462"/>
      <c r="AF22" s="462"/>
      <c r="AG22" s="15"/>
      <c r="AH22" s="20"/>
      <c r="AI22" s="20"/>
      <c r="AJ22" s="20"/>
      <c r="AK22" s="20"/>
      <c r="AL22" s="20"/>
      <c r="AM22" s="20"/>
      <c r="AN22" s="20"/>
      <c r="AO22" s="20"/>
      <c r="AP22" s="20"/>
      <c r="AQ22" s="20"/>
      <c r="AR22" s="20"/>
      <c r="AS22" s="20"/>
      <c r="AT22" s="20"/>
      <c r="AU22" s="20"/>
      <c r="AV22" s="20"/>
      <c r="AW22" s="20"/>
      <c r="AX22" s="21"/>
      <c r="AY22" s="21"/>
      <c r="AZ22" s="21"/>
      <c r="BA22" s="22"/>
      <c r="BB22" s="462"/>
      <c r="BC22" s="460"/>
      <c r="BD22" s="460"/>
      <c r="BE22" s="23"/>
      <c r="BF22" s="23"/>
      <c r="BG22" s="460"/>
      <c r="BH22" s="23"/>
      <c r="BI22" s="460"/>
      <c r="BJ22" s="23"/>
      <c r="BK22" s="460"/>
      <c r="BL22" s="15"/>
      <c r="BM22" s="15"/>
      <c r="BN22" s="24"/>
      <c r="BO22" s="463"/>
      <c r="BP22" s="465"/>
      <c r="BQ22" s="35"/>
    </row>
    <row r="23" spans="1:69" ht="24.75" customHeight="1">
      <c r="A23" s="466"/>
      <c r="B23" s="469"/>
      <c r="C23" s="461"/>
      <c r="D23" s="26"/>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27"/>
      <c r="AC23" s="27"/>
      <c r="AD23" s="461"/>
      <c r="AE23" s="461"/>
      <c r="AF23" s="461"/>
      <c r="AG23" s="28"/>
      <c r="AH23" s="29"/>
      <c r="AI23" s="30"/>
      <c r="AJ23" s="29"/>
      <c r="AK23" s="30"/>
      <c r="AL23" s="29"/>
      <c r="AM23" s="30"/>
      <c r="AN23" s="29"/>
      <c r="AO23" s="30"/>
      <c r="AP23" s="29"/>
      <c r="AQ23" s="30"/>
      <c r="AR23" s="29"/>
      <c r="AS23" s="30"/>
      <c r="AT23" s="29"/>
      <c r="AU23" s="29"/>
      <c r="AV23" s="30"/>
      <c r="AW23" s="26"/>
      <c r="AX23" s="31"/>
      <c r="AY23" s="32"/>
      <c r="AZ23" s="31"/>
      <c r="BA23" s="33"/>
      <c r="BB23" s="461"/>
      <c r="BC23" s="461"/>
      <c r="BD23" s="461"/>
      <c r="BE23" s="31"/>
      <c r="BF23" s="31"/>
      <c r="BG23" s="461"/>
      <c r="BH23" s="31"/>
      <c r="BI23" s="461"/>
      <c r="BJ23" s="31"/>
      <c r="BK23" s="461"/>
      <c r="BL23" s="26"/>
      <c r="BM23" s="28"/>
      <c r="BN23" s="34"/>
      <c r="BO23" s="464"/>
      <c r="BP23" s="466"/>
      <c r="BQ23" s="35"/>
    </row>
    <row r="24" spans="1:69" ht="24.75" customHeight="1">
      <c r="A24" s="467">
        <v>6</v>
      </c>
      <c r="B24" s="13"/>
      <c r="C24" s="14"/>
      <c r="D24" s="15"/>
      <c r="E24" s="16"/>
      <c r="F24" s="17"/>
      <c r="G24" s="18"/>
      <c r="H24" s="18"/>
      <c r="I24" s="18"/>
      <c r="J24" s="18"/>
      <c r="K24" s="18"/>
      <c r="L24" s="18"/>
      <c r="M24" s="18"/>
      <c r="N24" s="18"/>
      <c r="O24" s="18"/>
      <c r="P24" s="18"/>
      <c r="Q24" s="18"/>
      <c r="R24" s="18"/>
      <c r="S24" s="18"/>
      <c r="T24" s="18"/>
      <c r="U24" s="18"/>
      <c r="V24" s="18"/>
      <c r="W24" s="18"/>
      <c r="X24" s="18"/>
      <c r="Y24" s="18"/>
      <c r="Z24" s="18"/>
      <c r="AA24" s="18"/>
      <c r="AB24" s="19"/>
      <c r="AC24" s="19"/>
      <c r="AD24" s="18"/>
      <c r="AE24" s="18"/>
      <c r="AF24" s="18"/>
      <c r="AG24" s="15"/>
      <c r="AH24" s="20"/>
      <c r="AI24" s="20"/>
      <c r="AJ24" s="20"/>
      <c r="AK24" s="20"/>
      <c r="AL24" s="20"/>
      <c r="AM24" s="20"/>
      <c r="AN24" s="20"/>
      <c r="AO24" s="20"/>
      <c r="AP24" s="20"/>
      <c r="AQ24" s="20"/>
      <c r="AR24" s="20"/>
      <c r="AS24" s="20"/>
      <c r="AT24" s="20"/>
      <c r="AU24" s="20"/>
      <c r="AV24" s="20"/>
      <c r="AW24" s="20"/>
      <c r="AX24" s="21"/>
      <c r="AY24" s="21"/>
      <c r="AZ24" s="21"/>
      <c r="BA24" s="22"/>
      <c r="BB24" s="18"/>
      <c r="BC24" s="23"/>
      <c r="BD24" s="23"/>
      <c r="BE24" s="23"/>
      <c r="BF24" s="23"/>
      <c r="BG24" s="23"/>
      <c r="BH24" s="23"/>
      <c r="BI24" s="23"/>
      <c r="BJ24" s="23"/>
      <c r="BK24" s="23"/>
      <c r="BL24" s="15"/>
      <c r="BM24" s="15"/>
      <c r="BN24" s="24"/>
      <c r="BO24" s="25"/>
      <c r="BP24" s="36"/>
      <c r="BQ24" s="35"/>
    </row>
    <row r="25" spans="1:69" ht="24.75" customHeight="1">
      <c r="A25" s="466"/>
      <c r="B25" s="37"/>
      <c r="C25" s="38"/>
      <c r="D25" s="26"/>
      <c r="E25" s="39"/>
      <c r="F25" s="40"/>
      <c r="G25" s="41"/>
      <c r="H25" s="41"/>
      <c r="I25" s="41"/>
      <c r="J25" s="41"/>
      <c r="K25" s="41"/>
      <c r="L25" s="41"/>
      <c r="M25" s="41"/>
      <c r="N25" s="41"/>
      <c r="O25" s="41"/>
      <c r="P25" s="41"/>
      <c r="Q25" s="41"/>
      <c r="R25" s="41"/>
      <c r="S25" s="41"/>
      <c r="T25" s="41"/>
      <c r="U25" s="41"/>
      <c r="V25" s="41"/>
      <c r="W25" s="41"/>
      <c r="X25" s="41"/>
      <c r="Y25" s="41"/>
      <c r="Z25" s="41"/>
      <c r="AA25" s="41"/>
      <c r="AB25" s="27"/>
      <c r="AC25" s="27"/>
      <c r="AD25" s="41"/>
      <c r="AE25" s="41"/>
      <c r="AF25" s="41"/>
      <c r="AG25" s="28"/>
      <c r="AH25" s="29"/>
      <c r="AI25" s="30"/>
      <c r="AJ25" s="29"/>
      <c r="AK25" s="30"/>
      <c r="AL25" s="29"/>
      <c r="AM25" s="30"/>
      <c r="AN25" s="29"/>
      <c r="AO25" s="30"/>
      <c r="AP25" s="29"/>
      <c r="AQ25" s="30"/>
      <c r="AR25" s="29"/>
      <c r="AS25" s="30"/>
      <c r="AT25" s="29"/>
      <c r="AU25" s="29"/>
      <c r="AV25" s="30"/>
      <c r="AW25" s="26"/>
      <c r="AX25" s="31"/>
      <c r="AY25" s="32"/>
      <c r="AZ25" s="31"/>
      <c r="BA25" s="33"/>
      <c r="BB25" s="41"/>
      <c r="BC25" s="42"/>
      <c r="BD25" s="42"/>
      <c r="BE25" s="31"/>
      <c r="BF25" s="31"/>
      <c r="BG25" s="42"/>
      <c r="BH25" s="31"/>
      <c r="BI25" s="42"/>
      <c r="BJ25" s="31"/>
      <c r="BK25" s="42"/>
      <c r="BL25" s="26"/>
      <c r="BM25" s="28"/>
      <c r="BN25" s="34"/>
      <c r="BO25" s="43"/>
      <c r="BP25" s="44"/>
      <c r="BQ25" s="35"/>
    </row>
    <row r="26" spans="1:69" ht="15.75" customHeight="1">
      <c r="A26" s="2"/>
      <c r="B26" s="3"/>
      <c r="C26" s="3"/>
      <c r="D26" s="3"/>
      <c r="E26" s="4"/>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5"/>
      <c r="AI26" s="5"/>
      <c r="AJ26" s="5"/>
      <c r="AK26" s="5"/>
      <c r="AL26" s="5"/>
      <c r="AM26" s="5"/>
      <c r="AN26" s="5"/>
      <c r="AO26" s="5"/>
      <c r="AP26" s="5"/>
      <c r="AQ26" s="3"/>
      <c r="AR26" s="3"/>
      <c r="AS26" s="3"/>
      <c r="AT26" s="3"/>
      <c r="AU26" s="3"/>
      <c r="AV26" s="3"/>
      <c r="AW26" s="3"/>
      <c r="AX26" s="6"/>
      <c r="AY26" s="6"/>
      <c r="AZ26" s="6"/>
      <c r="BA26" s="3"/>
      <c r="BB26" s="3"/>
      <c r="BC26" s="6"/>
      <c r="BD26" s="6"/>
      <c r="BE26" s="6"/>
      <c r="BF26" s="6"/>
      <c r="BG26" s="6"/>
      <c r="BH26" s="6"/>
      <c r="BI26" s="6"/>
      <c r="BJ26" s="6"/>
      <c r="BK26" s="6"/>
      <c r="BL26" s="3"/>
      <c r="BM26" s="5"/>
      <c r="BN26" s="3"/>
      <c r="BO26" s="6"/>
      <c r="BP26" s="4"/>
      <c r="BQ26" s="35"/>
    </row>
    <row r="27" spans="1:69" ht="15.75" customHeight="1">
      <c r="A27" s="2"/>
      <c r="B27" s="3"/>
      <c r="C27" s="3"/>
      <c r="D27" s="3"/>
      <c r="E27" s="4"/>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5"/>
      <c r="AI27" s="5"/>
      <c r="AJ27" s="5"/>
      <c r="AK27" s="5"/>
      <c r="AL27" s="5"/>
      <c r="AM27" s="5"/>
      <c r="AN27" s="5"/>
      <c r="AO27" s="5"/>
      <c r="AP27" s="5"/>
      <c r="AQ27" s="3"/>
      <c r="AR27" s="3"/>
      <c r="AS27" s="3"/>
      <c r="AT27" s="3"/>
      <c r="AU27" s="3"/>
      <c r="AV27" s="3"/>
      <c r="AW27" s="3"/>
      <c r="AX27" s="6"/>
      <c r="AY27" s="6"/>
      <c r="AZ27" s="6"/>
      <c r="BA27" s="3"/>
      <c r="BB27" s="3"/>
      <c r="BC27" s="6"/>
      <c r="BD27" s="6"/>
      <c r="BE27" s="6"/>
      <c r="BF27" s="6"/>
      <c r="BG27" s="6"/>
      <c r="BH27" s="6"/>
      <c r="BI27" s="6"/>
      <c r="BJ27" s="6"/>
      <c r="BK27" s="6"/>
      <c r="BL27" s="3"/>
      <c r="BM27" s="5"/>
      <c r="BN27" s="3"/>
      <c r="BO27" s="6"/>
      <c r="BP27" s="4"/>
      <c r="BQ27" s="35"/>
    </row>
    <row r="28" spans="1:69" ht="15.75" customHeight="1">
      <c r="A28" s="2"/>
      <c r="B28" s="3"/>
      <c r="C28" s="3"/>
      <c r="D28" s="3"/>
      <c r="E28" s="4"/>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5"/>
      <c r="AI28" s="5"/>
      <c r="AJ28" s="5"/>
      <c r="AK28" s="5"/>
      <c r="AL28" s="5"/>
      <c r="AM28" s="5"/>
      <c r="AN28" s="5"/>
      <c r="AO28" s="5"/>
      <c r="AP28" s="5"/>
      <c r="AQ28" s="3"/>
      <c r="AR28" s="3"/>
      <c r="AS28" s="3"/>
      <c r="AT28" s="3"/>
      <c r="AU28" s="3"/>
      <c r="AV28" s="3"/>
      <c r="AW28" s="3"/>
      <c r="AX28" s="6"/>
      <c r="AY28" s="6"/>
      <c r="AZ28" s="6"/>
      <c r="BA28" s="3"/>
      <c r="BB28" s="3"/>
      <c r="BC28" s="6"/>
      <c r="BD28" s="6"/>
      <c r="BE28" s="6"/>
      <c r="BF28" s="6"/>
      <c r="BG28" s="6"/>
      <c r="BH28" s="6"/>
      <c r="BI28" s="6"/>
      <c r="BJ28" s="6"/>
      <c r="BK28" s="6"/>
      <c r="BL28" s="3"/>
      <c r="BM28" s="5"/>
      <c r="BN28" s="3"/>
      <c r="BO28" s="6"/>
      <c r="BP28" s="4"/>
      <c r="BQ28" s="35"/>
    </row>
    <row r="29" spans="1:69" ht="15.75" customHeight="1">
      <c r="A29" s="2"/>
      <c r="B29" s="3"/>
      <c r="C29" s="3"/>
      <c r="D29" s="3"/>
      <c r="E29" s="4"/>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5"/>
      <c r="AI29" s="5"/>
      <c r="AJ29" s="5"/>
      <c r="AK29" s="5"/>
      <c r="AL29" s="5"/>
      <c r="AM29" s="5"/>
      <c r="AN29" s="5"/>
      <c r="AO29" s="5"/>
      <c r="AP29" s="5"/>
      <c r="AQ29" s="3"/>
      <c r="AR29" s="3"/>
      <c r="AS29" s="3"/>
      <c r="AT29" s="3"/>
      <c r="AU29" s="3"/>
      <c r="AV29" s="3"/>
      <c r="AW29" s="3"/>
      <c r="AX29" s="6"/>
      <c r="AY29" s="6"/>
      <c r="AZ29" s="6"/>
      <c r="BA29" s="3"/>
      <c r="BB29" s="3"/>
      <c r="BC29" s="6"/>
      <c r="BD29" s="6"/>
      <c r="BE29" s="6"/>
      <c r="BF29" s="6"/>
      <c r="BG29" s="6"/>
      <c r="BH29" s="6"/>
      <c r="BI29" s="6"/>
      <c r="BJ29" s="6"/>
      <c r="BK29" s="6"/>
      <c r="BL29" s="3"/>
      <c r="BM29" s="5"/>
      <c r="BN29" s="3"/>
      <c r="BO29" s="6"/>
      <c r="BP29" s="4"/>
      <c r="BQ29" s="35"/>
    </row>
    <row r="30" spans="1:69" ht="15.75" customHeight="1">
      <c r="A30" s="2"/>
      <c r="B30" s="3"/>
      <c r="C30" s="3"/>
      <c r="D30" s="3"/>
      <c r="E30" s="4"/>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5"/>
      <c r="AI30" s="5"/>
      <c r="AJ30" s="5"/>
      <c r="AK30" s="5"/>
      <c r="AL30" s="5"/>
      <c r="AM30" s="5"/>
      <c r="AN30" s="5"/>
      <c r="AO30" s="5"/>
      <c r="AP30" s="5"/>
      <c r="AQ30" s="3"/>
      <c r="AR30" s="3"/>
      <c r="AS30" s="3"/>
      <c r="AT30" s="3"/>
      <c r="AU30" s="3"/>
      <c r="AV30" s="3"/>
      <c r="AW30" s="3"/>
      <c r="AX30" s="6"/>
      <c r="AY30" s="6"/>
      <c r="AZ30" s="6"/>
      <c r="BA30" s="3"/>
      <c r="BB30" s="3"/>
      <c r="BC30" s="6"/>
      <c r="BD30" s="6"/>
      <c r="BE30" s="6"/>
      <c r="BF30" s="6"/>
      <c r="BG30" s="6"/>
      <c r="BH30" s="6"/>
      <c r="BI30" s="6"/>
      <c r="BJ30" s="6"/>
      <c r="BK30" s="6"/>
      <c r="BL30" s="3"/>
      <c r="BM30" s="5"/>
      <c r="BN30" s="3"/>
      <c r="BO30" s="6"/>
      <c r="BP30" s="4"/>
      <c r="BQ30" s="35"/>
    </row>
    <row r="31" spans="1:69" ht="15.75" customHeight="1">
      <c r="A31" s="2"/>
      <c r="B31" s="3"/>
      <c r="C31" s="3"/>
      <c r="D31" s="3"/>
      <c r="E31" s="4"/>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5"/>
      <c r="AI31" s="5"/>
      <c r="AJ31" s="5"/>
      <c r="AK31" s="5"/>
      <c r="AL31" s="5"/>
      <c r="AM31" s="5"/>
      <c r="AN31" s="5"/>
      <c r="AO31" s="5"/>
      <c r="AP31" s="5"/>
      <c r="AQ31" s="3"/>
      <c r="AR31" s="3"/>
      <c r="AS31" s="3"/>
      <c r="AT31" s="3"/>
      <c r="AU31" s="3"/>
      <c r="AV31" s="3"/>
      <c r="AW31" s="3"/>
      <c r="AX31" s="6"/>
      <c r="AY31" s="6"/>
      <c r="AZ31" s="6"/>
      <c r="BA31" s="3"/>
      <c r="BB31" s="3"/>
      <c r="BC31" s="6"/>
      <c r="BD31" s="6"/>
      <c r="BE31" s="6"/>
      <c r="BF31" s="6"/>
      <c r="BG31" s="6"/>
      <c r="BH31" s="6"/>
      <c r="BI31" s="6"/>
      <c r="BJ31" s="6"/>
      <c r="BK31" s="6"/>
      <c r="BL31" s="3"/>
      <c r="BM31" s="5"/>
      <c r="BN31" s="3"/>
      <c r="BO31" s="6"/>
      <c r="BP31" s="4"/>
      <c r="BQ31" s="35"/>
    </row>
    <row r="32" spans="1:69" ht="15.75" customHeight="1">
      <c r="A32" s="2"/>
      <c r="B32" s="3"/>
      <c r="C32" s="3"/>
      <c r="D32" s="3"/>
      <c r="E32" s="4"/>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5"/>
      <c r="AI32" s="5"/>
      <c r="AJ32" s="5"/>
      <c r="AK32" s="5"/>
      <c r="AL32" s="5"/>
      <c r="AM32" s="5"/>
      <c r="AN32" s="5"/>
      <c r="AO32" s="5"/>
      <c r="AP32" s="5"/>
      <c r="AQ32" s="3"/>
      <c r="AR32" s="3"/>
      <c r="AS32" s="3"/>
      <c r="AT32" s="3"/>
      <c r="AU32" s="3"/>
      <c r="AV32" s="3"/>
      <c r="AW32" s="3"/>
      <c r="AX32" s="6"/>
      <c r="AY32" s="6"/>
      <c r="AZ32" s="6"/>
      <c r="BA32" s="3"/>
      <c r="BB32" s="3"/>
      <c r="BC32" s="6"/>
      <c r="BD32" s="6"/>
      <c r="BE32" s="6"/>
      <c r="BF32" s="6"/>
      <c r="BG32" s="6"/>
      <c r="BH32" s="6"/>
      <c r="BI32" s="6"/>
      <c r="BJ32" s="6"/>
      <c r="BK32" s="6"/>
      <c r="BL32" s="3"/>
      <c r="BM32" s="5"/>
      <c r="BN32" s="3"/>
      <c r="BO32" s="6"/>
      <c r="BP32" s="4"/>
      <c r="BQ32" s="35"/>
    </row>
    <row r="33" spans="1:69" ht="15.75" customHeight="1">
      <c r="A33" s="2"/>
      <c r="B33" s="3"/>
      <c r="C33" s="3"/>
      <c r="D33" s="3"/>
      <c r="E33" s="4"/>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5"/>
      <c r="AI33" s="5"/>
      <c r="AJ33" s="5"/>
      <c r="AK33" s="5"/>
      <c r="AL33" s="5"/>
      <c r="AM33" s="5"/>
      <c r="AN33" s="5"/>
      <c r="AO33" s="5"/>
      <c r="AP33" s="5"/>
      <c r="AQ33" s="3"/>
      <c r="AR33" s="3"/>
      <c r="AS33" s="3"/>
      <c r="AT33" s="3"/>
      <c r="AU33" s="3"/>
      <c r="AV33" s="3"/>
      <c r="AW33" s="3"/>
      <c r="AX33" s="6"/>
      <c r="AY33" s="6"/>
      <c r="AZ33" s="6"/>
      <c r="BA33" s="3"/>
      <c r="BB33" s="3"/>
      <c r="BC33" s="6"/>
      <c r="BD33" s="6"/>
      <c r="BE33" s="6"/>
      <c r="BF33" s="6"/>
      <c r="BG33" s="6"/>
      <c r="BH33" s="6"/>
      <c r="BI33" s="6"/>
      <c r="BJ33" s="6"/>
      <c r="BK33" s="6"/>
      <c r="BL33" s="3"/>
      <c r="BM33" s="5"/>
      <c r="BN33" s="3"/>
      <c r="BO33" s="6"/>
      <c r="BP33" s="4"/>
      <c r="BQ33" s="35"/>
    </row>
    <row r="34" spans="1:69" ht="15.75" customHeight="1">
      <c r="A34" s="2"/>
      <c r="B34" s="3"/>
      <c r="C34" s="3"/>
      <c r="D34" s="3"/>
      <c r="E34" s="4"/>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5"/>
      <c r="AI34" s="5"/>
      <c r="AJ34" s="5"/>
      <c r="AK34" s="5"/>
      <c r="AL34" s="5"/>
      <c r="AM34" s="5"/>
      <c r="AN34" s="5"/>
      <c r="AO34" s="5"/>
      <c r="AP34" s="5"/>
      <c r="AQ34" s="3"/>
      <c r="AR34" s="3"/>
      <c r="AS34" s="3"/>
      <c r="AT34" s="3"/>
      <c r="AU34" s="3"/>
      <c r="AV34" s="3"/>
      <c r="AW34" s="3"/>
      <c r="AX34" s="6"/>
      <c r="AY34" s="6"/>
      <c r="AZ34" s="6"/>
      <c r="BA34" s="3"/>
      <c r="BB34" s="3"/>
      <c r="BC34" s="6"/>
      <c r="BD34" s="6"/>
      <c r="BE34" s="6"/>
      <c r="BF34" s="6"/>
      <c r="BG34" s="6"/>
      <c r="BH34" s="6"/>
      <c r="BI34" s="6"/>
      <c r="BJ34" s="6"/>
      <c r="BK34" s="6"/>
      <c r="BL34" s="3"/>
      <c r="BM34" s="5"/>
      <c r="BN34" s="3"/>
      <c r="BO34" s="6"/>
      <c r="BP34" s="4"/>
      <c r="BQ34" s="35"/>
    </row>
    <row r="35" spans="1:69" ht="15.75" customHeight="1">
      <c r="A35" s="2"/>
      <c r="B35" s="3"/>
      <c r="C35" s="3"/>
      <c r="D35" s="3"/>
      <c r="E35" s="4"/>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5"/>
      <c r="AI35" s="5"/>
      <c r="AJ35" s="5"/>
      <c r="AK35" s="5"/>
      <c r="AL35" s="5"/>
      <c r="AM35" s="5"/>
      <c r="AN35" s="5"/>
      <c r="AO35" s="5"/>
      <c r="AP35" s="5"/>
      <c r="AQ35" s="3"/>
      <c r="AR35" s="3"/>
      <c r="AS35" s="3"/>
      <c r="AT35" s="3"/>
      <c r="AU35" s="3"/>
      <c r="AV35" s="3"/>
      <c r="AW35" s="3"/>
      <c r="AX35" s="6"/>
      <c r="AY35" s="6"/>
      <c r="AZ35" s="6"/>
      <c r="BA35" s="3"/>
      <c r="BB35" s="3"/>
      <c r="BC35" s="6"/>
      <c r="BD35" s="6"/>
      <c r="BE35" s="6"/>
      <c r="BF35" s="6"/>
      <c r="BG35" s="6"/>
      <c r="BH35" s="6"/>
      <c r="BI35" s="6"/>
      <c r="BJ35" s="6"/>
      <c r="BK35" s="6"/>
      <c r="BL35" s="3"/>
      <c r="BM35" s="5"/>
      <c r="BN35" s="3"/>
      <c r="BO35" s="6"/>
      <c r="BP35" s="4"/>
      <c r="BQ35" s="35"/>
    </row>
    <row r="36" spans="1:69" ht="15.75" customHeight="1">
      <c r="A36" s="2"/>
      <c r="B36" s="3"/>
      <c r="C36" s="3"/>
      <c r="D36" s="3"/>
      <c r="E36" s="4"/>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5"/>
      <c r="AI36" s="5"/>
      <c r="AJ36" s="5"/>
      <c r="AK36" s="5"/>
      <c r="AL36" s="5"/>
      <c r="AM36" s="5"/>
      <c r="AN36" s="5"/>
      <c r="AO36" s="5"/>
      <c r="AP36" s="5"/>
      <c r="AQ36" s="3"/>
      <c r="AR36" s="3"/>
      <c r="AS36" s="3"/>
      <c r="AT36" s="3"/>
      <c r="AU36" s="3"/>
      <c r="AV36" s="3"/>
      <c r="AW36" s="3"/>
      <c r="AX36" s="6"/>
      <c r="AY36" s="6"/>
      <c r="AZ36" s="6"/>
      <c r="BA36" s="3"/>
      <c r="BB36" s="3"/>
      <c r="BC36" s="6"/>
      <c r="BD36" s="6"/>
      <c r="BE36" s="6"/>
      <c r="BF36" s="6"/>
      <c r="BG36" s="6"/>
      <c r="BH36" s="6"/>
      <c r="BI36" s="6"/>
      <c r="BJ36" s="6"/>
      <c r="BK36" s="6"/>
      <c r="BL36" s="3"/>
      <c r="BM36" s="5"/>
      <c r="BN36" s="3"/>
      <c r="BO36" s="6"/>
      <c r="BP36" s="4"/>
      <c r="BQ36" s="35"/>
    </row>
    <row r="37" spans="1:69" ht="15.75" customHeight="1">
      <c r="A37" s="2"/>
      <c r="B37" s="3"/>
      <c r="C37" s="3"/>
      <c r="D37" s="3"/>
      <c r="E37" s="4"/>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5"/>
      <c r="AI37" s="5"/>
      <c r="AJ37" s="5"/>
      <c r="AK37" s="5"/>
      <c r="AL37" s="5"/>
      <c r="AM37" s="5"/>
      <c r="AN37" s="5"/>
      <c r="AO37" s="5"/>
      <c r="AP37" s="5"/>
      <c r="AQ37" s="3"/>
      <c r="AR37" s="3"/>
      <c r="AS37" s="3"/>
      <c r="AT37" s="3"/>
      <c r="AU37" s="3"/>
      <c r="AV37" s="3"/>
      <c r="AW37" s="3"/>
      <c r="AX37" s="6"/>
      <c r="AY37" s="6"/>
      <c r="AZ37" s="6"/>
      <c r="BA37" s="3"/>
      <c r="BB37" s="3"/>
      <c r="BC37" s="6"/>
      <c r="BD37" s="6"/>
      <c r="BE37" s="6"/>
      <c r="BF37" s="6"/>
      <c r="BG37" s="6"/>
      <c r="BH37" s="6"/>
      <c r="BI37" s="6"/>
      <c r="BJ37" s="6"/>
      <c r="BK37" s="6"/>
      <c r="BL37" s="3"/>
      <c r="BM37" s="5"/>
      <c r="BN37" s="3"/>
      <c r="BO37" s="6"/>
      <c r="BP37" s="4"/>
      <c r="BQ37" s="35"/>
    </row>
    <row r="38" spans="1:69" ht="15.75" customHeight="1">
      <c r="A38" s="2"/>
      <c r="B38" s="3"/>
      <c r="C38" s="3"/>
      <c r="D38" s="3"/>
      <c r="E38" s="4"/>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5"/>
      <c r="AI38" s="5"/>
      <c r="AJ38" s="5"/>
      <c r="AK38" s="5"/>
      <c r="AL38" s="5"/>
      <c r="AM38" s="5"/>
      <c r="AN38" s="5"/>
      <c r="AO38" s="5"/>
      <c r="AP38" s="5"/>
      <c r="AQ38" s="3"/>
      <c r="AR38" s="3"/>
      <c r="AS38" s="3"/>
      <c r="AT38" s="3"/>
      <c r="AU38" s="3"/>
      <c r="AV38" s="3"/>
      <c r="AW38" s="3"/>
      <c r="AX38" s="6"/>
      <c r="AY38" s="6"/>
      <c r="AZ38" s="6"/>
      <c r="BA38" s="3"/>
      <c r="BB38" s="3"/>
      <c r="BC38" s="6"/>
      <c r="BD38" s="6"/>
      <c r="BE38" s="6"/>
      <c r="BF38" s="6"/>
      <c r="BG38" s="6"/>
      <c r="BH38" s="6"/>
      <c r="BI38" s="6"/>
      <c r="BJ38" s="6"/>
      <c r="BK38" s="6"/>
      <c r="BL38" s="3"/>
      <c r="BM38" s="5"/>
      <c r="BN38" s="3"/>
      <c r="BO38" s="6"/>
      <c r="BP38" s="4"/>
      <c r="BQ38" s="35"/>
    </row>
    <row r="39" spans="1:69" ht="15.75" customHeight="1">
      <c r="A39" s="2"/>
      <c r="B39" s="3"/>
      <c r="C39" s="3"/>
      <c r="D39" s="3"/>
      <c r="E39" s="4"/>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5"/>
      <c r="AI39" s="5"/>
      <c r="AJ39" s="5"/>
      <c r="AK39" s="5"/>
      <c r="AL39" s="5"/>
      <c r="AM39" s="5"/>
      <c r="AN39" s="5"/>
      <c r="AO39" s="5"/>
      <c r="AP39" s="5"/>
      <c r="AQ39" s="3"/>
      <c r="AR39" s="3"/>
      <c r="AS39" s="3"/>
      <c r="AT39" s="3"/>
      <c r="AU39" s="3"/>
      <c r="AV39" s="3"/>
      <c r="AW39" s="3"/>
      <c r="AX39" s="6"/>
      <c r="AY39" s="6"/>
      <c r="AZ39" s="6"/>
      <c r="BA39" s="3"/>
      <c r="BB39" s="3"/>
      <c r="BC39" s="6"/>
      <c r="BD39" s="6"/>
      <c r="BE39" s="6"/>
      <c r="BF39" s="6"/>
      <c r="BG39" s="6"/>
      <c r="BH39" s="6"/>
      <c r="BI39" s="6"/>
      <c r="BJ39" s="6"/>
      <c r="BK39" s="6"/>
      <c r="BL39" s="3"/>
      <c r="BM39" s="5"/>
      <c r="BN39" s="3"/>
      <c r="BO39" s="6"/>
      <c r="BP39" s="4"/>
      <c r="BQ39" s="35"/>
    </row>
    <row r="40" spans="1:69" ht="15.75" customHeight="1">
      <c r="A40" s="2"/>
      <c r="B40" s="3"/>
      <c r="C40" s="3"/>
      <c r="D40" s="3"/>
      <c r="E40" s="4"/>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5"/>
      <c r="AI40" s="5"/>
      <c r="AJ40" s="5"/>
      <c r="AK40" s="5"/>
      <c r="AL40" s="5"/>
      <c r="AM40" s="5"/>
      <c r="AN40" s="5"/>
      <c r="AO40" s="5"/>
      <c r="AP40" s="5"/>
      <c r="AQ40" s="3"/>
      <c r="AR40" s="3"/>
      <c r="AS40" s="3"/>
      <c r="AT40" s="3"/>
      <c r="AU40" s="3"/>
      <c r="AV40" s="3"/>
      <c r="AW40" s="3"/>
      <c r="AX40" s="6"/>
      <c r="AY40" s="6"/>
      <c r="AZ40" s="6"/>
      <c r="BA40" s="3"/>
      <c r="BB40" s="3"/>
      <c r="BC40" s="6"/>
      <c r="BD40" s="6"/>
      <c r="BE40" s="6"/>
      <c r="BF40" s="6"/>
      <c r="BG40" s="6"/>
      <c r="BH40" s="6"/>
      <c r="BI40" s="6"/>
      <c r="BJ40" s="6"/>
      <c r="BK40" s="6"/>
      <c r="BL40" s="3"/>
      <c r="BM40" s="5"/>
      <c r="BN40" s="3"/>
      <c r="BO40" s="6"/>
      <c r="BP40" s="4"/>
      <c r="BQ40" s="35"/>
    </row>
    <row r="41" spans="1:69" ht="15.75" customHeight="1">
      <c r="A41" s="2"/>
      <c r="B41" s="3"/>
      <c r="C41" s="3"/>
      <c r="D41" s="3"/>
      <c r="E41" s="4"/>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5"/>
      <c r="AI41" s="5"/>
      <c r="AJ41" s="5"/>
      <c r="AK41" s="5"/>
      <c r="AL41" s="5"/>
      <c r="AM41" s="5"/>
      <c r="AN41" s="5"/>
      <c r="AO41" s="5"/>
      <c r="AP41" s="5"/>
      <c r="AQ41" s="3"/>
      <c r="AR41" s="3"/>
      <c r="AS41" s="3"/>
      <c r="AT41" s="3"/>
      <c r="AU41" s="3"/>
      <c r="AV41" s="3"/>
      <c r="AW41" s="3"/>
      <c r="AX41" s="6"/>
      <c r="AY41" s="6"/>
      <c r="AZ41" s="6"/>
      <c r="BA41" s="3"/>
      <c r="BB41" s="3"/>
      <c r="BC41" s="6"/>
      <c r="BD41" s="6"/>
      <c r="BE41" s="6"/>
      <c r="BF41" s="6"/>
      <c r="BG41" s="6"/>
      <c r="BH41" s="6"/>
      <c r="BI41" s="6"/>
      <c r="BJ41" s="6"/>
      <c r="BK41" s="6"/>
      <c r="BL41" s="3"/>
      <c r="BM41" s="5"/>
      <c r="BN41" s="3"/>
      <c r="BO41" s="6"/>
      <c r="BP41" s="4"/>
      <c r="BQ41" s="35"/>
    </row>
    <row r="42" spans="1:69" ht="15.75" customHeight="1">
      <c r="A42" s="2"/>
      <c r="B42" s="3"/>
      <c r="C42" s="3"/>
      <c r="D42" s="3"/>
      <c r="E42" s="4"/>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5"/>
      <c r="AI42" s="5"/>
      <c r="AJ42" s="5"/>
      <c r="AK42" s="5"/>
      <c r="AL42" s="5"/>
      <c r="AM42" s="5"/>
      <c r="AN42" s="5"/>
      <c r="AO42" s="5"/>
      <c r="AP42" s="5"/>
      <c r="AQ42" s="3"/>
      <c r="AR42" s="3"/>
      <c r="AS42" s="3"/>
      <c r="AT42" s="3"/>
      <c r="AU42" s="3"/>
      <c r="AV42" s="3"/>
      <c r="AW42" s="3"/>
      <c r="AX42" s="6"/>
      <c r="AY42" s="6"/>
      <c r="AZ42" s="6"/>
      <c r="BA42" s="3"/>
      <c r="BB42" s="3"/>
      <c r="BC42" s="6"/>
      <c r="BD42" s="6"/>
      <c r="BE42" s="6"/>
      <c r="BF42" s="6"/>
      <c r="BG42" s="6"/>
      <c r="BH42" s="6"/>
      <c r="BI42" s="6"/>
      <c r="BJ42" s="6"/>
      <c r="BK42" s="6"/>
      <c r="BL42" s="3"/>
      <c r="BM42" s="5"/>
      <c r="BN42" s="3"/>
      <c r="BO42" s="6"/>
      <c r="BP42" s="4"/>
      <c r="BQ42" s="35"/>
    </row>
    <row r="43" spans="1:69" ht="15.75" customHeight="1">
      <c r="A43" s="2"/>
      <c r="B43" s="3"/>
      <c r="C43" s="3"/>
      <c r="D43" s="3"/>
      <c r="E43" s="4"/>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5"/>
      <c r="AI43" s="5"/>
      <c r="AJ43" s="5"/>
      <c r="AK43" s="5"/>
      <c r="AL43" s="5"/>
      <c r="AM43" s="5"/>
      <c r="AN43" s="5"/>
      <c r="AO43" s="5"/>
      <c r="AP43" s="5"/>
      <c r="AQ43" s="3"/>
      <c r="AR43" s="3"/>
      <c r="AS43" s="3"/>
      <c r="AT43" s="3"/>
      <c r="AU43" s="3"/>
      <c r="AV43" s="3"/>
      <c r="AW43" s="3"/>
      <c r="AX43" s="6"/>
      <c r="AY43" s="6"/>
      <c r="AZ43" s="6"/>
      <c r="BA43" s="3"/>
      <c r="BB43" s="3"/>
      <c r="BC43" s="6"/>
      <c r="BD43" s="6"/>
      <c r="BE43" s="6"/>
      <c r="BF43" s="6"/>
      <c r="BG43" s="6"/>
      <c r="BH43" s="6"/>
      <c r="BI43" s="6"/>
      <c r="BJ43" s="6"/>
      <c r="BK43" s="6"/>
      <c r="BL43" s="3"/>
      <c r="BM43" s="5"/>
      <c r="BN43" s="3"/>
      <c r="BO43" s="6"/>
      <c r="BP43" s="4"/>
      <c r="BQ43" s="35"/>
    </row>
    <row r="44" spans="1:69" ht="15.75" customHeight="1">
      <c r="A44" s="2"/>
      <c r="B44" s="3"/>
      <c r="C44" s="3"/>
      <c r="D44" s="3"/>
      <c r="E44" s="4"/>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5"/>
      <c r="AI44" s="5"/>
      <c r="AJ44" s="5"/>
      <c r="AK44" s="5"/>
      <c r="AL44" s="5"/>
      <c r="AM44" s="5"/>
      <c r="AN44" s="5"/>
      <c r="AO44" s="5"/>
      <c r="AP44" s="5"/>
      <c r="AQ44" s="3"/>
      <c r="AR44" s="3"/>
      <c r="AS44" s="3"/>
      <c r="AT44" s="3"/>
      <c r="AU44" s="3"/>
      <c r="AV44" s="3"/>
      <c r="AW44" s="3"/>
      <c r="AX44" s="6"/>
      <c r="AY44" s="6"/>
      <c r="AZ44" s="6"/>
      <c r="BA44" s="3"/>
      <c r="BB44" s="3"/>
      <c r="BC44" s="6"/>
      <c r="BD44" s="6"/>
      <c r="BE44" s="6"/>
      <c r="BF44" s="6"/>
      <c r="BG44" s="6"/>
      <c r="BH44" s="6"/>
      <c r="BI44" s="6"/>
      <c r="BJ44" s="6"/>
      <c r="BK44" s="6"/>
      <c r="BL44" s="3"/>
      <c r="BM44" s="5"/>
      <c r="BN44" s="3"/>
      <c r="BO44" s="6"/>
      <c r="BP44" s="4"/>
      <c r="BQ44" s="3"/>
    </row>
    <row r="45" spans="1:69" ht="15.75" customHeight="1">
      <c r="A45" s="2"/>
      <c r="B45" s="3"/>
      <c r="C45" s="3"/>
      <c r="D45" s="3"/>
      <c r="E45" s="4"/>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5"/>
      <c r="AI45" s="5"/>
      <c r="AJ45" s="5"/>
      <c r="AK45" s="5"/>
      <c r="AL45" s="5"/>
      <c r="AM45" s="5"/>
      <c r="AN45" s="5"/>
      <c r="AO45" s="5"/>
      <c r="AP45" s="5"/>
      <c r="AQ45" s="3"/>
      <c r="AR45" s="3"/>
      <c r="AS45" s="3"/>
      <c r="AT45" s="3"/>
      <c r="AU45" s="3"/>
      <c r="AV45" s="3"/>
      <c r="AW45" s="3"/>
      <c r="AX45" s="6"/>
      <c r="AY45" s="6"/>
      <c r="AZ45" s="6"/>
      <c r="BA45" s="3"/>
      <c r="BB45" s="3"/>
      <c r="BC45" s="6"/>
      <c r="BD45" s="6"/>
      <c r="BE45" s="6"/>
      <c r="BF45" s="6"/>
      <c r="BG45" s="6"/>
      <c r="BH45" s="6"/>
      <c r="BI45" s="6"/>
      <c r="BJ45" s="6"/>
      <c r="BK45" s="6"/>
      <c r="BL45" s="3"/>
      <c r="BM45" s="5"/>
      <c r="BN45" s="3"/>
      <c r="BO45" s="6"/>
      <c r="BP45" s="4"/>
      <c r="BQ45" s="3"/>
    </row>
    <row r="46" spans="1:69" ht="15.75" customHeight="1">
      <c r="A46" s="2"/>
      <c r="B46" s="3"/>
      <c r="C46" s="3"/>
      <c r="D46" s="3"/>
      <c r="E46" s="4"/>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5"/>
      <c r="AI46" s="5"/>
      <c r="AJ46" s="5"/>
      <c r="AK46" s="5"/>
      <c r="AL46" s="5"/>
      <c r="AM46" s="5"/>
      <c r="AN46" s="5"/>
      <c r="AO46" s="5"/>
      <c r="AP46" s="5"/>
      <c r="AQ46" s="3"/>
      <c r="AR46" s="3"/>
      <c r="AS46" s="3"/>
      <c r="AT46" s="3"/>
      <c r="AU46" s="3"/>
      <c r="AV46" s="3"/>
      <c r="AW46" s="3"/>
      <c r="AX46" s="6"/>
      <c r="AY46" s="6"/>
      <c r="AZ46" s="6"/>
      <c r="BA46" s="3"/>
      <c r="BB46" s="3"/>
      <c r="BC46" s="6"/>
      <c r="BD46" s="6"/>
      <c r="BE46" s="6"/>
      <c r="BF46" s="6"/>
      <c r="BG46" s="6"/>
      <c r="BH46" s="6"/>
      <c r="BI46" s="6"/>
      <c r="BJ46" s="6"/>
      <c r="BK46" s="6"/>
      <c r="BL46" s="3"/>
      <c r="BM46" s="5"/>
      <c r="BN46" s="3"/>
      <c r="BO46" s="6"/>
      <c r="BP46" s="4"/>
      <c r="BQ46" s="3"/>
    </row>
    <row r="47" spans="1:69" ht="15.75" customHeight="1">
      <c r="A47" s="2"/>
      <c r="B47" s="3"/>
      <c r="C47" s="3"/>
      <c r="D47" s="3"/>
      <c r="E47" s="4"/>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5"/>
      <c r="AI47" s="5"/>
      <c r="AJ47" s="5"/>
      <c r="AK47" s="5"/>
      <c r="AL47" s="5"/>
      <c r="AM47" s="5"/>
      <c r="AN47" s="5"/>
      <c r="AO47" s="5"/>
      <c r="AP47" s="5"/>
      <c r="AQ47" s="3"/>
      <c r="AR47" s="3"/>
      <c r="AS47" s="3"/>
      <c r="AT47" s="3"/>
      <c r="AU47" s="3"/>
      <c r="AV47" s="3"/>
      <c r="AW47" s="3"/>
      <c r="AX47" s="6"/>
      <c r="AY47" s="6"/>
      <c r="AZ47" s="6"/>
      <c r="BA47" s="3"/>
      <c r="BB47" s="3"/>
      <c r="BC47" s="6"/>
      <c r="BD47" s="6"/>
      <c r="BE47" s="6"/>
      <c r="BF47" s="6"/>
      <c r="BG47" s="6"/>
      <c r="BH47" s="6"/>
      <c r="BI47" s="6"/>
      <c r="BJ47" s="6"/>
      <c r="BK47" s="6"/>
      <c r="BL47" s="3"/>
      <c r="BM47" s="5"/>
      <c r="BN47" s="3"/>
      <c r="BO47" s="6"/>
      <c r="BP47" s="4"/>
      <c r="BQ47" s="3"/>
    </row>
    <row r="48" spans="1:69" ht="15.75" customHeight="1">
      <c r="A48" s="2"/>
      <c r="B48" s="3"/>
      <c r="C48" s="3"/>
      <c r="D48" s="3"/>
      <c r="E48" s="4"/>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5"/>
      <c r="AI48" s="5"/>
      <c r="AJ48" s="5"/>
      <c r="AK48" s="5"/>
      <c r="AL48" s="5"/>
      <c r="AM48" s="5"/>
      <c r="AN48" s="5"/>
      <c r="AO48" s="5"/>
      <c r="AP48" s="5"/>
      <c r="AQ48" s="3"/>
      <c r="AR48" s="3"/>
      <c r="AS48" s="3"/>
      <c r="AT48" s="3"/>
      <c r="AU48" s="3"/>
      <c r="AV48" s="3"/>
      <c r="AW48" s="3"/>
      <c r="AX48" s="6"/>
      <c r="AY48" s="6"/>
      <c r="AZ48" s="6"/>
      <c r="BA48" s="3"/>
      <c r="BB48" s="3"/>
      <c r="BC48" s="6"/>
      <c r="BD48" s="6"/>
      <c r="BE48" s="6"/>
      <c r="BF48" s="6"/>
      <c r="BG48" s="6"/>
      <c r="BH48" s="6"/>
      <c r="BI48" s="6"/>
      <c r="BJ48" s="6"/>
      <c r="BK48" s="6"/>
      <c r="BL48" s="3"/>
      <c r="BM48" s="5"/>
      <c r="BN48" s="3"/>
      <c r="BO48" s="6"/>
      <c r="BP48" s="4"/>
      <c r="BQ48" s="3"/>
    </row>
    <row r="49" spans="1:69" ht="15.75" customHeight="1">
      <c r="A49" s="2"/>
      <c r="B49" s="3"/>
      <c r="C49" s="3"/>
      <c r="D49" s="3"/>
      <c r="E49" s="4"/>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5"/>
      <c r="AI49" s="5"/>
      <c r="AJ49" s="5"/>
      <c r="AK49" s="5"/>
      <c r="AL49" s="5"/>
      <c r="AM49" s="5"/>
      <c r="AN49" s="5"/>
      <c r="AO49" s="5"/>
      <c r="AP49" s="5"/>
      <c r="AQ49" s="3"/>
      <c r="AR49" s="3"/>
      <c r="AS49" s="3"/>
      <c r="AT49" s="3"/>
      <c r="AU49" s="3"/>
      <c r="AV49" s="3"/>
      <c r="AW49" s="3"/>
      <c r="AX49" s="6"/>
      <c r="AY49" s="6"/>
      <c r="AZ49" s="6"/>
      <c r="BA49" s="3"/>
      <c r="BB49" s="3"/>
      <c r="BC49" s="6"/>
      <c r="BD49" s="6"/>
      <c r="BE49" s="6"/>
      <c r="BF49" s="6"/>
      <c r="BG49" s="6"/>
      <c r="BH49" s="6"/>
      <c r="BI49" s="6"/>
      <c r="BJ49" s="6"/>
      <c r="BK49" s="6"/>
      <c r="BL49" s="3"/>
      <c r="BM49" s="5"/>
      <c r="BN49" s="3"/>
      <c r="BO49" s="6"/>
      <c r="BP49" s="4"/>
      <c r="BQ49" s="3"/>
    </row>
    <row r="50" spans="1:69" ht="15.75" customHeight="1">
      <c r="A50" s="2"/>
      <c r="B50" s="3"/>
      <c r="C50" s="3"/>
      <c r="D50" s="3"/>
      <c r="E50" s="4"/>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5"/>
      <c r="AI50" s="5"/>
      <c r="AJ50" s="5"/>
      <c r="AK50" s="5"/>
      <c r="AL50" s="5"/>
      <c r="AM50" s="5"/>
      <c r="AN50" s="5"/>
      <c r="AO50" s="5"/>
      <c r="AP50" s="5"/>
      <c r="AQ50" s="3"/>
      <c r="AR50" s="3"/>
      <c r="AS50" s="3"/>
      <c r="AT50" s="3"/>
      <c r="AU50" s="3"/>
      <c r="AV50" s="3"/>
      <c r="AW50" s="3"/>
      <c r="AX50" s="6"/>
      <c r="AY50" s="6"/>
      <c r="AZ50" s="6"/>
      <c r="BA50" s="3"/>
      <c r="BB50" s="3"/>
      <c r="BC50" s="6"/>
      <c r="BD50" s="6"/>
      <c r="BE50" s="6"/>
      <c r="BF50" s="6"/>
      <c r="BG50" s="6"/>
      <c r="BH50" s="6"/>
      <c r="BI50" s="6"/>
      <c r="BJ50" s="6"/>
      <c r="BK50" s="6"/>
      <c r="BL50" s="3"/>
      <c r="BM50" s="5"/>
      <c r="BN50" s="3"/>
      <c r="BO50" s="6"/>
      <c r="BP50" s="4"/>
      <c r="BQ50" s="3"/>
    </row>
    <row r="51" spans="1:69" ht="15.75" customHeight="1">
      <c r="A51" s="2"/>
      <c r="B51" s="3"/>
      <c r="C51" s="3"/>
      <c r="D51" s="3"/>
      <c r="E51" s="4"/>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5"/>
      <c r="AI51" s="5"/>
      <c r="AJ51" s="5"/>
      <c r="AK51" s="5"/>
      <c r="AL51" s="5"/>
      <c r="AM51" s="5"/>
      <c r="AN51" s="5"/>
      <c r="AO51" s="5"/>
      <c r="AP51" s="5"/>
      <c r="AQ51" s="3"/>
      <c r="AR51" s="3"/>
      <c r="AS51" s="3"/>
      <c r="AT51" s="3"/>
      <c r="AU51" s="3"/>
      <c r="AV51" s="3"/>
      <c r="AW51" s="3"/>
      <c r="AX51" s="6"/>
      <c r="AY51" s="6"/>
      <c r="AZ51" s="6"/>
      <c r="BA51" s="3"/>
      <c r="BB51" s="3"/>
      <c r="BC51" s="6"/>
      <c r="BD51" s="6"/>
      <c r="BE51" s="6"/>
      <c r="BF51" s="6"/>
      <c r="BG51" s="6"/>
      <c r="BH51" s="6"/>
      <c r="BI51" s="6"/>
      <c r="BJ51" s="6"/>
      <c r="BK51" s="6"/>
      <c r="BL51" s="3"/>
      <c r="BM51" s="5"/>
      <c r="BN51" s="3"/>
      <c r="BO51" s="6"/>
      <c r="BP51" s="4"/>
      <c r="BQ51" s="3"/>
    </row>
    <row r="52" spans="1:69" ht="15.75" customHeight="1">
      <c r="A52" s="2"/>
      <c r="B52" s="3"/>
      <c r="C52" s="3"/>
      <c r="D52" s="3"/>
      <c r="E52" s="4"/>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5"/>
      <c r="AI52" s="5"/>
      <c r="AJ52" s="5"/>
      <c r="AK52" s="5"/>
      <c r="AL52" s="5"/>
      <c r="AM52" s="5"/>
      <c r="AN52" s="5"/>
      <c r="AO52" s="5"/>
      <c r="AP52" s="5"/>
      <c r="AQ52" s="3"/>
      <c r="AR52" s="3"/>
      <c r="AS52" s="3"/>
      <c r="AT52" s="3"/>
      <c r="AU52" s="3"/>
      <c r="AV52" s="3"/>
      <c r="AW52" s="3"/>
      <c r="AX52" s="6"/>
      <c r="AY52" s="6"/>
      <c r="AZ52" s="6"/>
      <c r="BA52" s="3"/>
      <c r="BB52" s="3"/>
      <c r="BC52" s="6"/>
      <c r="BD52" s="6"/>
      <c r="BE52" s="6"/>
      <c r="BF52" s="6"/>
      <c r="BG52" s="6"/>
      <c r="BH52" s="6"/>
      <c r="BI52" s="6"/>
      <c r="BJ52" s="6"/>
      <c r="BK52" s="6"/>
      <c r="BL52" s="3"/>
      <c r="BM52" s="5"/>
      <c r="BN52" s="3"/>
      <c r="BO52" s="6"/>
      <c r="BP52" s="4"/>
      <c r="BQ52" s="3"/>
    </row>
    <row r="53" spans="1:69" ht="15.75" customHeight="1">
      <c r="A53" s="2"/>
      <c r="B53" s="3"/>
      <c r="C53" s="3"/>
      <c r="D53" s="3"/>
      <c r="E53" s="4"/>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5"/>
      <c r="AI53" s="5"/>
      <c r="AJ53" s="5"/>
      <c r="AK53" s="5"/>
      <c r="AL53" s="5"/>
      <c r="AM53" s="5"/>
      <c r="AN53" s="5"/>
      <c r="AO53" s="5"/>
      <c r="AP53" s="5"/>
      <c r="AQ53" s="3"/>
      <c r="AR53" s="3"/>
      <c r="AS53" s="3"/>
      <c r="AT53" s="3"/>
      <c r="AU53" s="3"/>
      <c r="AV53" s="3"/>
      <c r="AW53" s="3"/>
      <c r="AX53" s="6"/>
      <c r="AY53" s="6"/>
      <c r="AZ53" s="6"/>
      <c r="BA53" s="3"/>
      <c r="BB53" s="3"/>
      <c r="BC53" s="6"/>
      <c r="BD53" s="6"/>
      <c r="BE53" s="6"/>
      <c r="BF53" s="6"/>
      <c r="BG53" s="6"/>
      <c r="BH53" s="6"/>
      <c r="BI53" s="6"/>
      <c r="BJ53" s="6"/>
      <c r="BK53" s="6"/>
      <c r="BL53" s="3"/>
      <c r="BM53" s="5"/>
      <c r="BN53" s="3"/>
      <c r="BO53" s="6"/>
      <c r="BP53" s="4"/>
      <c r="BQ53" s="3"/>
    </row>
    <row r="54" spans="1:69" ht="15.75" customHeight="1">
      <c r="A54" s="2"/>
      <c r="B54" s="3"/>
      <c r="C54" s="3"/>
      <c r="D54" s="3"/>
      <c r="E54" s="4"/>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5"/>
      <c r="AI54" s="5"/>
      <c r="AJ54" s="5"/>
      <c r="AK54" s="5"/>
      <c r="AL54" s="5"/>
      <c r="AM54" s="5"/>
      <c r="AN54" s="5"/>
      <c r="AO54" s="5"/>
      <c r="AP54" s="5"/>
      <c r="AQ54" s="3"/>
      <c r="AR54" s="3"/>
      <c r="AS54" s="3"/>
      <c r="AT54" s="3"/>
      <c r="AU54" s="3"/>
      <c r="AV54" s="3"/>
      <c r="AW54" s="3"/>
      <c r="AX54" s="6"/>
      <c r="AY54" s="6"/>
      <c r="AZ54" s="6"/>
      <c r="BA54" s="3"/>
      <c r="BB54" s="3"/>
      <c r="BC54" s="6"/>
      <c r="BD54" s="6"/>
      <c r="BE54" s="6"/>
      <c r="BF54" s="6"/>
      <c r="BG54" s="6"/>
      <c r="BH54" s="6"/>
      <c r="BI54" s="6"/>
      <c r="BJ54" s="6"/>
      <c r="BK54" s="6"/>
      <c r="BL54" s="3"/>
      <c r="BM54" s="5"/>
      <c r="BN54" s="3"/>
      <c r="BO54" s="6"/>
      <c r="BP54" s="4"/>
      <c r="BQ54" s="3"/>
    </row>
    <row r="55" spans="1:69" ht="15.75" customHeight="1">
      <c r="A55" s="2"/>
      <c r="B55" s="3"/>
      <c r="C55" s="3"/>
      <c r="D55" s="3"/>
      <c r="E55" s="4"/>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5"/>
      <c r="AI55" s="5"/>
      <c r="AJ55" s="5"/>
      <c r="AK55" s="5"/>
      <c r="AL55" s="5"/>
      <c r="AM55" s="5"/>
      <c r="AN55" s="5"/>
      <c r="AO55" s="5"/>
      <c r="AP55" s="5"/>
      <c r="AQ55" s="3"/>
      <c r="AR55" s="3"/>
      <c r="AS55" s="3"/>
      <c r="AT55" s="3"/>
      <c r="AU55" s="3"/>
      <c r="AV55" s="3"/>
      <c r="AW55" s="3"/>
      <c r="AX55" s="6"/>
      <c r="AY55" s="6"/>
      <c r="AZ55" s="6"/>
      <c r="BA55" s="3"/>
      <c r="BB55" s="3"/>
      <c r="BC55" s="6"/>
      <c r="BD55" s="6"/>
      <c r="BE55" s="6"/>
      <c r="BF55" s="6"/>
      <c r="BG55" s="6"/>
      <c r="BH55" s="6"/>
      <c r="BI55" s="6"/>
      <c r="BJ55" s="6"/>
      <c r="BK55" s="6"/>
      <c r="BL55" s="3"/>
      <c r="BM55" s="5"/>
      <c r="BN55" s="3"/>
      <c r="BO55" s="6"/>
      <c r="BP55" s="4"/>
      <c r="BQ55" s="3"/>
    </row>
    <row r="56" spans="1:69" ht="15.75" customHeight="1">
      <c r="A56" s="2"/>
      <c r="B56" s="3"/>
      <c r="C56" s="3"/>
      <c r="D56" s="3"/>
      <c r="E56" s="4"/>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5"/>
      <c r="AI56" s="5"/>
      <c r="AJ56" s="5"/>
      <c r="AK56" s="5"/>
      <c r="AL56" s="5"/>
      <c r="AM56" s="5"/>
      <c r="AN56" s="5"/>
      <c r="AO56" s="5"/>
      <c r="AP56" s="5"/>
      <c r="AQ56" s="3"/>
      <c r="AR56" s="3"/>
      <c r="AS56" s="3"/>
      <c r="AT56" s="3"/>
      <c r="AU56" s="3"/>
      <c r="AV56" s="3"/>
      <c r="AW56" s="3"/>
      <c r="AX56" s="6"/>
      <c r="AY56" s="6"/>
      <c r="AZ56" s="6"/>
      <c r="BA56" s="3"/>
      <c r="BB56" s="3"/>
      <c r="BC56" s="6"/>
      <c r="BD56" s="6"/>
      <c r="BE56" s="6"/>
      <c r="BF56" s="6"/>
      <c r="BG56" s="6"/>
      <c r="BH56" s="6"/>
      <c r="BI56" s="6"/>
      <c r="BJ56" s="6"/>
      <c r="BK56" s="6"/>
      <c r="BL56" s="3"/>
      <c r="BM56" s="5"/>
      <c r="BN56" s="3"/>
      <c r="BO56" s="6"/>
      <c r="BP56" s="4"/>
      <c r="BQ56" s="3"/>
    </row>
    <row r="57" spans="1:69" ht="15.75" customHeight="1">
      <c r="A57" s="2"/>
      <c r="B57" s="3"/>
      <c r="C57" s="3"/>
      <c r="D57" s="3"/>
      <c r="E57" s="4"/>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5"/>
      <c r="AI57" s="5"/>
      <c r="AJ57" s="5"/>
      <c r="AK57" s="5"/>
      <c r="AL57" s="5"/>
      <c r="AM57" s="5"/>
      <c r="AN57" s="5"/>
      <c r="AO57" s="5"/>
      <c r="AP57" s="5"/>
      <c r="AQ57" s="3"/>
      <c r="AR57" s="3"/>
      <c r="AS57" s="3"/>
      <c r="AT57" s="3"/>
      <c r="AU57" s="3"/>
      <c r="AV57" s="3"/>
      <c r="AW57" s="3"/>
      <c r="AX57" s="6"/>
      <c r="AY57" s="6"/>
      <c r="AZ57" s="6"/>
      <c r="BA57" s="3"/>
      <c r="BB57" s="3"/>
      <c r="BC57" s="6"/>
      <c r="BD57" s="6"/>
      <c r="BE57" s="6"/>
      <c r="BF57" s="6"/>
      <c r="BG57" s="6"/>
      <c r="BH57" s="6"/>
      <c r="BI57" s="6"/>
      <c r="BJ57" s="6"/>
      <c r="BK57" s="6"/>
      <c r="BL57" s="3"/>
      <c r="BM57" s="5"/>
      <c r="BN57" s="3"/>
      <c r="BO57" s="6"/>
      <c r="BP57" s="4"/>
      <c r="BQ57" s="3"/>
    </row>
    <row r="58" spans="1:69" ht="15.75" customHeight="1">
      <c r="A58" s="2"/>
      <c r="B58" s="3"/>
      <c r="C58" s="3"/>
      <c r="D58" s="3"/>
      <c r="E58" s="4"/>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5"/>
      <c r="AI58" s="5"/>
      <c r="AJ58" s="5"/>
      <c r="AK58" s="5"/>
      <c r="AL58" s="5"/>
      <c r="AM58" s="5"/>
      <c r="AN58" s="5"/>
      <c r="AO58" s="5"/>
      <c r="AP58" s="5"/>
      <c r="AQ58" s="3"/>
      <c r="AR58" s="3"/>
      <c r="AS58" s="3"/>
      <c r="AT58" s="3"/>
      <c r="AU58" s="3"/>
      <c r="AV58" s="3"/>
      <c r="AW58" s="3"/>
      <c r="AX58" s="6"/>
      <c r="AY58" s="6"/>
      <c r="AZ58" s="6"/>
      <c r="BA58" s="3"/>
      <c r="BB58" s="3"/>
      <c r="BC58" s="6"/>
      <c r="BD58" s="6"/>
      <c r="BE58" s="6"/>
      <c r="BF58" s="6"/>
      <c r="BG58" s="6"/>
      <c r="BH58" s="6"/>
      <c r="BI58" s="6"/>
      <c r="BJ58" s="6"/>
      <c r="BK58" s="6"/>
      <c r="BL58" s="3"/>
      <c r="BM58" s="5"/>
      <c r="BN58" s="3"/>
      <c r="BO58" s="6"/>
      <c r="BP58" s="4"/>
      <c r="BQ58" s="3"/>
    </row>
    <row r="59" spans="1:69" ht="15.75" customHeight="1">
      <c r="A59" s="2"/>
      <c r="B59" s="3"/>
      <c r="C59" s="3"/>
      <c r="D59" s="3"/>
      <c r="E59" s="4"/>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5"/>
      <c r="AI59" s="5"/>
      <c r="AJ59" s="5"/>
      <c r="AK59" s="5"/>
      <c r="AL59" s="5"/>
      <c r="AM59" s="5"/>
      <c r="AN59" s="5"/>
      <c r="AO59" s="5"/>
      <c r="AP59" s="5"/>
      <c r="AQ59" s="3"/>
      <c r="AR59" s="3"/>
      <c r="AS59" s="3"/>
      <c r="AT59" s="3"/>
      <c r="AU59" s="3"/>
      <c r="AV59" s="3"/>
      <c r="AW59" s="3"/>
      <c r="AX59" s="6"/>
      <c r="AY59" s="6"/>
      <c r="AZ59" s="6"/>
      <c r="BA59" s="3"/>
      <c r="BB59" s="3"/>
      <c r="BC59" s="6"/>
      <c r="BD59" s="6"/>
      <c r="BE59" s="6"/>
      <c r="BF59" s="6"/>
      <c r="BG59" s="6"/>
      <c r="BH59" s="6"/>
      <c r="BI59" s="6"/>
      <c r="BJ59" s="6"/>
      <c r="BK59" s="6"/>
      <c r="BL59" s="3"/>
      <c r="BM59" s="5"/>
      <c r="BN59" s="3"/>
      <c r="BO59" s="6"/>
      <c r="BP59" s="4"/>
      <c r="BQ59" s="3"/>
    </row>
    <row r="60" spans="1:69" ht="15.75" customHeight="1">
      <c r="A60" s="2"/>
      <c r="B60" s="3"/>
      <c r="C60" s="3"/>
      <c r="D60" s="3"/>
      <c r="E60" s="4"/>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5"/>
      <c r="AI60" s="5"/>
      <c r="AJ60" s="5"/>
      <c r="AK60" s="5"/>
      <c r="AL60" s="5"/>
      <c r="AM60" s="5"/>
      <c r="AN60" s="5"/>
      <c r="AO60" s="5"/>
      <c r="AP60" s="5"/>
      <c r="AQ60" s="3"/>
      <c r="AR60" s="3"/>
      <c r="AS60" s="3"/>
      <c r="AT60" s="3"/>
      <c r="AU60" s="3"/>
      <c r="AV60" s="3"/>
      <c r="AW60" s="3"/>
      <c r="AX60" s="6"/>
      <c r="AY60" s="6"/>
      <c r="AZ60" s="6"/>
      <c r="BA60" s="3"/>
      <c r="BB60" s="3"/>
      <c r="BC60" s="6"/>
      <c r="BD60" s="6"/>
      <c r="BE60" s="6"/>
      <c r="BF60" s="6"/>
      <c r="BG60" s="6"/>
      <c r="BH60" s="6"/>
      <c r="BI60" s="6"/>
      <c r="BJ60" s="6"/>
      <c r="BK60" s="6"/>
      <c r="BL60" s="3"/>
      <c r="BM60" s="5"/>
      <c r="BN60" s="3"/>
      <c r="BO60" s="6"/>
      <c r="BP60" s="4"/>
      <c r="BQ60" s="3"/>
    </row>
    <row r="61" spans="1:69" ht="15.75" customHeight="1">
      <c r="A61" s="2"/>
      <c r="B61" s="3"/>
      <c r="C61" s="3"/>
      <c r="D61" s="3"/>
      <c r="E61" s="4"/>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5"/>
      <c r="AI61" s="5"/>
      <c r="AJ61" s="5"/>
      <c r="AK61" s="5"/>
      <c r="AL61" s="5"/>
      <c r="AM61" s="5"/>
      <c r="AN61" s="5"/>
      <c r="AO61" s="5"/>
      <c r="AP61" s="5"/>
      <c r="AQ61" s="3"/>
      <c r="AR61" s="3"/>
      <c r="AS61" s="3"/>
      <c r="AT61" s="3"/>
      <c r="AU61" s="3"/>
      <c r="AV61" s="3"/>
      <c r="AW61" s="3"/>
      <c r="AX61" s="6"/>
      <c r="AY61" s="6"/>
      <c r="AZ61" s="6"/>
      <c r="BA61" s="3"/>
      <c r="BB61" s="3"/>
      <c r="BC61" s="6"/>
      <c r="BD61" s="6"/>
      <c r="BE61" s="6"/>
      <c r="BF61" s="6"/>
      <c r="BG61" s="6"/>
      <c r="BH61" s="6"/>
      <c r="BI61" s="6"/>
      <c r="BJ61" s="6"/>
      <c r="BK61" s="6"/>
      <c r="BL61" s="3"/>
      <c r="BM61" s="5"/>
      <c r="BN61" s="3"/>
      <c r="BO61" s="6"/>
      <c r="BP61" s="4"/>
      <c r="BQ61" s="3"/>
    </row>
    <row r="62" spans="1:69" ht="15.75" customHeight="1">
      <c r="A62" s="2"/>
      <c r="B62" s="3"/>
      <c r="C62" s="3"/>
      <c r="D62" s="3"/>
      <c r="E62" s="4"/>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5"/>
      <c r="AI62" s="5"/>
      <c r="AJ62" s="5"/>
      <c r="AK62" s="5"/>
      <c r="AL62" s="5"/>
      <c r="AM62" s="5"/>
      <c r="AN62" s="5"/>
      <c r="AO62" s="5"/>
      <c r="AP62" s="5"/>
      <c r="AQ62" s="3"/>
      <c r="AR62" s="3"/>
      <c r="AS62" s="3"/>
      <c r="AT62" s="3"/>
      <c r="AU62" s="3"/>
      <c r="AV62" s="3"/>
      <c r="AW62" s="3"/>
      <c r="AX62" s="6"/>
      <c r="AY62" s="6"/>
      <c r="AZ62" s="6"/>
      <c r="BA62" s="3"/>
      <c r="BB62" s="3"/>
      <c r="BC62" s="6"/>
      <c r="BD62" s="6"/>
      <c r="BE62" s="6"/>
      <c r="BF62" s="6"/>
      <c r="BG62" s="6"/>
      <c r="BH62" s="6"/>
      <c r="BI62" s="6"/>
      <c r="BJ62" s="6"/>
      <c r="BK62" s="6"/>
      <c r="BL62" s="3"/>
      <c r="BM62" s="5"/>
      <c r="BN62" s="3"/>
      <c r="BO62" s="6"/>
      <c r="BP62" s="4"/>
      <c r="BQ62" s="3"/>
    </row>
    <row r="63" spans="1:69" ht="15.75" customHeight="1">
      <c r="A63" s="2"/>
      <c r="B63" s="3"/>
      <c r="C63" s="3"/>
      <c r="D63" s="3"/>
      <c r="E63" s="4"/>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5"/>
      <c r="AI63" s="5"/>
      <c r="AJ63" s="5"/>
      <c r="AK63" s="5"/>
      <c r="AL63" s="5"/>
      <c r="AM63" s="5"/>
      <c r="AN63" s="5"/>
      <c r="AO63" s="5"/>
      <c r="AP63" s="5"/>
      <c r="AQ63" s="3"/>
      <c r="AR63" s="3"/>
      <c r="AS63" s="3"/>
      <c r="AT63" s="3"/>
      <c r="AU63" s="3"/>
      <c r="AV63" s="3"/>
      <c r="AW63" s="3"/>
      <c r="AX63" s="6"/>
      <c r="AY63" s="6"/>
      <c r="AZ63" s="6"/>
      <c r="BA63" s="3"/>
      <c r="BB63" s="3"/>
      <c r="BC63" s="6"/>
      <c r="BD63" s="6"/>
      <c r="BE63" s="6"/>
      <c r="BF63" s="6"/>
      <c r="BG63" s="6"/>
      <c r="BH63" s="6"/>
      <c r="BI63" s="6"/>
      <c r="BJ63" s="6"/>
      <c r="BK63" s="6"/>
      <c r="BL63" s="3"/>
      <c r="BM63" s="5"/>
      <c r="BN63" s="3"/>
      <c r="BO63" s="6"/>
      <c r="BP63" s="4"/>
      <c r="BQ63" s="3"/>
    </row>
    <row r="64" spans="1:69" ht="15.75" customHeight="1">
      <c r="A64" s="2"/>
      <c r="B64" s="3"/>
      <c r="C64" s="3"/>
      <c r="D64" s="3"/>
      <c r="E64" s="4"/>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5"/>
      <c r="AI64" s="5"/>
      <c r="AJ64" s="5"/>
      <c r="AK64" s="5"/>
      <c r="AL64" s="5"/>
      <c r="AM64" s="5"/>
      <c r="AN64" s="5"/>
      <c r="AO64" s="5"/>
      <c r="AP64" s="5"/>
      <c r="AQ64" s="3"/>
      <c r="AR64" s="3"/>
      <c r="AS64" s="3"/>
      <c r="AT64" s="3"/>
      <c r="AU64" s="3"/>
      <c r="AV64" s="3"/>
      <c r="AW64" s="3"/>
      <c r="AX64" s="6"/>
      <c r="AY64" s="6"/>
      <c r="AZ64" s="6"/>
      <c r="BA64" s="3"/>
      <c r="BB64" s="3"/>
      <c r="BC64" s="6"/>
      <c r="BD64" s="6"/>
      <c r="BE64" s="6"/>
      <c r="BF64" s="6"/>
      <c r="BG64" s="6"/>
      <c r="BH64" s="6"/>
      <c r="BI64" s="6"/>
      <c r="BJ64" s="6"/>
      <c r="BK64" s="6"/>
      <c r="BL64" s="3"/>
      <c r="BM64" s="5"/>
      <c r="BN64" s="3"/>
      <c r="BO64" s="6"/>
      <c r="BP64" s="4"/>
      <c r="BQ64" s="3"/>
    </row>
    <row r="65" spans="1:69" ht="15.75" customHeight="1">
      <c r="A65" s="2"/>
      <c r="B65" s="3"/>
      <c r="C65" s="3"/>
      <c r="D65" s="3"/>
      <c r="E65" s="4"/>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5"/>
      <c r="AI65" s="5"/>
      <c r="AJ65" s="5"/>
      <c r="AK65" s="5"/>
      <c r="AL65" s="5"/>
      <c r="AM65" s="5"/>
      <c r="AN65" s="5"/>
      <c r="AO65" s="5"/>
      <c r="AP65" s="5"/>
      <c r="AQ65" s="3"/>
      <c r="AR65" s="3"/>
      <c r="AS65" s="3"/>
      <c r="AT65" s="3"/>
      <c r="AU65" s="3"/>
      <c r="AV65" s="3"/>
      <c r="AW65" s="3"/>
      <c r="AX65" s="6"/>
      <c r="AY65" s="6"/>
      <c r="AZ65" s="6"/>
      <c r="BA65" s="3"/>
      <c r="BB65" s="3"/>
      <c r="BC65" s="6"/>
      <c r="BD65" s="6"/>
      <c r="BE65" s="6"/>
      <c r="BF65" s="6"/>
      <c r="BG65" s="6"/>
      <c r="BH65" s="6"/>
      <c r="BI65" s="6"/>
      <c r="BJ65" s="6"/>
      <c r="BK65" s="6"/>
      <c r="BL65" s="3"/>
      <c r="BM65" s="5"/>
      <c r="BN65" s="3"/>
      <c r="BO65" s="6"/>
      <c r="BP65" s="4"/>
      <c r="BQ65" s="3"/>
    </row>
    <row r="66" spans="1:69" ht="15.75" customHeight="1">
      <c r="A66" s="2"/>
      <c r="B66" s="3"/>
      <c r="C66" s="3"/>
      <c r="D66" s="3"/>
      <c r="E66" s="4"/>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5"/>
      <c r="AI66" s="5"/>
      <c r="AJ66" s="5"/>
      <c r="AK66" s="5"/>
      <c r="AL66" s="5"/>
      <c r="AM66" s="5"/>
      <c r="AN66" s="5"/>
      <c r="AO66" s="5"/>
      <c r="AP66" s="5"/>
      <c r="AQ66" s="3"/>
      <c r="AR66" s="3"/>
      <c r="AS66" s="3"/>
      <c r="AT66" s="3"/>
      <c r="AU66" s="3"/>
      <c r="AV66" s="3"/>
      <c r="AW66" s="3"/>
      <c r="AX66" s="6"/>
      <c r="AY66" s="6"/>
      <c r="AZ66" s="6"/>
      <c r="BA66" s="3"/>
      <c r="BB66" s="3"/>
      <c r="BC66" s="6"/>
      <c r="BD66" s="6"/>
      <c r="BE66" s="6"/>
      <c r="BF66" s="6"/>
      <c r="BG66" s="6"/>
      <c r="BH66" s="6"/>
      <c r="BI66" s="6"/>
      <c r="BJ66" s="6"/>
      <c r="BK66" s="6"/>
      <c r="BL66" s="3"/>
      <c r="BM66" s="5"/>
      <c r="BN66" s="3"/>
      <c r="BO66" s="6"/>
      <c r="BP66" s="4"/>
      <c r="BQ66" s="3"/>
    </row>
    <row r="67" spans="1:69" ht="15.75" customHeight="1">
      <c r="A67" s="2"/>
      <c r="B67" s="3"/>
      <c r="C67" s="3"/>
      <c r="D67" s="3"/>
      <c r="E67" s="4"/>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5"/>
      <c r="AI67" s="5"/>
      <c r="AJ67" s="5"/>
      <c r="AK67" s="5"/>
      <c r="AL67" s="5"/>
      <c r="AM67" s="5"/>
      <c r="AN67" s="5"/>
      <c r="AO67" s="5"/>
      <c r="AP67" s="5"/>
      <c r="AQ67" s="3"/>
      <c r="AR67" s="3"/>
      <c r="AS67" s="3"/>
      <c r="AT67" s="3"/>
      <c r="AU67" s="3"/>
      <c r="AV67" s="3"/>
      <c r="AW67" s="3"/>
      <c r="AX67" s="6"/>
      <c r="AY67" s="6"/>
      <c r="AZ67" s="6"/>
      <c r="BA67" s="3"/>
      <c r="BB67" s="3"/>
      <c r="BC67" s="6"/>
      <c r="BD67" s="6"/>
      <c r="BE67" s="6"/>
      <c r="BF67" s="6"/>
      <c r="BG67" s="6"/>
      <c r="BH67" s="6"/>
      <c r="BI67" s="6"/>
      <c r="BJ67" s="6"/>
      <c r="BK67" s="6"/>
      <c r="BL67" s="3"/>
      <c r="BM67" s="5"/>
      <c r="BN67" s="3"/>
      <c r="BO67" s="6"/>
      <c r="BP67" s="4"/>
      <c r="BQ67" s="3"/>
    </row>
    <row r="68" spans="1:69" ht="15.75" customHeight="1">
      <c r="A68" s="2"/>
      <c r="B68" s="3"/>
      <c r="C68" s="3"/>
      <c r="D68" s="3"/>
      <c r="E68" s="4"/>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5"/>
      <c r="AI68" s="5"/>
      <c r="AJ68" s="5"/>
      <c r="AK68" s="5"/>
      <c r="AL68" s="5"/>
      <c r="AM68" s="5"/>
      <c r="AN68" s="5"/>
      <c r="AO68" s="5"/>
      <c r="AP68" s="5"/>
      <c r="AQ68" s="3"/>
      <c r="AR68" s="3"/>
      <c r="AS68" s="3"/>
      <c r="AT68" s="3"/>
      <c r="AU68" s="3"/>
      <c r="AV68" s="3"/>
      <c r="AW68" s="3"/>
      <c r="AX68" s="6"/>
      <c r="AY68" s="6"/>
      <c r="AZ68" s="6"/>
      <c r="BA68" s="3"/>
      <c r="BB68" s="3"/>
      <c r="BC68" s="6"/>
      <c r="BD68" s="6"/>
      <c r="BE68" s="6"/>
      <c r="BF68" s="6"/>
      <c r="BG68" s="6"/>
      <c r="BH68" s="6"/>
      <c r="BI68" s="6"/>
      <c r="BJ68" s="6"/>
      <c r="BK68" s="6"/>
      <c r="BL68" s="3"/>
      <c r="BM68" s="5"/>
      <c r="BN68" s="3"/>
      <c r="BO68" s="6"/>
      <c r="BP68" s="4"/>
      <c r="BQ68" s="3"/>
    </row>
    <row r="69" spans="1:69" ht="15.75" customHeight="1">
      <c r="A69" s="2"/>
      <c r="B69" s="3"/>
      <c r="C69" s="3"/>
      <c r="D69" s="3"/>
      <c r="E69" s="4"/>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5"/>
      <c r="AI69" s="5"/>
      <c r="AJ69" s="5"/>
      <c r="AK69" s="5"/>
      <c r="AL69" s="5"/>
      <c r="AM69" s="5"/>
      <c r="AN69" s="5"/>
      <c r="AO69" s="5"/>
      <c r="AP69" s="5"/>
      <c r="AQ69" s="3"/>
      <c r="AR69" s="3"/>
      <c r="AS69" s="3"/>
      <c r="AT69" s="3"/>
      <c r="AU69" s="3"/>
      <c r="AV69" s="3"/>
      <c r="AW69" s="3"/>
      <c r="AX69" s="6"/>
      <c r="AY69" s="6"/>
      <c r="AZ69" s="6"/>
      <c r="BA69" s="3"/>
      <c r="BB69" s="3"/>
      <c r="BC69" s="6"/>
      <c r="BD69" s="6"/>
      <c r="BE69" s="6"/>
      <c r="BF69" s="6"/>
      <c r="BG69" s="6"/>
      <c r="BH69" s="6"/>
      <c r="BI69" s="6"/>
      <c r="BJ69" s="6"/>
      <c r="BK69" s="6"/>
      <c r="BL69" s="3"/>
      <c r="BM69" s="5"/>
      <c r="BN69" s="3"/>
      <c r="BO69" s="6"/>
      <c r="BP69" s="4"/>
      <c r="BQ69" s="3"/>
    </row>
    <row r="70" spans="1:69" ht="15.75" customHeight="1">
      <c r="A70" s="2"/>
      <c r="B70" s="3"/>
      <c r="C70" s="3"/>
      <c r="D70" s="3"/>
      <c r="E70" s="4"/>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5"/>
      <c r="AI70" s="5"/>
      <c r="AJ70" s="5"/>
      <c r="AK70" s="5"/>
      <c r="AL70" s="5"/>
      <c r="AM70" s="5"/>
      <c r="AN70" s="5"/>
      <c r="AO70" s="5"/>
      <c r="AP70" s="5"/>
      <c r="AQ70" s="3"/>
      <c r="AR70" s="3"/>
      <c r="AS70" s="3"/>
      <c r="AT70" s="3"/>
      <c r="AU70" s="3"/>
      <c r="AV70" s="3"/>
      <c r="AW70" s="3"/>
      <c r="AX70" s="6"/>
      <c r="AY70" s="6"/>
      <c r="AZ70" s="6"/>
      <c r="BA70" s="3"/>
      <c r="BB70" s="3"/>
      <c r="BC70" s="6"/>
      <c r="BD70" s="6"/>
      <c r="BE70" s="6"/>
      <c r="BF70" s="6"/>
      <c r="BG70" s="6"/>
      <c r="BH70" s="6"/>
      <c r="BI70" s="6"/>
      <c r="BJ70" s="6"/>
      <c r="BK70" s="6"/>
      <c r="BL70" s="3"/>
      <c r="BM70" s="5"/>
      <c r="BN70" s="3"/>
      <c r="BO70" s="6"/>
      <c r="BP70" s="4"/>
      <c r="BQ70" s="3"/>
    </row>
    <row r="71" spans="1:69" ht="15.75" customHeight="1">
      <c r="A71" s="2"/>
      <c r="B71" s="3"/>
      <c r="C71" s="3"/>
      <c r="D71" s="3"/>
      <c r="E71" s="4"/>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5"/>
      <c r="AI71" s="5"/>
      <c r="AJ71" s="5"/>
      <c r="AK71" s="5"/>
      <c r="AL71" s="5"/>
      <c r="AM71" s="5"/>
      <c r="AN71" s="5"/>
      <c r="AO71" s="5"/>
      <c r="AP71" s="5"/>
      <c r="AQ71" s="3"/>
      <c r="AR71" s="3"/>
      <c r="AS71" s="3"/>
      <c r="AT71" s="3"/>
      <c r="AU71" s="3"/>
      <c r="AV71" s="3"/>
      <c r="AW71" s="3"/>
      <c r="AX71" s="6"/>
      <c r="AY71" s="6"/>
      <c r="AZ71" s="6"/>
      <c r="BA71" s="3"/>
      <c r="BB71" s="3"/>
      <c r="BC71" s="6"/>
      <c r="BD71" s="6"/>
      <c r="BE71" s="6"/>
      <c r="BF71" s="6"/>
      <c r="BG71" s="6"/>
      <c r="BH71" s="6"/>
      <c r="BI71" s="6"/>
      <c r="BJ71" s="6"/>
      <c r="BK71" s="6"/>
      <c r="BL71" s="3"/>
      <c r="BM71" s="5"/>
      <c r="BN71" s="3"/>
      <c r="BO71" s="6"/>
      <c r="BP71" s="4"/>
      <c r="BQ71" s="3"/>
    </row>
    <row r="72" spans="1:69" ht="15.75" customHeight="1">
      <c r="A72" s="2"/>
      <c r="B72" s="3"/>
      <c r="C72" s="3"/>
      <c r="D72" s="3"/>
      <c r="E72" s="4"/>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5"/>
      <c r="AI72" s="5"/>
      <c r="AJ72" s="5"/>
      <c r="AK72" s="5"/>
      <c r="AL72" s="5"/>
      <c r="AM72" s="5"/>
      <c r="AN72" s="5"/>
      <c r="AO72" s="5"/>
      <c r="AP72" s="5"/>
      <c r="AQ72" s="3"/>
      <c r="AR72" s="3"/>
      <c r="AS72" s="3"/>
      <c r="AT72" s="3"/>
      <c r="AU72" s="3"/>
      <c r="AV72" s="3"/>
      <c r="AW72" s="3"/>
      <c r="AX72" s="6"/>
      <c r="AY72" s="6"/>
      <c r="AZ72" s="6"/>
      <c r="BA72" s="3"/>
      <c r="BB72" s="3"/>
      <c r="BC72" s="6"/>
      <c r="BD72" s="6"/>
      <c r="BE72" s="6"/>
      <c r="BF72" s="6"/>
      <c r="BG72" s="6"/>
      <c r="BH72" s="6"/>
      <c r="BI72" s="6"/>
      <c r="BJ72" s="6"/>
      <c r="BK72" s="6"/>
      <c r="BL72" s="3"/>
      <c r="BM72" s="5"/>
      <c r="BN72" s="3"/>
      <c r="BO72" s="6"/>
      <c r="BP72" s="4"/>
      <c r="BQ72" s="3"/>
    </row>
    <row r="73" spans="1:69" ht="15.75" customHeight="1">
      <c r="A73" s="2"/>
      <c r="B73" s="3"/>
      <c r="C73" s="3"/>
      <c r="D73" s="3"/>
      <c r="E73" s="4"/>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5"/>
      <c r="AI73" s="5"/>
      <c r="AJ73" s="5"/>
      <c r="AK73" s="5"/>
      <c r="AL73" s="5"/>
      <c r="AM73" s="5"/>
      <c r="AN73" s="5"/>
      <c r="AO73" s="5"/>
      <c r="AP73" s="5"/>
      <c r="AQ73" s="3"/>
      <c r="AR73" s="3"/>
      <c r="AS73" s="3"/>
      <c r="AT73" s="3"/>
      <c r="AU73" s="3"/>
      <c r="AV73" s="3"/>
      <c r="AW73" s="3"/>
      <c r="AX73" s="6"/>
      <c r="AY73" s="6"/>
      <c r="AZ73" s="6"/>
      <c r="BA73" s="3"/>
      <c r="BB73" s="3"/>
      <c r="BC73" s="6"/>
      <c r="BD73" s="6"/>
      <c r="BE73" s="6"/>
      <c r="BF73" s="6"/>
      <c r="BG73" s="6"/>
      <c r="BH73" s="6"/>
      <c r="BI73" s="6"/>
      <c r="BJ73" s="6"/>
      <c r="BK73" s="6"/>
      <c r="BL73" s="3"/>
      <c r="BM73" s="5"/>
      <c r="BN73" s="3"/>
      <c r="BO73" s="6"/>
      <c r="BP73" s="4"/>
      <c r="BQ73" s="3"/>
    </row>
    <row r="74" spans="1:69" ht="15.75" customHeight="1">
      <c r="A74" s="2"/>
      <c r="B74" s="3"/>
      <c r="C74" s="3"/>
      <c r="D74" s="3"/>
      <c r="E74" s="4"/>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5"/>
      <c r="AI74" s="5"/>
      <c r="AJ74" s="5"/>
      <c r="AK74" s="5"/>
      <c r="AL74" s="5"/>
      <c r="AM74" s="5"/>
      <c r="AN74" s="5"/>
      <c r="AO74" s="5"/>
      <c r="AP74" s="5"/>
      <c r="AQ74" s="3"/>
      <c r="AR74" s="3"/>
      <c r="AS74" s="3"/>
      <c r="AT74" s="3"/>
      <c r="AU74" s="3"/>
      <c r="AV74" s="3"/>
      <c r="AW74" s="3"/>
      <c r="AX74" s="6"/>
      <c r="AY74" s="6"/>
      <c r="AZ74" s="6"/>
      <c r="BA74" s="3"/>
      <c r="BB74" s="3"/>
      <c r="BC74" s="6"/>
      <c r="BD74" s="6"/>
      <c r="BE74" s="6"/>
      <c r="BF74" s="6"/>
      <c r="BG74" s="6"/>
      <c r="BH74" s="6"/>
      <c r="BI74" s="6"/>
      <c r="BJ74" s="6"/>
      <c r="BK74" s="6"/>
      <c r="BL74" s="3"/>
      <c r="BM74" s="5"/>
      <c r="BN74" s="3"/>
      <c r="BO74" s="6"/>
      <c r="BP74" s="4"/>
      <c r="BQ74" s="3"/>
    </row>
    <row r="75" spans="1:69" ht="15.75" customHeight="1">
      <c r="A75" s="2"/>
      <c r="B75" s="3"/>
      <c r="C75" s="3"/>
      <c r="D75" s="3"/>
      <c r="E75" s="4"/>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5"/>
      <c r="AI75" s="5"/>
      <c r="AJ75" s="5"/>
      <c r="AK75" s="5"/>
      <c r="AL75" s="5"/>
      <c r="AM75" s="5"/>
      <c r="AN75" s="5"/>
      <c r="AO75" s="5"/>
      <c r="AP75" s="5"/>
      <c r="AQ75" s="3"/>
      <c r="AR75" s="3"/>
      <c r="AS75" s="3"/>
      <c r="AT75" s="3"/>
      <c r="AU75" s="3"/>
      <c r="AV75" s="3"/>
      <c r="AW75" s="3"/>
      <c r="AX75" s="6"/>
      <c r="AY75" s="6"/>
      <c r="AZ75" s="6"/>
      <c r="BA75" s="3"/>
      <c r="BB75" s="3"/>
      <c r="BC75" s="6"/>
      <c r="BD75" s="6"/>
      <c r="BE75" s="6"/>
      <c r="BF75" s="6"/>
      <c r="BG75" s="6"/>
      <c r="BH75" s="6"/>
      <c r="BI75" s="6"/>
      <c r="BJ75" s="6"/>
      <c r="BK75" s="6"/>
      <c r="BL75" s="3"/>
      <c r="BM75" s="5"/>
      <c r="BN75" s="3"/>
      <c r="BO75" s="6"/>
      <c r="BP75" s="4"/>
      <c r="BQ75" s="3"/>
    </row>
    <row r="76" spans="1:69" ht="15.75" customHeight="1">
      <c r="A76" s="2"/>
      <c r="B76" s="3"/>
      <c r="C76" s="3"/>
      <c r="D76" s="3"/>
      <c r="E76" s="4"/>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5"/>
      <c r="AI76" s="5"/>
      <c r="AJ76" s="5"/>
      <c r="AK76" s="5"/>
      <c r="AL76" s="5"/>
      <c r="AM76" s="5"/>
      <c r="AN76" s="5"/>
      <c r="AO76" s="5"/>
      <c r="AP76" s="5"/>
      <c r="AQ76" s="3"/>
      <c r="AR76" s="3"/>
      <c r="AS76" s="3"/>
      <c r="AT76" s="3"/>
      <c r="AU76" s="3"/>
      <c r="AV76" s="3"/>
      <c r="AW76" s="3"/>
      <c r="AX76" s="6"/>
      <c r="AY76" s="6"/>
      <c r="AZ76" s="6"/>
      <c r="BA76" s="3"/>
      <c r="BB76" s="3"/>
      <c r="BC76" s="6"/>
      <c r="BD76" s="6"/>
      <c r="BE76" s="6"/>
      <c r="BF76" s="6"/>
      <c r="BG76" s="6"/>
      <c r="BH76" s="6"/>
      <c r="BI76" s="6"/>
      <c r="BJ76" s="6"/>
      <c r="BK76" s="6"/>
      <c r="BL76" s="3"/>
      <c r="BM76" s="5"/>
      <c r="BN76" s="3"/>
      <c r="BO76" s="6"/>
      <c r="BP76" s="4"/>
      <c r="BQ76" s="3"/>
    </row>
    <row r="77" spans="1:69" ht="15.75" customHeight="1">
      <c r="A77" s="2"/>
      <c r="B77" s="3"/>
      <c r="C77" s="3"/>
      <c r="D77" s="3"/>
      <c r="E77" s="4"/>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5"/>
      <c r="AI77" s="5"/>
      <c r="AJ77" s="5"/>
      <c r="AK77" s="5"/>
      <c r="AL77" s="5"/>
      <c r="AM77" s="5"/>
      <c r="AN77" s="5"/>
      <c r="AO77" s="5"/>
      <c r="AP77" s="5"/>
      <c r="AQ77" s="3"/>
      <c r="AR77" s="3"/>
      <c r="AS77" s="3"/>
      <c r="AT77" s="3"/>
      <c r="AU77" s="3"/>
      <c r="AV77" s="3"/>
      <c r="AW77" s="3"/>
      <c r="AX77" s="6"/>
      <c r="AY77" s="6"/>
      <c r="AZ77" s="6"/>
      <c r="BA77" s="3"/>
      <c r="BB77" s="3"/>
      <c r="BC77" s="6"/>
      <c r="BD77" s="6"/>
      <c r="BE77" s="6"/>
      <c r="BF77" s="6"/>
      <c r="BG77" s="6"/>
      <c r="BH77" s="6"/>
      <c r="BI77" s="6"/>
      <c r="BJ77" s="6"/>
      <c r="BK77" s="6"/>
      <c r="BL77" s="3"/>
      <c r="BM77" s="5"/>
      <c r="BN77" s="3"/>
      <c r="BO77" s="6"/>
      <c r="BP77" s="4"/>
      <c r="BQ77" s="3"/>
    </row>
    <row r="78" spans="1:69" ht="15.75" customHeight="1">
      <c r="A78" s="2"/>
      <c r="B78" s="3"/>
      <c r="C78" s="3"/>
      <c r="D78" s="3"/>
      <c r="E78" s="4"/>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5"/>
      <c r="AI78" s="5"/>
      <c r="AJ78" s="5"/>
      <c r="AK78" s="5"/>
      <c r="AL78" s="5"/>
      <c r="AM78" s="5"/>
      <c r="AN78" s="5"/>
      <c r="AO78" s="5"/>
      <c r="AP78" s="5"/>
      <c r="AQ78" s="3"/>
      <c r="AR78" s="3"/>
      <c r="AS78" s="3"/>
      <c r="AT78" s="3"/>
      <c r="AU78" s="3"/>
      <c r="AV78" s="3"/>
      <c r="AW78" s="3"/>
      <c r="AX78" s="6"/>
      <c r="AY78" s="6"/>
      <c r="AZ78" s="6"/>
      <c r="BA78" s="3"/>
      <c r="BB78" s="3"/>
      <c r="BC78" s="6"/>
      <c r="BD78" s="6"/>
      <c r="BE78" s="6"/>
      <c r="BF78" s="6"/>
      <c r="BG78" s="6"/>
      <c r="BH78" s="6"/>
      <c r="BI78" s="6"/>
      <c r="BJ78" s="6"/>
      <c r="BK78" s="6"/>
      <c r="BL78" s="3"/>
      <c r="BM78" s="5"/>
      <c r="BN78" s="3"/>
      <c r="BO78" s="6"/>
      <c r="BP78" s="4"/>
      <c r="BQ78" s="3"/>
    </row>
    <row r="79" spans="1:69" ht="15.75" customHeight="1">
      <c r="A79" s="2"/>
      <c r="B79" s="3"/>
      <c r="C79" s="3"/>
      <c r="D79" s="3"/>
      <c r="E79" s="4"/>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5"/>
      <c r="AI79" s="5"/>
      <c r="AJ79" s="5"/>
      <c r="AK79" s="5"/>
      <c r="AL79" s="5"/>
      <c r="AM79" s="5"/>
      <c r="AN79" s="5"/>
      <c r="AO79" s="5"/>
      <c r="AP79" s="5"/>
      <c r="AQ79" s="3"/>
      <c r="AR79" s="3"/>
      <c r="AS79" s="3"/>
      <c r="AT79" s="3"/>
      <c r="AU79" s="3"/>
      <c r="AV79" s="3"/>
      <c r="AW79" s="3"/>
      <c r="AX79" s="6"/>
      <c r="AY79" s="6"/>
      <c r="AZ79" s="6"/>
      <c r="BA79" s="3"/>
      <c r="BB79" s="3"/>
      <c r="BC79" s="6"/>
      <c r="BD79" s="6"/>
      <c r="BE79" s="6"/>
      <c r="BF79" s="6"/>
      <c r="BG79" s="6"/>
      <c r="BH79" s="6"/>
      <c r="BI79" s="6"/>
      <c r="BJ79" s="6"/>
      <c r="BK79" s="6"/>
      <c r="BL79" s="3"/>
      <c r="BM79" s="5"/>
      <c r="BN79" s="3"/>
      <c r="BO79" s="6"/>
      <c r="BP79" s="4"/>
      <c r="BQ79" s="3"/>
    </row>
    <row r="80" spans="1:69" ht="15.75" customHeight="1">
      <c r="A80" s="2"/>
      <c r="B80" s="3"/>
      <c r="C80" s="3"/>
      <c r="D80" s="3"/>
      <c r="E80" s="4"/>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5"/>
      <c r="AI80" s="5"/>
      <c r="AJ80" s="5"/>
      <c r="AK80" s="5"/>
      <c r="AL80" s="5"/>
      <c r="AM80" s="5"/>
      <c r="AN80" s="5"/>
      <c r="AO80" s="5"/>
      <c r="AP80" s="5"/>
      <c r="AQ80" s="3"/>
      <c r="AR80" s="3"/>
      <c r="AS80" s="3"/>
      <c r="AT80" s="3"/>
      <c r="AU80" s="3"/>
      <c r="AV80" s="3"/>
      <c r="AW80" s="3"/>
      <c r="AX80" s="6"/>
      <c r="AY80" s="6"/>
      <c r="AZ80" s="6"/>
      <c r="BA80" s="3"/>
      <c r="BB80" s="3"/>
      <c r="BC80" s="6"/>
      <c r="BD80" s="6"/>
      <c r="BE80" s="6"/>
      <c r="BF80" s="6"/>
      <c r="BG80" s="6"/>
      <c r="BH80" s="6"/>
      <c r="BI80" s="6"/>
      <c r="BJ80" s="6"/>
      <c r="BK80" s="6"/>
      <c r="BL80" s="3"/>
      <c r="BM80" s="5"/>
      <c r="BN80" s="3"/>
      <c r="BO80" s="6"/>
      <c r="BP80" s="4"/>
      <c r="BQ80" s="3"/>
    </row>
    <row r="81" spans="1:69" ht="15.75" customHeight="1">
      <c r="A81" s="2"/>
      <c r="B81" s="3"/>
      <c r="C81" s="3"/>
      <c r="D81" s="3"/>
      <c r="E81" s="4"/>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5"/>
      <c r="AI81" s="5"/>
      <c r="AJ81" s="5"/>
      <c r="AK81" s="5"/>
      <c r="AL81" s="5"/>
      <c r="AM81" s="5"/>
      <c r="AN81" s="5"/>
      <c r="AO81" s="5"/>
      <c r="AP81" s="5"/>
      <c r="AQ81" s="3"/>
      <c r="AR81" s="3"/>
      <c r="AS81" s="3"/>
      <c r="AT81" s="3"/>
      <c r="AU81" s="3"/>
      <c r="AV81" s="3"/>
      <c r="AW81" s="3"/>
      <c r="AX81" s="6"/>
      <c r="AY81" s="6"/>
      <c r="AZ81" s="6"/>
      <c r="BA81" s="3"/>
      <c r="BB81" s="3"/>
      <c r="BC81" s="6"/>
      <c r="BD81" s="6"/>
      <c r="BE81" s="6"/>
      <c r="BF81" s="6"/>
      <c r="BG81" s="6"/>
      <c r="BH81" s="6"/>
      <c r="BI81" s="6"/>
      <c r="BJ81" s="6"/>
      <c r="BK81" s="6"/>
      <c r="BL81" s="3"/>
      <c r="BM81" s="5"/>
      <c r="BN81" s="3"/>
      <c r="BO81" s="6"/>
      <c r="BP81" s="4"/>
      <c r="BQ81" s="3"/>
    </row>
    <row r="82" spans="1:69" ht="15.75" customHeight="1">
      <c r="A82" s="2"/>
      <c r="B82" s="3"/>
      <c r="C82" s="3"/>
      <c r="D82" s="3"/>
      <c r="E82" s="4"/>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5"/>
      <c r="AI82" s="5"/>
      <c r="AJ82" s="5"/>
      <c r="AK82" s="5"/>
      <c r="AL82" s="5"/>
      <c r="AM82" s="5"/>
      <c r="AN82" s="5"/>
      <c r="AO82" s="5"/>
      <c r="AP82" s="5"/>
      <c r="AQ82" s="3"/>
      <c r="AR82" s="3"/>
      <c r="AS82" s="3"/>
      <c r="AT82" s="3"/>
      <c r="AU82" s="3"/>
      <c r="AV82" s="3"/>
      <c r="AW82" s="3"/>
      <c r="AX82" s="6"/>
      <c r="AY82" s="6"/>
      <c r="AZ82" s="6"/>
      <c r="BA82" s="3"/>
      <c r="BB82" s="3"/>
      <c r="BC82" s="6"/>
      <c r="BD82" s="6"/>
      <c r="BE82" s="6"/>
      <c r="BF82" s="6"/>
      <c r="BG82" s="6"/>
      <c r="BH82" s="6"/>
      <c r="BI82" s="6"/>
      <c r="BJ82" s="6"/>
      <c r="BK82" s="6"/>
      <c r="BL82" s="3"/>
      <c r="BM82" s="5"/>
      <c r="BN82" s="3"/>
      <c r="BO82" s="6"/>
      <c r="BP82" s="4"/>
      <c r="BQ82" s="3"/>
    </row>
    <row r="83" spans="1:69" ht="15.75" customHeight="1">
      <c r="A83" s="2"/>
      <c r="B83" s="3"/>
      <c r="C83" s="3"/>
      <c r="D83" s="3"/>
      <c r="E83" s="4"/>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5"/>
      <c r="AI83" s="5"/>
      <c r="AJ83" s="5"/>
      <c r="AK83" s="5"/>
      <c r="AL83" s="5"/>
      <c r="AM83" s="5"/>
      <c r="AN83" s="5"/>
      <c r="AO83" s="5"/>
      <c r="AP83" s="5"/>
      <c r="AQ83" s="3"/>
      <c r="AR83" s="3"/>
      <c r="AS83" s="3"/>
      <c r="AT83" s="3"/>
      <c r="AU83" s="3"/>
      <c r="AV83" s="3"/>
      <c r="AW83" s="3"/>
      <c r="AX83" s="6"/>
      <c r="AY83" s="6"/>
      <c r="AZ83" s="6"/>
      <c r="BA83" s="3"/>
      <c r="BB83" s="3"/>
      <c r="BC83" s="6"/>
      <c r="BD83" s="6"/>
      <c r="BE83" s="6"/>
      <c r="BF83" s="6"/>
      <c r="BG83" s="6"/>
      <c r="BH83" s="6"/>
      <c r="BI83" s="6"/>
      <c r="BJ83" s="6"/>
      <c r="BK83" s="6"/>
      <c r="BL83" s="3"/>
      <c r="BM83" s="5"/>
      <c r="BN83" s="3"/>
      <c r="BO83" s="6"/>
      <c r="BP83" s="4"/>
      <c r="BQ83" s="3"/>
    </row>
    <row r="84" spans="1:69" ht="15.75" customHeight="1">
      <c r="A84" s="2"/>
      <c r="B84" s="3"/>
      <c r="C84" s="3"/>
      <c r="D84" s="3"/>
      <c r="E84" s="4"/>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5"/>
      <c r="AI84" s="5"/>
      <c r="AJ84" s="5"/>
      <c r="AK84" s="5"/>
      <c r="AL84" s="5"/>
      <c r="AM84" s="5"/>
      <c r="AN84" s="5"/>
      <c r="AO84" s="5"/>
      <c r="AP84" s="5"/>
      <c r="AQ84" s="3"/>
      <c r="AR84" s="3"/>
      <c r="AS84" s="3"/>
      <c r="AT84" s="3"/>
      <c r="AU84" s="3"/>
      <c r="AV84" s="3"/>
      <c r="AW84" s="3"/>
      <c r="AX84" s="6"/>
      <c r="AY84" s="6"/>
      <c r="AZ84" s="6"/>
      <c r="BA84" s="3"/>
      <c r="BB84" s="3"/>
      <c r="BC84" s="6"/>
      <c r="BD84" s="6"/>
      <c r="BE84" s="6"/>
      <c r="BF84" s="6"/>
      <c r="BG84" s="6"/>
      <c r="BH84" s="6"/>
      <c r="BI84" s="6"/>
      <c r="BJ84" s="6"/>
      <c r="BK84" s="6"/>
      <c r="BL84" s="3"/>
      <c r="BM84" s="5"/>
      <c r="BN84" s="3"/>
      <c r="BO84" s="6"/>
      <c r="BP84" s="4"/>
      <c r="BQ84" s="3"/>
    </row>
    <row r="85" spans="1:69" ht="15.75" customHeight="1">
      <c r="A85" s="2"/>
      <c r="B85" s="3"/>
      <c r="C85" s="3"/>
      <c r="D85" s="3"/>
      <c r="E85" s="4"/>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5"/>
      <c r="AI85" s="5"/>
      <c r="AJ85" s="5"/>
      <c r="AK85" s="5"/>
      <c r="AL85" s="5"/>
      <c r="AM85" s="5"/>
      <c r="AN85" s="5"/>
      <c r="AO85" s="5"/>
      <c r="AP85" s="5"/>
      <c r="AQ85" s="3"/>
      <c r="AR85" s="3"/>
      <c r="AS85" s="3"/>
      <c r="AT85" s="3"/>
      <c r="AU85" s="3"/>
      <c r="AV85" s="3"/>
      <c r="AW85" s="3"/>
      <c r="AX85" s="6"/>
      <c r="AY85" s="6"/>
      <c r="AZ85" s="6"/>
      <c r="BA85" s="3"/>
      <c r="BB85" s="3"/>
      <c r="BC85" s="6"/>
      <c r="BD85" s="6"/>
      <c r="BE85" s="6"/>
      <c r="BF85" s="6"/>
      <c r="BG85" s="6"/>
      <c r="BH85" s="6"/>
      <c r="BI85" s="6"/>
      <c r="BJ85" s="6"/>
      <c r="BK85" s="6"/>
      <c r="BL85" s="3"/>
      <c r="BM85" s="5"/>
      <c r="BN85" s="3"/>
      <c r="BO85" s="6"/>
      <c r="BP85" s="4"/>
      <c r="BQ85" s="3"/>
    </row>
    <row r="86" spans="1:69" ht="15.75" customHeight="1">
      <c r="A86" s="2"/>
      <c r="B86" s="3"/>
      <c r="C86" s="3"/>
      <c r="D86" s="3"/>
      <c r="E86" s="4"/>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5"/>
      <c r="AI86" s="5"/>
      <c r="AJ86" s="5"/>
      <c r="AK86" s="5"/>
      <c r="AL86" s="5"/>
      <c r="AM86" s="5"/>
      <c r="AN86" s="5"/>
      <c r="AO86" s="5"/>
      <c r="AP86" s="5"/>
      <c r="AQ86" s="3"/>
      <c r="AR86" s="3"/>
      <c r="AS86" s="3"/>
      <c r="AT86" s="3"/>
      <c r="AU86" s="3"/>
      <c r="AV86" s="3"/>
      <c r="AW86" s="3"/>
      <c r="AX86" s="6"/>
      <c r="AY86" s="6"/>
      <c r="AZ86" s="6"/>
      <c r="BA86" s="3"/>
      <c r="BB86" s="3"/>
      <c r="BC86" s="6"/>
      <c r="BD86" s="6"/>
      <c r="BE86" s="6"/>
      <c r="BF86" s="6"/>
      <c r="BG86" s="6"/>
      <c r="BH86" s="6"/>
      <c r="BI86" s="6"/>
      <c r="BJ86" s="6"/>
      <c r="BK86" s="6"/>
      <c r="BL86" s="3"/>
      <c r="BM86" s="5"/>
      <c r="BN86" s="3"/>
      <c r="BO86" s="6"/>
      <c r="BP86" s="4"/>
      <c r="BQ86" s="3"/>
    </row>
    <row r="87" spans="1:69" ht="15.75" customHeight="1">
      <c r="A87" s="2"/>
      <c r="B87" s="3"/>
      <c r="C87" s="3"/>
      <c r="D87" s="3"/>
      <c r="E87" s="4"/>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5"/>
      <c r="AI87" s="5"/>
      <c r="AJ87" s="5"/>
      <c r="AK87" s="5"/>
      <c r="AL87" s="5"/>
      <c r="AM87" s="5"/>
      <c r="AN87" s="5"/>
      <c r="AO87" s="5"/>
      <c r="AP87" s="5"/>
      <c r="AQ87" s="3"/>
      <c r="AR87" s="3"/>
      <c r="AS87" s="3"/>
      <c r="AT87" s="3"/>
      <c r="AU87" s="3"/>
      <c r="AV87" s="3"/>
      <c r="AW87" s="3"/>
      <c r="AX87" s="6"/>
      <c r="AY87" s="6"/>
      <c r="AZ87" s="6"/>
      <c r="BA87" s="3"/>
      <c r="BB87" s="3"/>
      <c r="BC87" s="6"/>
      <c r="BD87" s="6"/>
      <c r="BE87" s="6"/>
      <c r="BF87" s="6"/>
      <c r="BG87" s="6"/>
      <c r="BH87" s="6"/>
      <c r="BI87" s="6"/>
      <c r="BJ87" s="6"/>
      <c r="BK87" s="6"/>
      <c r="BL87" s="3"/>
      <c r="BM87" s="5"/>
      <c r="BN87" s="3"/>
      <c r="BO87" s="6"/>
      <c r="BP87" s="4"/>
      <c r="BQ87" s="3"/>
    </row>
    <row r="88" spans="1:69" ht="15.75" customHeight="1">
      <c r="A88" s="2"/>
      <c r="B88" s="3"/>
      <c r="C88" s="3"/>
      <c r="D88" s="3"/>
      <c r="E88" s="4"/>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5"/>
      <c r="AI88" s="5"/>
      <c r="AJ88" s="5"/>
      <c r="AK88" s="5"/>
      <c r="AL88" s="5"/>
      <c r="AM88" s="5"/>
      <c r="AN88" s="5"/>
      <c r="AO88" s="5"/>
      <c r="AP88" s="5"/>
      <c r="AQ88" s="3"/>
      <c r="AR88" s="3"/>
      <c r="AS88" s="3"/>
      <c r="AT88" s="3"/>
      <c r="AU88" s="3"/>
      <c r="AV88" s="3"/>
      <c r="AW88" s="3"/>
      <c r="AX88" s="6"/>
      <c r="AY88" s="6"/>
      <c r="AZ88" s="6"/>
      <c r="BA88" s="3"/>
      <c r="BB88" s="3"/>
      <c r="BC88" s="6"/>
      <c r="BD88" s="6"/>
      <c r="BE88" s="6"/>
      <c r="BF88" s="6"/>
      <c r="BG88" s="6"/>
      <c r="BH88" s="6"/>
      <c r="BI88" s="6"/>
      <c r="BJ88" s="6"/>
      <c r="BK88" s="6"/>
      <c r="BL88" s="3"/>
      <c r="BM88" s="5"/>
      <c r="BN88" s="3"/>
      <c r="BO88" s="6"/>
      <c r="BP88" s="4"/>
      <c r="BQ88" s="3"/>
    </row>
    <row r="89" spans="1:69" ht="15.75" customHeight="1">
      <c r="A89" s="2"/>
      <c r="B89" s="3"/>
      <c r="C89" s="3"/>
      <c r="D89" s="3"/>
      <c r="E89" s="4"/>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5"/>
      <c r="AI89" s="5"/>
      <c r="AJ89" s="5"/>
      <c r="AK89" s="5"/>
      <c r="AL89" s="5"/>
      <c r="AM89" s="5"/>
      <c r="AN89" s="5"/>
      <c r="AO89" s="5"/>
      <c r="AP89" s="5"/>
      <c r="AQ89" s="3"/>
      <c r="AR89" s="3"/>
      <c r="AS89" s="3"/>
      <c r="AT89" s="3"/>
      <c r="AU89" s="3"/>
      <c r="AV89" s="3"/>
      <c r="AW89" s="3"/>
      <c r="AX89" s="6"/>
      <c r="AY89" s="6"/>
      <c r="AZ89" s="6"/>
      <c r="BA89" s="3"/>
      <c r="BB89" s="3"/>
      <c r="BC89" s="6"/>
      <c r="BD89" s="6"/>
      <c r="BE89" s="6"/>
      <c r="BF89" s="6"/>
      <c r="BG89" s="6"/>
      <c r="BH89" s="6"/>
      <c r="BI89" s="6"/>
      <c r="BJ89" s="6"/>
      <c r="BK89" s="6"/>
      <c r="BL89" s="3"/>
      <c r="BM89" s="5"/>
      <c r="BN89" s="3"/>
      <c r="BO89" s="6"/>
      <c r="BP89" s="4"/>
      <c r="BQ89" s="3"/>
    </row>
    <row r="90" spans="1:69" ht="15.75" customHeight="1">
      <c r="A90" s="2"/>
      <c r="B90" s="3"/>
      <c r="C90" s="3"/>
      <c r="D90" s="3"/>
      <c r="E90" s="4"/>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5"/>
      <c r="AI90" s="5"/>
      <c r="AJ90" s="5"/>
      <c r="AK90" s="5"/>
      <c r="AL90" s="5"/>
      <c r="AM90" s="5"/>
      <c r="AN90" s="5"/>
      <c r="AO90" s="5"/>
      <c r="AP90" s="5"/>
      <c r="AQ90" s="3"/>
      <c r="AR90" s="3"/>
      <c r="AS90" s="3"/>
      <c r="AT90" s="3"/>
      <c r="AU90" s="3"/>
      <c r="AV90" s="3"/>
      <c r="AW90" s="3"/>
      <c r="AX90" s="6"/>
      <c r="AY90" s="6"/>
      <c r="AZ90" s="6"/>
      <c r="BA90" s="3"/>
      <c r="BB90" s="3"/>
      <c r="BC90" s="6"/>
      <c r="BD90" s="6"/>
      <c r="BE90" s="6"/>
      <c r="BF90" s="6"/>
      <c r="BG90" s="6"/>
      <c r="BH90" s="6"/>
      <c r="BI90" s="6"/>
      <c r="BJ90" s="6"/>
      <c r="BK90" s="6"/>
      <c r="BL90" s="3"/>
      <c r="BM90" s="5"/>
      <c r="BN90" s="3"/>
      <c r="BO90" s="6"/>
      <c r="BP90" s="4"/>
      <c r="BQ90" s="3"/>
    </row>
    <row r="91" spans="1:69" ht="15.75" customHeight="1">
      <c r="A91" s="2"/>
      <c r="B91" s="3"/>
      <c r="C91" s="3"/>
      <c r="D91" s="3"/>
      <c r="E91" s="4"/>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5"/>
      <c r="AI91" s="5"/>
      <c r="AJ91" s="5"/>
      <c r="AK91" s="5"/>
      <c r="AL91" s="5"/>
      <c r="AM91" s="5"/>
      <c r="AN91" s="5"/>
      <c r="AO91" s="5"/>
      <c r="AP91" s="5"/>
      <c r="AQ91" s="3"/>
      <c r="AR91" s="3"/>
      <c r="AS91" s="3"/>
      <c r="AT91" s="3"/>
      <c r="AU91" s="3"/>
      <c r="AV91" s="3"/>
      <c r="AW91" s="3"/>
      <c r="AX91" s="6"/>
      <c r="AY91" s="6"/>
      <c r="AZ91" s="6"/>
      <c r="BA91" s="3"/>
      <c r="BB91" s="3"/>
      <c r="BC91" s="6"/>
      <c r="BD91" s="6"/>
      <c r="BE91" s="6"/>
      <c r="BF91" s="6"/>
      <c r="BG91" s="6"/>
      <c r="BH91" s="6"/>
      <c r="BI91" s="6"/>
      <c r="BJ91" s="6"/>
      <c r="BK91" s="6"/>
      <c r="BL91" s="3"/>
      <c r="BM91" s="5"/>
      <c r="BN91" s="3"/>
      <c r="BO91" s="6"/>
      <c r="BP91" s="4"/>
      <c r="BQ91" s="3"/>
    </row>
    <row r="92" spans="1:69" ht="15.75" customHeight="1">
      <c r="A92" s="2"/>
      <c r="B92" s="3"/>
      <c r="C92" s="3"/>
      <c r="D92" s="3"/>
      <c r="E92" s="4"/>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5"/>
      <c r="AI92" s="5"/>
      <c r="AJ92" s="5"/>
      <c r="AK92" s="5"/>
      <c r="AL92" s="5"/>
      <c r="AM92" s="5"/>
      <c r="AN92" s="5"/>
      <c r="AO92" s="5"/>
      <c r="AP92" s="5"/>
      <c r="AQ92" s="3"/>
      <c r="AR92" s="3"/>
      <c r="AS92" s="3"/>
      <c r="AT92" s="3"/>
      <c r="AU92" s="3"/>
      <c r="AV92" s="3"/>
      <c r="AW92" s="3"/>
      <c r="AX92" s="6"/>
      <c r="AY92" s="6"/>
      <c r="AZ92" s="6"/>
      <c r="BA92" s="3"/>
      <c r="BB92" s="3"/>
      <c r="BC92" s="6"/>
      <c r="BD92" s="6"/>
      <c r="BE92" s="6"/>
      <c r="BF92" s="6"/>
      <c r="BG92" s="6"/>
      <c r="BH92" s="6"/>
      <c r="BI92" s="6"/>
      <c r="BJ92" s="6"/>
      <c r="BK92" s="6"/>
      <c r="BL92" s="3"/>
      <c r="BM92" s="5"/>
      <c r="BN92" s="3"/>
      <c r="BO92" s="6"/>
      <c r="BP92" s="4"/>
      <c r="BQ92" s="3"/>
    </row>
    <row r="93" spans="1:69" ht="15.75" customHeight="1">
      <c r="A93" s="2"/>
      <c r="B93" s="3"/>
      <c r="C93" s="3"/>
      <c r="D93" s="3"/>
      <c r="E93" s="4"/>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5"/>
      <c r="AI93" s="5"/>
      <c r="AJ93" s="5"/>
      <c r="AK93" s="5"/>
      <c r="AL93" s="5"/>
      <c r="AM93" s="5"/>
      <c r="AN93" s="5"/>
      <c r="AO93" s="5"/>
      <c r="AP93" s="5"/>
      <c r="AQ93" s="3"/>
      <c r="AR93" s="3"/>
      <c r="AS93" s="3"/>
      <c r="AT93" s="3"/>
      <c r="AU93" s="3"/>
      <c r="AV93" s="3"/>
      <c r="AW93" s="3"/>
      <c r="AX93" s="6"/>
      <c r="AY93" s="6"/>
      <c r="AZ93" s="6"/>
      <c r="BA93" s="3"/>
      <c r="BB93" s="3"/>
      <c r="BC93" s="6"/>
      <c r="BD93" s="6"/>
      <c r="BE93" s="6"/>
      <c r="BF93" s="6"/>
      <c r="BG93" s="6"/>
      <c r="BH93" s="6"/>
      <c r="BI93" s="6"/>
      <c r="BJ93" s="6"/>
      <c r="BK93" s="6"/>
      <c r="BL93" s="3"/>
      <c r="BM93" s="5"/>
      <c r="BN93" s="3"/>
      <c r="BO93" s="6"/>
      <c r="BP93" s="4"/>
      <c r="BQ93" s="3"/>
    </row>
    <row r="94" spans="1:69" ht="15.75" customHeight="1">
      <c r="A94" s="2"/>
      <c r="B94" s="3"/>
      <c r="C94" s="3"/>
      <c r="D94" s="3"/>
      <c r="E94" s="4"/>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5"/>
      <c r="AI94" s="5"/>
      <c r="AJ94" s="5"/>
      <c r="AK94" s="5"/>
      <c r="AL94" s="5"/>
      <c r="AM94" s="5"/>
      <c r="AN94" s="5"/>
      <c r="AO94" s="5"/>
      <c r="AP94" s="5"/>
      <c r="AQ94" s="3"/>
      <c r="AR94" s="3"/>
      <c r="AS94" s="3"/>
      <c r="AT94" s="3"/>
      <c r="AU94" s="3"/>
      <c r="AV94" s="3"/>
      <c r="AW94" s="3"/>
      <c r="AX94" s="6"/>
      <c r="AY94" s="6"/>
      <c r="AZ94" s="6"/>
      <c r="BA94" s="3"/>
      <c r="BB94" s="3"/>
      <c r="BC94" s="6"/>
      <c r="BD94" s="6"/>
      <c r="BE94" s="6"/>
      <c r="BF94" s="6"/>
      <c r="BG94" s="6"/>
      <c r="BH94" s="6"/>
      <c r="BI94" s="6"/>
      <c r="BJ94" s="6"/>
      <c r="BK94" s="6"/>
      <c r="BL94" s="3"/>
      <c r="BM94" s="5"/>
      <c r="BN94" s="3"/>
      <c r="BO94" s="6"/>
      <c r="BP94" s="4"/>
      <c r="BQ94" s="3"/>
    </row>
    <row r="95" spans="1:69" ht="15.75" customHeight="1">
      <c r="A95" s="2"/>
      <c r="B95" s="3"/>
      <c r="C95" s="3"/>
      <c r="D95" s="3"/>
      <c r="E95" s="4"/>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5"/>
      <c r="AI95" s="5"/>
      <c r="AJ95" s="5"/>
      <c r="AK95" s="5"/>
      <c r="AL95" s="5"/>
      <c r="AM95" s="5"/>
      <c r="AN95" s="5"/>
      <c r="AO95" s="5"/>
      <c r="AP95" s="5"/>
      <c r="AQ95" s="3"/>
      <c r="AR95" s="3"/>
      <c r="AS95" s="3"/>
      <c r="AT95" s="3"/>
      <c r="AU95" s="3"/>
      <c r="AV95" s="3"/>
      <c r="AW95" s="3"/>
      <c r="AX95" s="6"/>
      <c r="AY95" s="6"/>
      <c r="AZ95" s="6"/>
      <c r="BA95" s="3"/>
      <c r="BB95" s="3"/>
      <c r="BC95" s="6"/>
      <c r="BD95" s="6"/>
      <c r="BE95" s="6"/>
      <c r="BF95" s="6"/>
      <c r="BG95" s="6"/>
      <c r="BH95" s="6"/>
      <c r="BI95" s="6"/>
      <c r="BJ95" s="6"/>
      <c r="BK95" s="6"/>
      <c r="BL95" s="3"/>
      <c r="BM95" s="5"/>
      <c r="BN95" s="3"/>
      <c r="BO95" s="6"/>
      <c r="BP95" s="4"/>
      <c r="BQ95" s="3"/>
    </row>
    <row r="96" spans="1:69" ht="15.75" customHeight="1">
      <c r="A96" s="2"/>
      <c r="B96" s="3"/>
      <c r="C96" s="3"/>
      <c r="D96" s="3"/>
      <c r="E96" s="4"/>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5"/>
      <c r="AI96" s="5"/>
      <c r="AJ96" s="5"/>
      <c r="AK96" s="5"/>
      <c r="AL96" s="5"/>
      <c r="AM96" s="5"/>
      <c r="AN96" s="5"/>
      <c r="AO96" s="5"/>
      <c r="AP96" s="5"/>
      <c r="AQ96" s="3"/>
      <c r="AR96" s="3"/>
      <c r="AS96" s="3"/>
      <c r="AT96" s="3"/>
      <c r="AU96" s="3"/>
      <c r="AV96" s="3"/>
      <c r="AW96" s="3"/>
      <c r="AX96" s="6"/>
      <c r="AY96" s="6"/>
      <c r="AZ96" s="6"/>
      <c r="BA96" s="3"/>
      <c r="BB96" s="3"/>
      <c r="BC96" s="6"/>
      <c r="BD96" s="6"/>
      <c r="BE96" s="6"/>
      <c r="BF96" s="6"/>
      <c r="BG96" s="6"/>
      <c r="BH96" s="6"/>
      <c r="BI96" s="6"/>
      <c r="BJ96" s="6"/>
      <c r="BK96" s="6"/>
      <c r="BL96" s="3"/>
      <c r="BM96" s="5"/>
      <c r="BN96" s="3"/>
      <c r="BO96" s="6"/>
      <c r="BP96" s="4"/>
      <c r="BQ96" s="3"/>
    </row>
    <row r="97" spans="1:69" ht="15.75" customHeight="1">
      <c r="A97" s="2"/>
      <c r="B97" s="3"/>
      <c r="C97" s="3"/>
      <c r="D97" s="3"/>
      <c r="E97" s="4"/>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5"/>
      <c r="AI97" s="5"/>
      <c r="AJ97" s="5"/>
      <c r="AK97" s="5"/>
      <c r="AL97" s="5"/>
      <c r="AM97" s="5"/>
      <c r="AN97" s="5"/>
      <c r="AO97" s="5"/>
      <c r="AP97" s="5"/>
      <c r="AQ97" s="3"/>
      <c r="AR97" s="3"/>
      <c r="AS97" s="3"/>
      <c r="AT97" s="3"/>
      <c r="AU97" s="3"/>
      <c r="AV97" s="3"/>
      <c r="AW97" s="3"/>
      <c r="AX97" s="6"/>
      <c r="AY97" s="6"/>
      <c r="AZ97" s="6"/>
      <c r="BA97" s="3"/>
      <c r="BB97" s="3"/>
      <c r="BC97" s="6"/>
      <c r="BD97" s="6"/>
      <c r="BE97" s="6"/>
      <c r="BF97" s="6"/>
      <c r="BG97" s="6"/>
      <c r="BH97" s="6"/>
      <c r="BI97" s="6"/>
      <c r="BJ97" s="6"/>
      <c r="BK97" s="6"/>
      <c r="BL97" s="3"/>
      <c r="BM97" s="5"/>
      <c r="BN97" s="3"/>
      <c r="BO97" s="6"/>
      <c r="BP97" s="4"/>
      <c r="BQ97" s="3"/>
    </row>
    <row r="98" spans="1:69" ht="15.75" customHeight="1">
      <c r="A98" s="2"/>
      <c r="B98" s="3"/>
      <c r="C98" s="3"/>
      <c r="D98" s="3"/>
      <c r="E98" s="4"/>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5"/>
      <c r="AI98" s="5"/>
      <c r="AJ98" s="5"/>
      <c r="AK98" s="5"/>
      <c r="AL98" s="5"/>
      <c r="AM98" s="5"/>
      <c r="AN98" s="5"/>
      <c r="AO98" s="5"/>
      <c r="AP98" s="5"/>
      <c r="AQ98" s="3"/>
      <c r="AR98" s="3"/>
      <c r="AS98" s="3"/>
      <c r="AT98" s="3"/>
      <c r="AU98" s="3"/>
      <c r="AV98" s="3"/>
      <c r="AW98" s="3"/>
      <c r="AX98" s="6"/>
      <c r="AY98" s="6"/>
      <c r="AZ98" s="6"/>
      <c r="BA98" s="3"/>
      <c r="BB98" s="3"/>
      <c r="BC98" s="6"/>
      <c r="BD98" s="6"/>
      <c r="BE98" s="6"/>
      <c r="BF98" s="6"/>
      <c r="BG98" s="6"/>
      <c r="BH98" s="6"/>
      <c r="BI98" s="6"/>
      <c r="BJ98" s="6"/>
      <c r="BK98" s="6"/>
      <c r="BL98" s="3"/>
      <c r="BM98" s="5"/>
      <c r="BN98" s="3"/>
      <c r="BO98" s="6"/>
      <c r="BP98" s="4"/>
      <c r="BQ98" s="3"/>
    </row>
    <row r="99" spans="1:69" ht="15.75" customHeight="1">
      <c r="A99" s="2"/>
      <c r="B99" s="3"/>
      <c r="C99" s="3"/>
      <c r="D99" s="3"/>
      <c r="E99" s="4"/>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5"/>
      <c r="AI99" s="5"/>
      <c r="AJ99" s="5"/>
      <c r="AK99" s="5"/>
      <c r="AL99" s="5"/>
      <c r="AM99" s="5"/>
      <c r="AN99" s="5"/>
      <c r="AO99" s="5"/>
      <c r="AP99" s="5"/>
      <c r="AQ99" s="3"/>
      <c r="AR99" s="3"/>
      <c r="AS99" s="3"/>
      <c r="AT99" s="3"/>
      <c r="AU99" s="3"/>
      <c r="AV99" s="3"/>
      <c r="AW99" s="3"/>
      <c r="AX99" s="6"/>
      <c r="AY99" s="6"/>
      <c r="AZ99" s="6"/>
      <c r="BA99" s="3"/>
      <c r="BB99" s="3"/>
      <c r="BC99" s="6"/>
      <c r="BD99" s="6"/>
      <c r="BE99" s="6"/>
      <c r="BF99" s="6"/>
      <c r="BG99" s="6"/>
      <c r="BH99" s="6"/>
      <c r="BI99" s="6"/>
      <c r="BJ99" s="6"/>
      <c r="BK99" s="6"/>
      <c r="BL99" s="3"/>
      <c r="BM99" s="5"/>
      <c r="BN99" s="3"/>
      <c r="BO99" s="6"/>
      <c r="BP99" s="4"/>
      <c r="BQ99" s="3"/>
    </row>
    <row r="100" spans="1:69" ht="15.75" customHeight="1">
      <c r="A100" s="2"/>
      <c r="B100" s="3"/>
      <c r="C100" s="3"/>
      <c r="D100" s="3"/>
      <c r="E100" s="4"/>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5"/>
      <c r="AI100" s="5"/>
      <c r="AJ100" s="5"/>
      <c r="AK100" s="5"/>
      <c r="AL100" s="5"/>
      <c r="AM100" s="5"/>
      <c r="AN100" s="5"/>
      <c r="AO100" s="5"/>
      <c r="AP100" s="5"/>
      <c r="AQ100" s="3"/>
      <c r="AR100" s="3"/>
      <c r="AS100" s="3"/>
      <c r="AT100" s="3"/>
      <c r="AU100" s="3"/>
      <c r="AV100" s="3"/>
      <c r="AW100" s="3"/>
      <c r="AX100" s="6"/>
      <c r="AY100" s="6"/>
      <c r="AZ100" s="6"/>
      <c r="BA100" s="3"/>
      <c r="BB100" s="3"/>
      <c r="BC100" s="6"/>
      <c r="BD100" s="6"/>
      <c r="BE100" s="6"/>
      <c r="BF100" s="6"/>
      <c r="BG100" s="6"/>
      <c r="BH100" s="6"/>
      <c r="BI100" s="6"/>
      <c r="BJ100" s="6"/>
      <c r="BK100" s="6"/>
      <c r="BL100" s="3"/>
      <c r="BM100" s="5"/>
      <c r="BN100" s="3"/>
      <c r="BO100" s="6"/>
      <c r="BP100" s="4"/>
      <c r="BQ100" s="3"/>
    </row>
  </sheetData>
  <mergeCells count="228">
    <mergeCell ref="A16:A17"/>
    <mergeCell ref="A18:A19"/>
    <mergeCell ref="B18:B19"/>
    <mergeCell ref="C18:C19"/>
    <mergeCell ref="E18:E19"/>
    <mergeCell ref="F18:F19"/>
    <mergeCell ref="G18:G19"/>
    <mergeCell ref="A22:A23"/>
    <mergeCell ref="B22:B23"/>
    <mergeCell ref="C22:C23"/>
    <mergeCell ref="E22:E23"/>
    <mergeCell ref="F22:F23"/>
    <mergeCell ref="G22:G23"/>
    <mergeCell ref="B16:B17"/>
    <mergeCell ref="C16:C17"/>
    <mergeCell ref="G16:G17"/>
    <mergeCell ref="F16:F17"/>
    <mergeCell ref="E16:E17"/>
    <mergeCell ref="A24:A25"/>
    <mergeCell ref="P22:P23"/>
    <mergeCell ref="Q22:Q23"/>
    <mergeCell ref="I22:I23"/>
    <mergeCell ref="J22:J23"/>
    <mergeCell ref="K22:K23"/>
    <mergeCell ref="L22:L23"/>
    <mergeCell ref="M22:M23"/>
    <mergeCell ref="N22:N23"/>
    <mergeCell ref="O22:O23"/>
    <mergeCell ref="H22:H23"/>
    <mergeCell ref="Y22:Y23"/>
    <mergeCell ref="Z22:Z23"/>
    <mergeCell ref="K20:K21"/>
    <mergeCell ref="L20:L21"/>
    <mergeCell ref="M20:M21"/>
    <mergeCell ref="N20:N21"/>
    <mergeCell ref="O20:O21"/>
    <mergeCell ref="AA22:AA23"/>
    <mergeCell ref="AD22:AD23"/>
    <mergeCell ref="T20:T21"/>
    <mergeCell ref="R22:R23"/>
    <mergeCell ref="S22:S23"/>
    <mergeCell ref="T22:T23"/>
    <mergeCell ref="U22:U23"/>
    <mergeCell ref="AE18:AE19"/>
    <mergeCell ref="AF18:AF19"/>
    <mergeCell ref="AE20:AE21"/>
    <mergeCell ref="AF20:AF21"/>
    <mergeCell ref="W20:W21"/>
    <mergeCell ref="X20:X21"/>
    <mergeCell ref="X18:X19"/>
    <mergeCell ref="Q18:Q19"/>
    <mergeCell ref="P20:P21"/>
    <mergeCell ref="Q20:Q21"/>
    <mergeCell ref="U20:U21"/>
    <mergeCell ref="V20:V21"/>
    <mergeCell ref="R20:R21"/>
    <mergeCell ref="R18:R19"/>
    <mergeCell ref="S20:S21"/>
    <mergeCell ref="Y18:Y19"/>
    <mergeCell ref="Z18:Z19"/>
    <mergeCell ref="T18:T19"/>
    <mergeCell ref="AA18:AA19"/>
    <mergeCell ref="AD18:AD19"/>
    <mergeCell ref="Y20:Y21"/>
    <mergeCell ref="Z20:Z21"/>
    <mergeCell ref="AF22:AF23"/>
    <mergeCell ref="BB22:BB23"/>
    <mergeCell ref="BC22:BC23"/>
    <mergeCell ref="BD22:BD23"/>
    <mergeCell ref="BG22:BG23"/>
    <mergeCell ref="AA20:AA21"/>
    <mergeCell ref="BB20:BB21"/>
    <mergeCell ref="BC20:BC21"/>
    <mergeCell ref="BD20:BD21"/>
    <mergeCell ref="BG20:BG21"/>
    <mergeCell ref="AD20:AD21"/>
    <mergeCell ref="AE22:AE23"/>
    <mergeCell ref="BK22:BK23"/>
    <mergeCell ref="BO22:BO23"/>
    <mergeCell ref="BP22:BP23"/>
    <mergeCell ref="BI22:BI23"/>
    <mergeCell ref="R16:R17"/>
    <mergeCell ref="S16:S17"/>
    <mergeCell ref="U16:U17"/>
    <mergeCell ref="U14:U15"/>
    <mergeCell ref="W18:W19"/>
    <mergeCell ref="W16:W17"/>
    <mergeCell ref="V22:V23"/>
    <mergeCell ref="W22:W23"/>
    <mergeCell ref="X22:X23"/>
    <mergeCell ref="BC16:BC17"/>
    <mergeCell ref="S18:S19"/>
    <mergeCell ref="U18:U19"/>
    <mergeCell ref="V18:V19"/>
    <mergeCell ref="V16:V17"/>
    <mergeCell ref="T16:T17"/>
    <mergeCell ref="BK16:BK17"/>
    <mergeCell ref="BD16:BD17"/>
    <mergeCell ref="BO16:BO17"/>
    <mergeCell ref="BP16:BP17"/>
    <mergeCell ref="BG16:BG17"/>
    <mergeCell ref="B11:B13"/>
    <mergeCell ref="C11:C13"/>
    <mergeCell ref="D11:D13"/>
    <mergeCell ref="E11:E13"/>
    <mergeCell ref="F11:F13"/>
    <mergeCell ref="E14:E15"/>
    <mergeCell ref="BD11:BD13"/>
    <mergeCell ref="BC11:BC13"/>
    <mergeCell ref="AJ11:AJ13"/>
    <mergeCell ref="AG11:AG13"/>
    <mergeCell ref="AH11:AH13"/>
    <mergeCell ref="AI11:AI13"/>
    <mergeCell ref="W14:W15"/>
    <mergeCell ref="AO11:AO13"/>
    <mergeCell ref="AS11:AS13"/>
    <mergeCell ref="AT11:AT13"/>
    <mergeCell ref="BC14:BC15"/>
    <mergeCell ref="BA11:BB13"/>
    <mergeCell ref="AM11:AM13"/>
    <mergeCell ref="AN11:AN13"/>
    <mergeCell ref="AF12:AF13"/>
    <mergeCell ref="G11:AF11"/>
    <mergeCell ref="H14:H15"/>
    <mergeCell ref="Q14:Q15"/>
    <mergeCell ref="A14:A15"/>
    <mergeCell ref="H3:I3"/>
    <mergeCell ref="H4:I4"/>
    <mergeCell ref="B3:B7"/>
    <mergeCell ref="C5:G7"/>
    <mergeCell ref="C3:G4"/>
    <mergeCell ref="H5:I7"/>
    <mergeCell ref="G12:G13"/>
    <mergeCell ref="AL11:AL13"/>
    <mergeCell ref="AK11:AK13"/>
    <mergeCell ref="S14:S15"/>
    <mergeCell ref="R14:R15"/>
    <mergeCell ref="T14:T15"/>
    <mergeCell ref="V14:V15"/>
    <mergeCell ref="Y14:Y15"/>
    <mergeCell ref="Z14:Z15"/>
    <mergeCell ref="AA14:AA15"/>
    <mergeCell ref="AD14:AD15"/>
    <mergeCell ref="AE14:AE15"/>
    <mergeCell ref="X14:X15"/>
    <mergeCell ref="B14:B15"/>
    <mergeCell ref="C14:C15"/>
    <mergeCell ref="F14:F15"/>
    <mergeCell ref="G14:G15"/>
    <mergeCell ref="BE11:BK12"/>
    <mergeCell ref="BL11:BP12"/>
    <mergeCell ref="BE13:BF13"/>
    <mergeCell ref="AX11:AX13"/>
    <mergeCell ref="AY11:AY13"/>
    <mergeCell ref="AP11:AP13"/>
    <mergeCell ref="AQ11:AQ13"/>
    <mergeCell ref="AU11:AU13"/>
    <mergeCell ref="AV11:AV13"/>
    <mergeCell ref="AR11:AR13"/>
    <mergeCell ref="AW11:AW13"/>
    <mergeCell ref="AZ11:AZ13"/>
    <mergeCell ref="X16:X17"/>
    <mergeCell ref="Y16:Y17"/>
    <mergeCell ref="Z16:Z17"/>
    <mergeCell ref="AA16:AA17"/>
    <mergeCell ref="AD16:AD17"/>
    <mergeCell ref="AE16:AE17"/>
    <mergeCell ref="I12:AA12"/>
    <mergeCell ref="AD12:AD13"/>
    <mergeCell ref="J14:J15"/>
    <mergeCell ref="K14:K15"/>
    <mergeCell ref="L14:L15"/>
    <mergeCell ref="M14:M15"/>
    <mergeCell ref="N14:N15"/>
    <mergeCell ref="O14:O15"/>
    <mergeCell ref="P14:P15"/>
    <mergeCell ref="I14:I15"/>
    <mergeCell ref="Q16:Q17"/>
    <mergeCell ref="H16:H17"/>
    <mergeCell ref="I16:I17"/>
    <mergeCell ref="O18:O19"/>
    <mergeCell ref="P18:P19"/>
    <mergeCell ref="H18:H19"/>
    <mergeCell ref="I18:I19"/>
    <mergeCell ref="J18:J19"/>
    <mergeCell ref="K18:K19"/>
    <mergeCell ref="L18:L19"/>
    <mergeCell ref="M18:M19"/>
    <mergeCell ref="N18:N19"/>
    <mergeCell ref="J16:J17"/>
    <mergeCell ref="K16:K17"/>
    <mergeCell ref="L16:L17"/>
    <mergeCell ref="M16:M17"/>
    <mergeCell ref="N16:N17"/>
    <mergeCell ref="O16:O17"/>
    <mergeCell ref="P16:P17"/>
    <mergeCell ref="I20:I21"/>
    <mergeCell ref="J20:J21"/>
    <mergeCell ref="A20:A21"/>
    <mergeCell ref="B20:B21"/>
    <mergeCell ref="C20:C21"/>
    <mergeCell ref="E20:E21"/>
    <mergeCell ref="F20:F21"/>
    <mergeCell ref="G20:G21"/>
    <mergeCell ref="H20:H21"/>
    <mergeCell ref="BI20:BI21"/>
    <mergeCell ref="BK20:BK21"/>
    <mergeCell ref="AF14:AF15"/>
    <mergeCell ref="AF16:AF17"/>
    <mergeCell ref="BO20:BO21"/>
    <mergeCell ref="BP20:BP21"/>
    <mergeCell ref="BI16:BI17"/>
    <mergeCell ref="BG18:BG19"/>
    <mergeCell ref="BI18:BI19"/>
    <mergeCell ref="BK18:BK19"/>
    <mergeCell ref="BO18:BO19"/>
    <mergeCell ref="BP18:BP19"/>
    <mergeCell ref="BB14:BB15"/>
    <mergeCell ref="BB16:BB17"/>
    <mergeCell ref="BB18:BB19"/>
    <mergeCell ref="BC18:BC19"/>
    <mergeCell ref="BD18:BD19"/>
    <mergeCell ref="BG14:BG15"/>
    <mergeCell ref="BI14:BI15"/>
    <mergeCell ref="BP14:BP15"/>
    <mergeCell ref="BD14:BD15"/>
    <mergeCell ref="BO14:BO15"/>
    <mergeCell ref="BK14:BK15"/>
  </mergeCells>
  <conditionalFormatting sqref="AF14:AF25 BK14:BK25">
    <cfRule type="containsText" dxfId="1991" priority="1" operator="containsText" text="baja">
      <formula>NOT(ISERROR(SEARCH(("baja"),(AF14))))</formula>
    </cfRule>
    <cfRule type="containsText" dxfId="1990" priority="2" operator="containsText" text="Alta">
      <formula>NOT(ISERROR(SEARCH(("Alta"),(AF14))))</formula>
    </cfRule>
    <cfRule type="containsText" dxfId="1989" priority="3" operator="containsText" text="Moderada">
      <formula>NOT(ISERROR(SEARCH(("Moderada"),(AF14))))</formula>
    </cfRule>
    <cfRule type="containsText" dxfId="1988" priority="4" operator="containsText" text="Extrema">
      <formula>NOT(ISERROR(SEARCH(("Extrema"),(AF14))))</formula>
    </cfRule>
  </conditionalFormatting>
  <conditionalFormatting sqref="AX14:BA25">
    <cfRule type="cellIs" dxfId="1987" priority="5" operator="between">
      <formula>76</formula>
      <formula>100</formula>
    </cfRule>
    <cfRule type="cellIs" dxfId="1986" priority="6" operator="between">
      <formula>1</formula>
      <formula>50</formula>
    </cfRule>
    <cfRule type="cellIs" dxfId="1985" priority="7" operator="between">
      <formula>50</formula>
      <formula>75</formula>
    </cfRule>
    <cfRule type="cellIs" dxfId="1984" priority="8" operator="between">
      <formula>0</formula>
      <formula>0</formula>
    </cfRule>
    <cfRule type="containsText" dxfId="1983" priority="9" operator="containsText" text="Débil">
      <formula>NOT(ISERROR(SEARCH(("Débil"),(AX14))))</formula>
    </cfRule>
    <cfRule type="containsText" dxfId="1982" priority="10" operator="containsText" text="Moderado">
      <formula>NOT(ISERROR(SEARCH(("Moderado"),(AX14))))</formula>
    </cfRule>
    <cfRule type="containsText" dxfId="1981" priority="11" operator="containsText" text="Fuerte">
      <formula>NOT(ISERROR(SEARCH(("Fuerte"),(AX14))))</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
        <x14:dataValidation type="list" allowBlank="1" showErrorMessage="1">
          <x14:formula1>
            <xm:f>Hoja2!$AK$3:$AK$4</xm:f>
          </x14:formula1>
          <xm:sqref>BD14 BD16 BD18 BD20 BD22 BD24:BD25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312"/>
  <sheetViews>
    <sheetView topLeftCell="Z6" workbookViewId="0">
      <selection activeCell="C9" sqref="C9:C11"/>
    </sheetView>
  </sheetViews>
  <sheetFormatPr baseColWidth="10" defaultColWidth="14.42578125" defaultRowHeight="15"/>
  <cols>
    <col min="1" max="1" width="4" style="274" customWidth="1"/>
    <col min="2" max="2" width="19.140625" style="274" customWidth="1"/>
    <col min="3" max="3" width="36.140625" style="274" customWidth="1"/>
    <col min="4" max="4" width="32.42578125" style="274" customWidth="1"/>
    <col min="5" max="5" width="28.42578125" style="274" customWidth="1"/>
    <col min="6" max="6" width="29.42578125" style="274" customWidth="1"/>
    <col min="7" max="7" width="35.85546875" style="274" customWidth="1"/>
    <col min="8" max="9" width="24.140625" style="274" customWidth="1"/>
    <col min="10" max="10" width="17.85546875" style="274" customWidth="1"/>
    <col min="11" max="11" width="16.42578125" style="274" customWidth="1"/>
    <col min="12" max="20" width="6.28515625" style="274" customWidth="1"/>
    <col min="21" max="21" width="6.42578125" style="274" customWidth="1"/>
    <col min="22" max="31" width="6.28515625" style="274" customWidth="1"/>
    <col min="32" max="32" width="14.28515625" style="274" customWidth="1"/>
    <col min="33" max="33" width="14.85546875" style="274" customWidth="1"/>
    <col min="34" max="34" width="17.42578125" style="274" customWidth="1"/>
    <col min="35" max="35" width="6.28515625" style="274" customWidth="1"/>
    <col min="36" max="36" width="16" style="274" customWidth="1"/>
    <col min="37" max="37" width="5.85546875" style="274" customWidth="1"/>
    <col min="38" max="38" width="97.85546875" style="274" customWidth="1"/>
    <col min="39" max="39" width="8.42578125" style="274" customWidth="1"/>
    <col min="40" max="40" width="5.7109375" style="274" customWidth="1"/>
    <col min="41" max="41" width="8" style="274" customWidth="1"/>
    <col min="42" max="42" width="6.42578125" style="274" customWidth="1"/>
    <col min="43" max="43" width="6.85546875" style="274" customWidth="1"/>
    <col min="44" max="44" width="6.28515625" style="274" customWidth="1"/>
    <col min="45" max="45" width="7.28515625" style="274" customWidth="1"/>
    <col min="46" max="46" width="8.42578125" style="274" customWidth="1"/>
    <col min="47" max="47" width="7.7109375" style="274" customWidth="1"/>
    <col min="48" max="48" width="8" style="274" customWidth="1"/>
    <col min="49" max="49" width="10" style="274" customWidth="1"/>
    <col min="50" max="50" width="8.7109375" style="274" customWidth="1"/>
    <col min="51" max="51" width="12.140625" style="274" customWidth="1"/>
    <col min="52" max="52" width="6" style="274" customWidth="1"/>
    <col min="53" max="53" width="10.7109375" style="274" customWidth="1"/>
    <col min="54" max="54" width="9.140625" style="274" customWidth="1"/>
    <col min="55" max="55" width="9.42578125" style="274" customWidth="1"/>
    <col min="56" max="57" width="7.42578125" style="274" customWidth="1"/>
    <col min="58" max="58" width="10.42578125" style="274" customWidth="1"/>
    <col min="59" max="59" width="13.85546875" style="274" customWidth="1"/>
    <col min="60" max="60" width="9.42578125" style="274" customWidth="1"/>
    <col min="61" max="62" width="10.42578125" style="274" customWidth="1"/>
    <col min="63" max="63" width="9.28515625" style="274" customWidth="1"/>
    <col min="64" max="64" width="9.140625" style="274" customWidth="1"/>
    <col min="65" max="65" width="8.42578125" style="274" customWidth="1"/>
    <col min="66" max="66" width="13.42578125" style="274" customWidth="1"/>
    <col min="67" max="67" width="63.85546875" style="274" customWidth="1"/>
    <col min="68" max="68" width="34.7109375" style="274" customWidth="1"/>
    <col min="69" max="71" width="18.85546875" style="274" customWidth="1"/>
    <col min="72" max="72" width="20.7109375" style="274" customWidth="1"/>
    <col min="73" max="73" width="21.7109375" style="274" customWidth="1"/>
    <col min="74" max="74" width="31.85546875" style="274" customWidth="1"/>
    <col min="75" max="75" width="22.140625" style="274" customWidth="1"/>
    <col min="76" max="95" width="11.42578125" style="274" customWidth="1"/>
    <col min="96" max="16384" width="14.42578125" style="274"/>
  </cols>
  <sheetData>
    <row r="1" spans="1:95" ht="16.5" hidden="1" customHeight="1">
      <c r="A1" s="276"/>
      <c r="B1" s="518"/>
      <c r="C1" s="479"/>
      <c r="D1" s="489"/>
      <c r="E1" s="519" t="s">
        <v>0</v>
      </c>
      <c r="F1" s="479"/>
      <c r="G1" s="277" t="s">
        <v>1208</v>
      </c>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row>
    <row r="2" spans="1:95" ht="16.5" hidden="1" customHeight="1">
      <c r="A2" s="279"/>
      <c r="B2" s="504"/>
      <c r="C2" s="498"/>
      <c r="D2" s="505"/>
      <c r="E2" s="481"/>
      <c r="F2" s="487"/>
      <c r="G2" s="277" t="s">
        <v>1207</v>
      </c>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c r="BL2" s="278"/>
      <c r="BM2" s="278"/>
      <c r="BN2" s="278"/>
      <c r="BO2" s="278"/>
      <c r="BP2" s="278"/>
      <c r="BQ2" s="278"/>
      <c r="BR2" s="278"/>
      <c r="BS2" s="278"/>
      <c r="BT2" s="278"/>
      <c r="BU2" s="278"/>
      <c r="BV2" s="278"/>
      <c r="BW2" s="278"/>
      <c r="BX2" s="278"/>
      <c r="BY2" s="278"/>
      <c r="BZ2" s="278"/>
      <c r="CA2" s="278"/>
      <c r="CB2" s="278"/>
      <c r="CC2" s="278"/>
      <c r="CD2" s="278"/>
      <c r="CE2" s="278"/>
      <c r="CF2" s="278"/>
      <c r="CG2" s="278"/>
      <c r="CH2" s="278"/>
      <c r="CI2" s="278"/>
      <c r="CJ2" s="278"/>
      <c r="CK2" s="278"/>
      <c r="CL2" s="278"/>
      <c r="CM2" s="278"/>
      <c r="CN2" s="278"/>
      <c r="CO2" s="278"/>
      <c r="CP2" s="278"/>
      <c r="CQ2" s="278"/>
    </row>
    <row r="3" spans="1:95" ht="13.5" hidden="1" customHeight="1">
      <c r="A3" s="279"/>
      <c r="B3" s="504"/>
      <c r="C3" s="498"/>
      <c r="D3" s="505"/>
      <c r="E3" s="519" t="s">
        <v>1206</v>
      </c>
      <c r="F3" s="479"/>
      <c r="G3" s="520" t="s">
        <v>1205</v>
      </c>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row>
    <row r="4" spans="1:95" ht="13.5" hidden="1" customHeight="1">
      <c r="A4" s="279"/>
      <c r="B4" s="481"/>
      <c r="C4" s="487"/>
      <c r="D4" s="483"/>
      <c r="E4" s="481"/>
      <c r="F4" s="487"/>
      <c r="G4" s="495"/>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c r="CG4" s="278"/>
      <c r="CH4" s="278"/>
      <c r="CI4" s="278"/>
      <c r="CJ4" s="278"/>
      <c r="CK4" s="278"/>
      <c r="CL4" s="278"/>
      <c r="CM4" s="278"/>
      <c r="CN4" s="278"/>
      <c r="CO4" s="278"/>
      <c r="CP4" s="278"/>
      <c r="CQ4" s="278"/>
    </row>
    <row r="5" spans="1:95" ht="16.5" hidden="1" customHeight="1">
      <c r="A5" s="280" t="s">
        <v>1204</v>
      </c>
      <c r="B5" s="281"/>
      <c r="C5" s="281"/>
      <c r="D5" s="281"/>
      <c r="E5" s="281"/>
      <c r="F5" s="281"/>
      <c r="G5" s="278"/>
      <c r="H5" s="282"/>
      <c r="I5" s="282"/>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c r="BT5" s="278"/>
      <c r="BU5" s="278"/>
      <c r="BV5" s="278"/>
      <c r="BW5" s="278"/>
      <c r="BX5" s="278"/>
      <c r="BY5" s="278"/>
      <c r="BZ5" s="278"/>
      <c r="CA5" s="278"/>
      <c r="CB5" s="278"/>
      <c r="CC5" s="278"/>
      <c r="CD5" s="278"/>
      <c r="CE5" s="278"/>
      <c r="CF5" s="278"/>
      <c r="CG5" s="278"/>
      <c r="CH5" s="278"/>
      <c r="CI5" s="278"/>
      <c r="CJ5" s="278"/>
      <c r="CK5" s="278"/>
      <c r="CL5" s="278"/>
      <c r="CM5" s="278"/>
      <c r="CN5" s="278"/>
      <c r="CO5" s="278"/>
      <c r="CP5" s="278"/>
      <c r="CQ5" s="278"/>
    </row>
    <row r="6" spans="1:95" ht="16.5" customHeight="1">
      <c r="A6" s="510" t="s">
        <v>1203</v>
      </c>
      <c r="B6" s="511"/>
      <c r="C6" s="511"/>
      <c r="D6" s="511"/>
      <c r="E6" s="511"/>
      <c r="F6" s="511"/>
      <c r="G6" s="511"/>
      <c r="H6" s="511"/>
      <c r="I6" s="511"/>
      <c r="J6" s="513"/>
      <c r="K6" s="510" t="s">
        <v>1202</v>
      </c>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513"/>
      <c r="AK6" s="510" t="s">
        <v>1201</v>
      </c>
      <c r="AL6" s="511"/>
      <c r="AM6" s="511"/>
      <c r="AN6" s="511"/>
      <c r="AO6" s="511"/>
      <c r="AP6" s="511"/>
      <c r="AQ6" s="511"/>
      <c r="AR6" s="511"/>
      <c r="AS6" s="511"/>
      <c r="AT6" s="511"/>
      <c r="AU6" s="511"/>
      <c r="AV6" s="511"/>
      <c r="AW6" s="511"/>
      <c r="AX6" s="511"/>
      <c r="AY6" s="511"/>
      <c r="AZ6" s="511"/>
      <c r="BA6" s="511"/>
      <c r="BB6" s="511"/>
      <c r="BC6" s="283"/>
      <c r="BD6" s="283"/>
      <c r="BE6" s="283"/>
      <c r="BF6" s="283"/>
      <c r="BG6" s="283"/>
      <c r="BH6" s="512"/>
      <c r="BI6" s="511"/>
      <c r="BJ6" s="511"/>
      <c r="BK6" s="511"/>
      <c r="BL6" s="511"/>
      <c r="BM6" s="511"/>
      <c r="BN6" s="513"/>
      <c r="BO6" s="283"/>
      <c r="BP6" s="510" t="s">
        <v>1200</v>
      </c>
      <c r="BQ6" s="511"/>
      <c r="BR6" s="511"/>
      <c r="BS6" s="511"/>
      <c r="BT6" s="511"/>
      <c r="BU6" s="511"/>
      <c r="BV6" s="511"/>
      <c r="BW6" s="513"/>
      <c r="BX6" s="278"/>
      <c r="BY6" s="278"/>
      <c r="BZ6" s="278"/>
      <c r="CA6" s="278"/>
      <c r="CB6" s="278"/>
      <c r="CC6" s="278"/>
      <c r="CD6" s="278"/>
      <c r="CE6" s="278"/>
      <c r="CF6" s="278"/>
      <c r="CG6" s="278"/>
      <c r="CH6" s="278"/>
      <c r="CI6" s="278"/>
      <c r="CJ6" s="278"/>
      <c r="CK6" s="278"/>
      <c r="CL6" s="278"/>
      <c r="CM6" s="278"/>
      <c r="CN6" s="278"/>
      <c r="CO6" s="278"/>
      <c r="CP6" s="278"/>
      <c r="CQ6" s="278"/>
    </row>
    <row r="7" spans="1:95" ht="16.5" customHeight="1">
      <c r="A7" s="514" t="s">
        <v>1199</v>
      </c>
      <c r="B7" s="516" t="s">
        <v>38</v>
      </c>
      <c r="C7" s="516" t="s">
        <v>6</v>
      </c>
      <c r="D7" s="517" t="s">
        <v>1198</v>
      </c>
      <c r="E7" s="516" t="s">
        <v>1197</v>
      </c>
      <c r="F7" s="516" t="s">
        <v>1196</v>
      </c>
      <c r="G7" s="516" t="s">
        <v>1195</v>
      </c>
      <c r="H7" s="516" t="s">
        <v>1194</v>
      </c>
      <c r="I7" s="284"/>
      <c r="J7" s="529" t="s">
        <v>1193</v>
      </c>
      <c r="K7" s="516" t="s">
        <v>1192</v>
      </c>
      <c r="L7" s="530" t="s">
        <v>1159</v>
      </c>
      <c r="M7" s="507" t="s">
        <v>60</v>
      </c>
      <c r="N7" s="474"/>
      <c r="O7" s="474"/>
      <c r="P7" s="474"/>
      <c r="Q7" s="474"/>
      <c r="R7" s="474"/>
      <c r="S7" s="474"/>
      <c r="T7" s="474"/>
      <c r="U7" s="474"/>
      <c r="V7" s="474"/>
      <c r="W7" s="474"/>
      <c r="X7" s="474"/>
      <c r="Y7" s="474"/>
      <c r="Z7" s="474"/>
      <c r="AA7" s="474"/>
      <c r="AB7" s="474"/>
      <c r="AC7" s="474"/>
      <c r="AD7" s="474"/>
      <c r="AE7" s="475"/>
      <c r="AF7" s="508" t="s">
        <v>1191</v>
      </c>
      <c r="AG7" s="516" t="s">
        <v>1190</v>
      </c>
      <c r="AH7" s="516" t="s">
        <v>1189</v>
      </c>
      <c r="AI7" s="516" t="s">
        <v>1159</v>
      </c>
      <c r="AJ7" s="516" t="s">
        <v>1188</v>
      </c>
      <c r="AK7" s="525" t="s">
        <v>1187</v>
      </c>
      <c r="AL7" s="516" t="s">
        <v>1186</v>
      </c>
      <c r="AM7" s="510" t="s">
        <v>1185</v>
      </c>
      <c r="AN7" s="511"/>
      <c r="AO7" s="511"/>
      <c r="AP7" s="511"/>
      <c r="AQ7" s="511"/>
      <c r="AR7" s="511"/>
      <c r="AS7" s="511"/>
      <c r="AT7" s="511"/>
      <c r="AU7" s="511"/>
      <c r="AV7" s="511"/>
      <c r="AW7" s="511"/>
      <c r="AX7" s="511"/>
      <c r="AY7" s="511"/>
      <c r="AZ7" s="285"/>
      <c r="BA7" s="526" t="s">
        <v>1184</v>
      </c>
      <c r="BB7" s="527"/>
      <c r="BC7" s="527"/>
      <c r="BD7" s="527"/>
      <c r="BE7" s="527"/>
      <c r="BF7" s="527"/>
      <c r="BG7" s="528"/>
      <c r="BH7" s="525" t="s">
        <v>1183</v>
      </c>
      <c r="BI7" s="525" t="s">
        <v>1182</v>
      </c>
      <c r="BJ7" s="286"/>
      <c r="BK7" s="525" t="s">
        <v>1181</v>
      </c>
      <c r="BL7" s="525" t="s">
        <v>1159</v>
      </c>
      <c r="BM7" s="525" t="s">
        <v>1180</v>
      </c>
      <c r="BN7" s="525" t="s">
        <v>1179</v>
      </c>
      <c r="BO7" s="521" t="s">
        <v>1178</v>
      </c>
      <c r="BP7" s="521" t="s">
        <v>1177</v>
      </c>
      <c r="BQ7" s="521" t="s">
        <v>1176</v>
      </c>
      <c r="BR7" s="521" t="s">
        <v>1175</v>
      </c>
      <c r="BS7" s="521" t="s">
        <v>1174</v>
      </c>
      <c r="BT7" s="521" t="s">
        <v>1173</v>
      </c>
      <c r="BU7" s="521" t="s">
        <v>1172</v>
      </c>
      <c r="BV7" s="521" t="s">
        <v>1171</v>
      </c>
      <c r="BW7" s="521" t="s">
        <v>1170</v>
      </c>
      <c r="BX7" s="278"/>
      <c r="BY7" s="278"/>
      <c r="BZ7" s="278"/>
      <c r="CA7" s="278"/>
      <c r="CB7" s="278"/>
      <c r="CC7" s="278"/>
      <c r="CD7" s="278"/>
      <c r="CE7" s="278"/>
      <c r="CF7" s="278"/>
      <c r="CG7" s="278"/>
      <c r="CH7" s="278"/>
      <c r="CI7" s="278"/>
      <c r="CJ7" s="278"/>
      <c r="CK7" s="278"/>
      <c r="CL7" s="278"/>
      <c r="CM7" s="278"/>
      <c r="CN7" s="278"/>
      <c r="CO7" s="278"/>
      <c r="CP7" s="278"/>
      <c r="CQ7" s="278"/>
    </row>
    <row r="8" spans="1:95" ht="87.75" customHeight="1">
      <c r="A8" s="515"/>
      <c r="B8" s="515"/>
      <c r="C8" s="515"/>
      <c r="D8" s="515"/>
      <c r="E8" s="515"/>
      <c r="F8" s="515"/>
      <c r="G8" s="515"/>
      <c r="H8" s="515"/>
      <c r="I8" s="287" t="s">
        <v>1169</v>
      </c>
      <c r="J8" s="515"/>
      <c r="K8" s="515"/>
      <c r="L8" s="531"/>
      <c r="M8" s="288" t="s">
        <v>64</v>
      </c>
      <c r="N8" s="288" t="s">
        <v>65</v>
      </c>
      <c r="O8" s="288" t="s">
        <v>66</v>
      </c>
      <c r="P8" s="288" t="s">
        <v>67</v>
      </c>
      <c r="Q8" s="288" t="s">
        <v>68</v>
      </c>
      <c r="R8" s="288" t="s">
        <v>69</v>
      </c>
      <c r="S8" s="288" t="s">
        <v>70</v>
      </c>
      <c r="T8" s="288" t="s">
        <v>71</v>
      </c>
      <c r="U8" s="288" t="s">
        <v>72</v>
      </c>
      <c r="V8" s="288" t="s">
        <v>73</v>
      </c>
      <c r="W8" s="288" t="s">
        <v>74</v>
      </c>
      <c r="X8" s="288" t="s">
        <v>75</v>
      </c>
      <c r="Y8" s="288" t="s">
        <v>76</v>
      </c>
      <c r="Z8" s="288" t="s">
        <v>77</v>
      </c>
      <c r="AA8" s="288" t="s">
        <v>78</v>
      </c>
      <c r="AB8" s="288" t="s">
        <v>79</v>
      </c>
      <c r="AC8" s="288" t="s">
        <v>80</v>
      </c>
      <c r="AD8" s="288" t="s">
        <v>81</v>
      </c>
      <c r="AE8" s="288" t="s">
        <v>82</v>
      </c>
      <c r="AF8" s="509"/>
      <c r="AG8" s="515"/>
      <c r="AH8" s="515"/>
      <c r="AI8" s="515"/>
      <c r="AJ8" s="515"/>
      <c r="AK8" s="515"/>
      <c r="AL8" s="515"/>
      <c r="AM8" s="289" t="s">
        <v>1168</v>
      </c>
      <c r="AN8" s="289" t="s">
        <v>1166</v>
      </c>
      <c r="AO8" s="289" t="s">
        <v>1167</v>
      </c>
      <c r="AP8" s="289" t="s">
        <v>1166</v>
      </c>
      <c r="AQ8" s="289">
        <v>2</v>
      </c>
      <c r="AR8" s="289" t="s">
        <v>1166</v>
      </c>
      <c r="AS8" s="290">
        <v>3</v>
      </c>
      <c r="AT8" s="289" t="s">
        <v>1166</v>
      </c>
      <c r="AU8" s="290">
        <v>4</v>
      </c>
      <c r="AV8" s="289" t="s">
        <v>1166</v>
      </c>
      <c r="AW8" s="290">
        <v>5</v>
      </c>
      <c r="AX8" s="289" t="s">
        <v>1166</v>
      </c>
      <c r="AY8" s="290">
        <v>6</v>
      </c>
      <c r="AZ8" s="289" t="s">
        <v>1166</v>
      </c>
      <c r="BA8" s="291" t="s">
        <v>1165</v>
      </c>
      <c r="BB8" s="291" t="s">
        <v>1164</v>
      </c>
      <c r="BC8" s="292" t="s">
        <v>52</v>
      </c>
      <c r="BD8" s="292" t="s">
        <v>1163</v>
      </c>
      <c r="BE8" s="292" t="s">
        <v>1162</v>
      </c>
      <c r="BF8" s="292" t="s">
        <v>1161</v>
      </c>
      <c r="BG8" s="292" t="s">
        <v>1160</v>
      </c>
      <c r="BH8" s="515"/>
      <c r="BI8" s="515"/>
      <c r="BJ8" s="292" t="s">
        <v>1159</v>
      </c>
      <c r="BK8" s="515"/>
      <c r="BL8" s="515"/>
      <c r="BM8" s="515"/>
      <c r="BN8" s="515"/>
      <c r="BO8" s="522"/>
      <c r="BP8" s="522"/>
      <c r="BQ8" s="522"/>
      <c r="BR8" s="522"/>
      <c r="BS8" s="522"/>
      <c r="BT8" s="522"/>
      <c r="BU8" s="522"/>
      <c r="BV8" s="515"/>
      <c r="BW8" s="515"/>
      <c r="BX8" s="293"/>
      <c r="BY8" s="293"/>
      <c r="BZ8" s="293"/>
      <c r="CA8" s="293"/>
      <c r="CB8" s="293"/>
      <c r="CC8" s="293"/>
      <c r="CD8" s="293"/>
      <c r="CE8" s="293"/>
      <c r="CF8" s="293"/>
      <c r="CG8" s="293"/>
      <c r="CH8" s="293"/>
      <c r="CI8" s="293"/>
      <c r="CJ8" s="293"/>
      <c r="CK8" s="293"/>
      <c r="CL8" s="293"/>
      <c r="CM8" s="293"/>
      <c r="CN8" s="293"/>
      <c r="CO8" s="293"/>
      <c r="CP8" s="293"/>
      <c r="CQ8" s="293"/>
    </row>
    <row r="9" spans="1:95" ht="129" customHeight="1">
      <c r="A9" s="523">
        <v>1</v>
      </c>
      <c r="B9" s="523" t="s">
        <v>1143</v>
      </c>
      <c r="C9" s="523" t="s">
        <v>1142</v>
      </c>
      <c r="D9" s="523" t="s">
        <v>1141</v>
      </c>
      <c r="E9" s="294" t="s">
        <v>1140</v>
      </c>
      <c r="F9" s="294" t="s">
        <v>1158</v>
      </c>
      <c r="G9" s="523" t="s">
        <v>1157</v>
      </c>
      <c r="H9" s="523" t="s">
        <v>709</v>
      </c>
      <c r="I9" s="295" t="s">
        <v>732</v>
      </c>
      <c r="J9" s="523">
        <v>4</v>
      </c>
      <c r="K9" s="516" t="str">
        <f>IF(J9&lt;=0,"",IF(J9=1,"Rara vez",IF(J9=2,"Improbable",IF(J9=3,"Posible",IF(J9=4,"Probable",IF(J9=5,"Casi Seguro"))))))</f>
        <v>Probable</v>
      </c>
      <c r="L9" s="532">
        <f>IF(K9="","",IF(K9="Rara vez",0.2,IF(K9="Improbable",0.4,IF(K9="Posible",0.6,IF(K9="Probable",0.8,IF(K9="Casi seguro",1,))))))</f>
        <v>0.8</v>
      </c>
      <c r="M9" s="532" t="s">
        <v>707</v>
      </c>
      <c r="N9" s="532" t="s">
        <v>707</v>
      </c>
      <c r="O9" s="532" t="s">
        <v>707</v>
      </c>
      <c r="P9" s="532" t="s">
        <v>707</v>
      </c>
      <c r="Q9" s="532" t="s">
        <v>707</v>
      </c>
      <c r="R9" s="532" t="s">
        <v>706</v>
      </c>
      <c r="S9" s="532" t="s">
        <v>706</v>
      </c>
      <c r="T9" s="532" t="s">
        <v>706</v>
      </c>
      <c r="U9" s="532" t="s">
        <v>706</v>
      </c>
      <c r="V9" s="532" t="s">
        <v>707</v>
      </c>
      <c r="W9" s="532" t="s">
        <v>707</v>
      </c>
      <c r="X9" s="532" t="s">
        <v>707</v>
      </c>
      <c r="Y9" s="532" t="s">
        <v>707</v>
      </c>
      <c r="Z9" s="532" t="s">
        <v>707</v>
      </c>
      <c r="AA9" s="532" t="s">
        <v>707</v>
      </c>
      <c r="AB9" s="532" t="s">
        <v>706</v>
      </c>
      <c r="AC9" s="532" t="s">
        <v>707</v>
      </c>
      <c r="AD9" s="532" t="s">
        <v>706</v>
      </c>
      <c r="AE9" s="532" t="s">
        <v>706</v>
      </c>
      <c r="AF9" s="534">
        <f>IF(AB9="Si","19",COUNTIF(M9:AE10,"si"))</f>
        <v>12</v>
      </c>
      <c r="AG9" s="296">
        <f t="shared" ref="AG9:AG38" si="0">VALUE(IF(AF9&lt;=5,5,IF(AND(AF9&gt;5,AF9&lt;=11),10,IF(AF9&gt;11,20,0))))</f>
        <v>20</v>
      </c>
      <c r="AH9" s="516" t="str">
        <f>IF(AG9=5,"Moderado",IF(AG9=10,"Mayor",IF(AG9=20,"Catastrófico",0)))</f>
        <v>Catastrófico</v>
      </c>
      <c r="AI9" s="532">
        <f>IF(AH9="","",IF(AH9="Moderado",0.6,IF(AH9="Mayor",0.8,IF(AH9="Catastrófico",1,))))</f>
        <v>1</v>
      </c>
      <c r="AJ9" s="516" t="str">
        <f>IF(OR(AND(K9="Rara vez",AH9="Moderado"),AND(K9="Improbable",AH9="Moderado")),"Moderado",IF(OR(AND(K9="Rara vez",AH9="Mayor"),AND(K9="Improbable",AH9="Mayor"),AND(K9="Posible",AH9="Moderado"),AND(K9="Probable",AH9="Moderado")),"Alta",IF(OR(AND(K9="Rara vez",AH9="Catastrófico"),AND(K9="Improbable",AH9="Catastrófico"),AND(K9="Posible",AH9="Catastrófico"),AND(K9="Probable",AH9="Catastrófico"),AND(K9="Casi seguro",AH9="Catastrófico"),AND(K9="Posible",AH9="Moderado"),AND(K9="Probable",AH9="Moderado"),AND(K9="Casi seguro",AH9="Moderado"),AND(K9="Posible",AH9="Mayor"),AND(K9="Probable",AH9="Mayor"),AND(K9="Casi seguro",AH9="Mayor")),"Extremo",)))</f>
        <v>Extremo</v>
      </c>
      <c r="AK9" s="297">
        <v>1</v>
      </c>
      <c r="AL9" s="298" t="s">
        <v>1156</v>
      </c>
      <c r="AM9" s="299" t="s">
        <v>742</v>
      </c>
      <c r="AN9" s="299">
        <f t="shared" ref="AN9:AN70" si="1">IF(AM9="","",IF(AM9="Asignado",15,IF(AM9="No asignado",0,)))</f>
        <v>15</v>
      </c>
      <c r="AO9" s="299" t="s">
        <v>741</v>
      </c>
      <c r="AP9" s="299">
        <f t="shared" ref="AP9:AP70" si="2">IF(AO9="","",IF(AO9="Adecuado",15,IF(AO9="Inadecuado",0,)))</f>
        <v>15</v>
      </c>
      <c r="AQ9" s="299" t="s">
        <v>702</v>
      </c>
      <c r="AR9" s="299">
        <f t="shared" ref="AR9:AR70" si="3">IF(AQ9="","",IF(AQ9="Oportuna",15,IF(AQ9="Inoportuna",0,)))</f>
        <v>15</v>
      </c>
      <c r="AS9" s="299" t="s">
        <v>720</v>
      </c>
      <c r="AT9" s="299">
        <f t="shared" ref="AT9:AT70" si="4">IF(AS9="","",IF(AS9="Prevenir",15,IF(AS9="Detectar",10,IF(AS9="No es un control",0,))))</f>
        <v>10</v>
      </c>
      <c r="AU9" s="299" t="s">
        <v>700</v>
      </c>
      <c r="AV9" s="299">
        <f t="shared" ref="AV9:AV70" si="5">IF(AU9="","",IF(AU9="Confiable",15,IF(AU9="No confiable",0,)))</f>
        <v>15</v>
      </c>
      <c r="AW9" s="299" t="s">
        <v>699</v>
      </c>
      <c r="AX9" s="299">
        <f t="shared" ref="AX9:AX70" si="6">IF(AW9="","",IF(AW9="Se investigan y  resuelven oportunamente",15,IF(AW9="No se investigan y resuelven oportunamente",0,)))</f>
        <v>15</v>
      </c>
      <c r="AY9" s="299" t="s">
        <v>698</v>
      </c>
      <c r="AZ9" s="299">
        <f t="shared" ref="AZ9:AZ70" si="7">IF(AY9="","",IF(AY9="Completa",15,IF(AY9="Incompleta",10,IF(AY9="No existe",0,))))</f>
        <v>15</v>
      </c>
      <c r="BA9" s="300">
        <f t="shared" ref="BA9:BA14" si="8">SUM(AN9,AP9,AR9,AT9,AV9,AX9,AZ9)</f>
        <v>100</v>
      </c>
      <c r="BB9" s="299" t="str">
        <f t="shared" ref="BB9:BB14" si="9">IF(BA9&gt;=96,"Fuerte",IF(AND(BA9&gt;=86, BA9&lt;96),"Moderado",IF(BA9&lt;86,"Débil")))</f>
        <v>Fuerte</v>
      </c>
      <c r="BC9" s="299" t="s">
        <v>697</v>
      </c>
      <c r="BD9" s="299">
        <f t="shared" ref="BD9:BD14" si="10">VALUE(IF(OR(AND(BB9="Fuerte",BC9="Fuerte")),"100",IF(OR(AND(BB9="Fuerte",BC9="Moderado"),AND(BB9="Moderado",BC9="Fuerte"),AND(BB9="Moderado",BC9="Moderado")),"50",IF(OR(AND(BB9="Fuerte",BC9="Débil"),AND(BB9="Moderado",BC9="Débil"),AND(BB9="Débil",BC9="Fuerte"),AND(BB9="Débil",BC9="Moderado"),AND(BB9="Débil",BC9="Débil")),"0",))))</f>
        <v>100</v>
      </c>
      <c r="BE9" s="301" t="str">
        <f t="shared" ref="BE9:BE14" si="11">IF(BD9=100,"Fuerte",IF(BD9=50,"Moderado",IF(BD9=0,"Débil")))</f>
        <v>Fuerte</v>
      </c>
      <c r="BF9" s="533">
        <f>AVERAGE(BD9:BD11)</f>
        <v>100</v>
      </c>
      <c r="BG9" s="533" t="str">
        <f>IF(BF9=100,"Fuerte",IF(AND(BF9&lt;=99, BF9&gt;=50),"Moderado",IF(BF9&lt;50,"Débil")))</f>
        <v>Fuerte</v>
      </c>
      <c r="BH9" s="525">
        <f>IF(BG9="Fuerte",(J9-2),IF(BG9="Moderado",(J9-1), IF(BG9="Débil",((J9-0)))))</f>
        <v>2</v>
      </c>
      <c r="BI9" s="525" t="str">
        <f>IF(BH9&lt;=0,"Rara vez",IF(BH9=1,"Rara vez",IF(BH9=2,"Improbable",IF(BH9=3,"Posible",IF(BH9=4,"Probable",IF(BH9=5,"Casi Seguro"))))))</f>
        <v>Improbable</v>
      </c>
      <c r="BJ9" s="532">
        <f>IF(BI9="","",IF(BI9="Rara vez",0.2,IF(BI9="Improbable",0.4,IF(BI9="Posible",0.6,IF(BI9="Probable",0.8,IF(BI9="Casi seguro",1,))))))</f>
        <v>0.4</v>
      </c>
      <c r="BK9" s="525" t="str">
        <f>IFERROR(IF(AG9=5,"Moderado",IF(AG9=10,"Mayor",IF(AG9=20,"Catastrófico",0))),"")</f>
        <v>Catastrófico</v>
      </c>
      <c r="BL9" s="532">
        <f>IF(AH9="","",IF(AH9="Moderado",0.6,IF(AH9="Mayor",0.8,IF(AH9="Catastrófico",1,))))</f>
        <v>1</v>
      </c>
      <c r="BM9" s="525" t="str">
        <f>IF(OR(AND(KBI9="Rara vez",BK9="Moderado"),AND(BI9="Improbable",BK9="Moderado")),"Moderado",IF(OR(AND(BI9="Rara vez",BK9="Mayor"),AND(BI9="Improbable",BK9="Mayor"),AND(BI9="Posible",BK9="Moderado"),AND(BI9="Probable",BK9="Moderado")),"Alta",IF(OR(AND(BI9="Rara vez",BK9="Catastrófico"),AND(BI9="Improbable",BK9="Catastrófico"),AND(BI9="Posible",BK9="Catastrófico"),AND(BI9="Probable",BK9="Catastrófico"),AND(BI9="Casi seguro",BK9="Catastrófico"),AND(BI9="Posible",BK9="Moderado"),AND(BI9="Probable",BK9="Moderado"),AND(BI9="Casi seguro",BK9="Moderado"),AND(BI9="Posible",BK9="Mayor"),AND(BI9="Probable",BK9="Mayor"),AND(BI9="Casi seguro",BK9="Mayor")),"Extremo",)))</f>
        <v>Extremo</v>
      </c>
      <c r="BN9" s="301" t="s">
        <v>696</v>
      </c>
      <c r="BO9" s="302" t="s">
        <v>1155</v>
      </c>
      <c r="BP9" s="302" t="s">
        <v>1133</v>
      </c>
      <c r="BQ9" s="302" t="s">
        <v>1154</v>
      </c>
      <c r="BR9" s="302" t="s">
        <v>1128</v>
      </c>
      <c r="BS9" s="303" t="s">
        <v>1150</v>
      </c>
      <c r="BT9" s="304">
        <v>45030</v>
      </c>
      <c r="BU9" s="304">
        <v>45291</v>
      </c>
      <c r="BV9" s="297">
        <v>4482</v>
      </c>
      <c r="BW9" s="297"/>
      <c r="BX9" s="305"/>
      <c r="BY9" s="305"/>
      <c r="BZ9" s="305"/>
      <c r="CA9" s="305"/>
      <c r="CB9" s="305"/>
      <c r="CC9" s="305"/>
      <c r="CD9" s="305"/>
      <c r="CE9" s="305"/>
      <c r="CF9" s="305"/>
      <c r="CG9" s="305"/>
      <c r="CH9" s="305"/>
      <c r="CI9" s="305"/>
      <c r="CJ9" s="305"/>
      <c r="CK9" s="305"/>
      <c r="CL9" s="305"/>
      <c r="CM9" s="305"/>
      <c r="CN9" s="305"/>
      <c r="CO9" s="305"/>
      <c r="CP9" s="305"/>
      <c r="CQ9" s="305"/>
    </row>
    <row r="10" spans="1:95" ht="125.25" customHeight="1">
      <c r="A10" s="524"/>
      <c r="B10" s="524"/>
      <c r="C10" s="524"/>
      <c r="D10" s="524"/>
      <c r="E10" s="306"/>
      <c r="F10" s="306"/>
      <c r="G10" s="524"/>
      <c r="H10" s="524"/>
      <c r="I10" s="295" t="s">
        <v>758</v>
      </c>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296">
        <f t="shared" si="0"/>
        <v>5</v>
      </c>
      <c r="AH10" s="524"/>
      <c r="AI10" s="524"/>
      <c r="AJ10" s="524"/>
      <c r="AK10" s="297">
        <v>2</v>
      </c>
      <c r="AL10" s="298" t="s">
        <v>1153</v>
      </c>
      <c r="AM10" s="299" t="s">
        <v>742</v>
      </c>
      <c r="AN10" s="299">
        <f t="shared" si="1"/>
        <v>15</v>
      </c>
      <c r="AO10" s="299" t="s">
        <v>741</v>
      </c>
      <c r="AP10" s="299">
        <f t="shared" si="2"/>
        <v>15</v>
      </c>
      <c r="AQ10" s="299" t="s">
        <v>702</v>
      </c>
      <c r="AR10" s="299">
        <f t="shared" si="3"/>
        <v>15</v>
      </c>
      <c r="AS10" s="299" t="s">
        <v>720</v>
      </c>
      <c r="AT10" s="299">
        <f t="shared" si="4"/>
        <v>10</v>
      </c>
      <c r="AU10" s="299" t="s">
        <v>700</v>
      </c>
      <c r="AV10" s="299">
        <f t="shared" si="5"/>
        <v>15</v>
      </c>
      <c r="AW10" s="299" t="s">
        <v>699</v>
      </c>
      <c r="AX10" s="299">
        <f t="shared" si="6"/>
        <v>15</v>
      </c>
      <c r="AY10" s="299" t="s">
        <v>698</v>
      </c>
      <c r="AZ10" s="299">
        <f t="shared" si="7"/>
        <v>15</v>
      </c>
      <c r="BA10" s="300">
        <f t="shared" si="8"/>
        <v>100</v>
      </c>
      <c r="BB10" s="299" t="str">
        <f t="shared" si="9"/>
        <v>Fuerte</v>
      </c>
      <c r="BC10" s="299" t="s">
        <v>697</v>
      </c>
      <c r="BD10" s="299">
        <f t="shared" si="10"/>
        <v>100</v>
      </c>
      <c r="BE10" s="301" t="str">
        <f t="shared" si="11"/>
        <v>Fuerte</v>
      </c>
      <c r="BF10" s="524"/>
      <c r="BG10" s="524"/>
      <c r="BH10" s="524"/>
      <c r="BI10" s="524"/>
      <c r="BJ10" s="524"/>
      <c r="BK10" s="524"/>
      <c r="BL10" s="524"/>
      <c r="BM10" s="524"/>
      <c r="BN10" s="301" t="s">
        <v>696</v>
      </c>
      <c r="BO10" s="302" t="s">
        <v>1152</v>
      </c>
      <c r="BP10" s="302" t="s">
        <v>1151</v>
      </c>
      <c r="BQ10" s="302" t="s">
        <v>991</v>
      </c>
      <c r="BR10" s="302" t="s">
        <v>1128</v>
      </c>
      <c r="BS10" s="303" t="s">
        <v>1150</v>
      </c>
      <c r="BT10" s="304">
        <v>45030</v>
      </c>
      <c r="BU10" s="304">
        <v>45291</v>
      </c>
      <c r="BV10" s="297">
        <v>4482</v>
      </c>
      <c r="BW10" s="297"/>
      <c r="BX10" s="278"/>
      <c r="BY10" s="278"/>
      <c r="BZ10" s="278"/>
      <c r="CA10" s="278"/>
      <c r="CB10" s="278"/>
      <c r="CC10" s="278"/>
      <c r="CD10" s="278"/>
      <c r="CE10" s="278"/>
      <c r="CF10" s="278"/>
      <c r="CG10" s="278"/>
      <c r="CH10" s="278"/>
      <c r="CI10" s="278"/>
      <c r="CJ10" s="278"/>
      <c r="CK10" s="278"/>
      <c r="CL10" s="278"/>
      <c r="CM10" s="278"/>
      <c r="CN10" s="278"/>
      <c r="CO10" s="278"/>
      <c r="CP10" s="278"/>
      <c r="CQ10" s="278"/>
    </row>
    <row r="11" spans="1:95" ht="103.5" customHeight="1">
      <c r="A11" s="524"/>
      <c r="B11" s="524"/>
      <c r="C11" s="524"/>
      <c r="D11" s="524"/>
      <c r="E11" s="306"/>
      <c r="F11" s="306"/>
      <c r="G11" s="524"/>
      <c r="H11" s="524"/>
      <c r="I11" s="295" t="s">
        <v>728</v>
      </c>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296">
        <f t="shared" si="0"/>
        <v>5</v>
      </c>
      <c r="AH11" s="524"/>
      <c r="AI11" s="524"/>
      <c r="AJ11" s="524"/>
      <c r="AK11" s="297">
        <v>3</v>
      </c>
      <c r="AL11" s="298" t="s">
        <v>1149</v>
      </c>
      <c r="AM11" s="299" t="s">
        <v>742</v>
      </c>
      <c r="AN11" s="299">
        <f t="shared" si="1"/>
        <v>15</v>
      </c>
      <c r="AO11" s="299" t="s">
        <v>741</v>
      </c>
      <c r="AP11" s="299">
        <f t="shared" si="2"/>
        <v>15</v>
      </c>
      <c r="AQ11" s="299" t="s">
        <v>702</v>
      </c>
      <c r="AR11" s="299">
        <f t="shared" si="3"/>
        <v>15</v>
      </c>
      <c r="AS11" s="299" t="s">
        <v>720</v>
      </c>
      <c r="AT11" s="299">
        <f t="shared" si="4"/>
        <v>10</v>
      </c>
      <c r="AU11" s="299" t="s">
        <v>700</v>
      </c>
      <c r="AV11" s="299">
        <f t="shared" si="5"/>
        <v>15</v>
      </c>
      <c r="AW11" s="299" t="s">
        <v>699</v>
      </c>
      <c r="AX11" s="299">
        <f t="shared" si="6"/>
        <v>15</v>
      </c>
      <c r="AY11" s="299" t="s">
        <v>698</v>
      </c>
      <c r="AZ11" s="299">
        <f t="shared" si="7"/>
        <v>15</v>
      </c>
      <c r="BA11" s="300">
        <f t="shared" si="8"/>
        <v>100</v>
      </c>
      <c r="BB11" s="299" t="str">
        <f t="shared" si="9"/>
        <v>Fuerte</v>
      </c>
      <c r="BC11" s="299" t="s">
        <v>697</v>
      </c>
      <c r="BD11" s="299">
        <f t="shared" si="10"/>
        <v>100</v>
      </c>
      <c r="BE11" s="301" t="str">
        <f t="shared" si="11"/>
        <v>Fuerte</v>
      </c>
      <c r="BF11" s="524"/>
      <c r="BG11" s="524"/>
      <c r="BH11" s="524"/>
      <c r="BI11" s="524"/>
      <c r="BJ11" s="524"/>
      <c r="BK11" s="524"/>
      <c r="BL11" s="524"/>
      <c r="BM11" s="524"/>
      <c r="BN11" s="301" t="s">
        <v>696</v>
      </c>
      <c r="BO11" s="302" t="s">
        <v>1148</v>
      </c>
      <c r="BP11" s="302" t="s">
        <v>1147</v>
      </c>
      <c r="BQ11" s="302" t="s">
        <v>1146</v>
      </c>
      <c r="BR11" s="303" t="s">
        <v>1145</v>
      </c>
      <c r="BS11" s="303" t="s">
        <v>1144</v>
      </c>
      <c r="BT11" s="304">
        <v>45030</v>
      </c>
      <c r="BU11" s="304">
        <v>45291</v>
      </c>
      <c r="BV11" s="297">
        <v>4482</v>
      </c>
      <c r="BW11" s="297"/>
      <c r="BX11" s="278"/>
      <c r="BY11" s="278"/>
      <c r="BZ11" s="278"/>
      <c r="CA11" s="278"/>
      <c r="CB11" s="278"/>
      <c r="CC11" s="278"/>
      <c r="CD11" s="278"/>
      <c r="CE11" s="278"/>
      <c r="CF11" s="278"/>
      <c r="CG11" s="278"/>
      <c r="CH11" s="278"/>
      <c r="CI11" s="278"/>
      <c r="CJ11" s="278"/>
      <c r="CK11" s="278"/>
      <c r="CL11" s="278"/>
      <c r="CM11" s="278"/>
      <c r="CN11" s="278"/>
      <c r="CO11" s="278"/>
      <c r="CP11" s="278"/>
      <c r="CQ11" s="278"/>
    </row>
    <row r="12" spans="1:95" ht="78.75" customHeight="1">
      <c r="A12" s="523">
        <v>2</v>
      </c>
      <c r="B12" s="523" t="s">
        <v>1143</v>
      </c>
      <c r="C12" s="523" t="s">
        <v>1142</v>
      </c>
      <c r="D12" s="523" t="s">
        <v>1141</v>
      </c>
      <c r="E12" s="307" t="s">
        <v>1140</v>
      </c>
      <c r="F12" s="307" t="s">
        <v>1139</v>
      </c>
      <c r="G12" s="523" t="s">
        <v>1138</v>
      </c>
      <c r="H12" s="523" t="s">
        <v>709</v>
      </c>
      <c r="I12" s="308" t="s">
        <v>732</v>
      </c>
      <c r="J12" s="523">
        <v>3</v>
      </c>
      <c r="K12" s="516" t="str">
        <f>IF(J12&lt;=0,"",IF(J12=1,"Rara vez",IF(J12=2,"Improbable",IF(J12=3,"Posible",IF(J12=4,"Probable",IF(J12=5,"Casi Seguro"))))))</f>
        <v>Posible</v>
      </c>
      <c r="L12" s="532">
        <f>IF(K12="","",IF(K12="Rara vez",0.2,IF(K12="Improbable",0.4,IF(K12="Posible",0.6,IF(K12="Probable",0.8,IF(K12="Casi seguro",1,))))))</f>
        <v>0.6</v>
      </c>
      <c r="M12" s="532" t="s">
        <v>707</v>
      </c>
      <c r="N12" s="532" t="s">
        <v>707</v>
      </c>
      <c r="O12" s="532" t="s">
        <v>707</v>
      </c>
      <c r="P12" s="532" t="s">
        <v>707</v>
      </c>
      <c r="Q12" s="532" t="s">
        <v>707</v>
      </c>
      <c r="R12" s="532" t="s">
        <v>707</v>
      </c>
      <c r="S12" s="532" t="s">
        <v>706</v>
      </c>
      <c r="T12" s="532" t="s">
        <v>706</v>
      </c>
      <c r="U12" s="532" t="s">
        <v>706</v>
      </c>
      <c r="V12" s="532" t="s">
        <v>707</v>
      </c>
      <c r="W12" s="532" t="s">
        <v>707</v>
      </c>
      <c r="X12" s="532" t="s">
        <v>707</v>
      </c>
      <c r="Y12" s="532" t="s">
        <v>707</v>
      </c>
      <c r="Z12" s="532" t="s">
        <v>707</v>
      </c>
      <c r="AA12" s="532" t="s">
        <v>707</v>
      </c>
      <c r="AB12" s="532" t="s">
        <v>706</v>
      </c>
      <c r="AC12" s="532" t="s">
        <v>707</v>
      </c>
      <c r="AD12" s="532" t="s">
        <v>706</v>
      </c>
      <c r="AE12" s="532" t="s">
        <v>706</v>
      </c>
      <c r="AF12" s="534">
        <f>IF(AB12="Si","19",COUNTIF(M12:AE13,"si"))</f>
        <v>13</v>
      </c>
      <c r="AG12" s="296">
        <f t="shared" si="0"/>
        <v>20</v>
      </c>
      <c r="AH12" s="516" t="str">
        <f>IF(AG12=5,"Moderado",IF(AG12=10,"Mayor",IF(AG12=20,"Catastrófico",0)))</f>
        <v>Catastrófico</v>
      </c>
      <c r="AI12" s="532">
        <f>IF(AH12="","",IF(AH12="Leve",0.2,IF(AH12="Menor",0.4,IF(AH12="Moderado",0.6,IF(AH12="Mayor",0.8,IF(AH12="Catastrófico",1,))))))</f>
        <v>1</v>
      </c>
      <c r="AJ12" s="523" t="str">
        <f>IF(OR(AND(K12="Rara vez",AH12="Moderado"),AND(K12="Improbable",AH12="Moderado")),"Moderado",IF(OR(AND(K12="Rara vez",AH12="Mayor"),AND(K12="Improbable",AH12="Mayor"),AND(K12="Posible",AH12="Moderado"),AND(K12="Probable",AH12="Moderado")),"Alta",IF(OR(AND(K12="Rara vez",AH12="Catastrófico"),AND(K12="Improbable",AH12="Catastrófico"),AND(K12="Posible",AH12="Catastrófico"),AND(K12="Probable",AH12="Catastrófico"),AND(K12="Casi seguro",AH12="Catastrófico"),AND(K12="Posible",AH12="Moderado"),AND(K12="Probable",AH12="Moderado"),AND(K12="Casi seguro",AH12="Moderado"),AND(K12="Posible",AH12="Mayor"),AND(K12="Probable",AH12="Mayor"),AND(K12="Casi seguro",AH12="Mayor")),"Extremo",)))</f>
        <v>Extremo</v>
      </c>
      <c r="AK12" s="297">
        <v>1</v>
      </c>
      <c r="AL12" s="298" t="s">
        <v>1137</v>
      </c>
      <c r="AM12" s="299" t="s">
        <v>742</v>
      </c>
      <c r="AN12" s="299">
        <f t="shared" si="1"/>
        <v>15</v>
      </c>
      <c r="AO12" s="299" t="s">
        <v>741</v>
      </c>
      <c r="AP12" s="299">
        <f t="shared" si="2"/>
        <v>15</v>
      </c>
      <c r="AQ12" s="299" t="s">
        <v>702</v>
      </c>
      <c r="AR12" s="299">
        <f t="shared" si="3"/>
        <v>15</v>
      </c>
      <c r="AS12" s="299" t="s">
        <v>701</v>
      </c>
      <c r="AT12" s="299">
        <f t="shared" si="4"/>
        <v>15</v>
      </c>
      <c r="AU12" s="299" t="s">
        <v>700</v>
      </c>
      <c r="AV12" s="299">
        <f t="shared" si="5"/>
        <v>15</v>
      </c>
      <c r="AW12" s="299" t="s">
        <v>699</v>
      </c>
      <c r="AX12" s="299">
        <f t="shared" si="6"/>
        <v>15</v>
      </c>
      <c r="AY12" s="299" t="s">
        <v>698</v>
      </c>
      <c r="AZ12" s="299">
        <f t="shared" si="7"/>
        <v>15</v>
      </c>
      <c r="BA12" s="300">
        <f t="shared" si="8"/>
        <v>105</v>
      </c>
      <c r="BB12" s="299" t="str">
        <f t="shared" si="9"/>
        <v>Fuerte</v>
      </c>
      <c r="BC12" s="299" t="s">
        <v>697</v>
      </c>
      <c r="BD12" s="299">
        <f t="shared" si="10"/>
        <v>100</v>
      </c>
      <c r="BE12" s="301" t="str">
        <f t="shared" si="11"/>
        <v>Fuerte</v>
      </c>
      <c r="BF12" s="533">
        <f>AVERAGE(BD12:BD14)</f>
        <v>100</v>
      </c>
      <c r="BG12" s="533" t="str">
        <f>IF(BF12=100,"Fuerte",IF(AND(BF12&lt;=99, BF12&gt;=50),"Moderado",IF(BF12&lt;50,"Débil")))</f>
        <v>Fuerte</v>
      </c>
      <c r="BH12" s="525">
        <f>IF(BG12="Fuerte",(J12-2),IF(BG12="Moderado",(J12-1), IF(BG12="Débil",((J12-0)))))</f>
        <v>1</v>
      </c>
      <c r="BI12" s="525" t="str">
        <f>IF(BH12&lt;=0,"Rara vez",IF(BH12=1,"Rara vez",IF(BH12=2,"Improbable",IF(BH12=3,"Posible",IF(BH12=4,"Probable",IF(BH12=5,"Casi Seguro"))))))</f>
        <v>Rara vez</v>
      </c>
      <c r="BJ12" s="532">
        <f>IF(BI12="","",IF(BI12="Rara vez",0.2,IF(BI12="Improbable",0.4,IF(BI12="Posible",0.6,IF(BI12="Probable",0.8,IF(BI12="Casi seguro",1,))))))</f>
        <v>0.2</v>
      </c>
      <c r="BK12" s="525" t="str">
        <f>IFERROR(IF(AG12=5,"Moderado",IF(AG12=10,"Mayor",IF(AG12=20,"Catastrófico",0))),"")</f>
        <v>Catastrófico</v>
      </c>
      <c r="BL12" s="532">
        <f>IF(AH12="","",IF(AH12="Moderado",0.6,IF(AH12="Mayor",0.8,IF(AH12="Catastrófico",1,))))</f>
        <v>1</v>
      </c>
      <c r="BM12" s="525" t="str">
        <f>IF(OR(AND(KBI12="Rara vez",BK12="Moderado"),AND(BI12="Improbable",BK12="Moderado")),"Moderado",IF(OR(AND(BI12="Rara vez",BK12="Mayor"),AND(BI12="Improbable",BK12="Mayor"),AND(BI12="Posible",BK12="Moderado"),AND(BI12="Probable",BK12="Moderado")),"Alta",IF(OR(AND(BI12="Rara vez",BK12="Catastrófico"),AND(BI12="Improbable",BK12="Catastrófico"),AND(BI12="Posible",BK12="Catastrófico"),AND(BI12="Probable",BK12="Catastrófico"),AND(BI12="Casi seguro",BK12="Catastrófico"),AND(BI12="Posible",BK12="Moderado"),AND(BI12="Probable",BK12="Moderado"),AND(BI12="Casi seguro",BK12="Moderado"),AND(BI12="Posible",BK12="Mayor"),AND(BI12="Probable",BK12="Mayor"),AND(BI12="Casi seguro",BK12="Mayor")),"Extremo",)))</f>
        <v>Extremo</v>
      </c>
      <c r="BN12" s="301" t="s">
        <v>696</v>
      </c>
      <c r="BO12" s="302" t="s">
        <v>1136</v>
      </c>
      <c r="BP12" s="302" t="s">
        <v>1133</v>
      </c>
      <c r="BQ12" s="302" t="s">
        <v>1133</v>
      </c>
      <c r="BR12" s="302" t="s">
        <v>1128</v>
      </c>
      <c r="BS12" s="302" t="s">
        <v>1127</v>
      </c>
      <c r="BT12" s="304">
        <v>45030</v>
      </c>
      <c r="BU12" s="304">
        <v>45291</v>
      </c>
      <c r="BV12" s="297">
        <v>4451</v>
      </c>
      <c r="BW12" s="297"/>
      <c r="BX12" s="278"/>
      <c r="BY12" s="278"/>
      <c r="BZ12" s="278"/>
      <c r="CA12" s="278"/>
      <c r="CB12" s="278"/>
      <c r="CC12" s="278"/>
      <c r="CD12" s="278"/>
      <c r="CE12" s="278"/>
      <c r="CF12" s="278"/>
      <c r="CG12" s="278"/>
      <c r="CH12" s="278"/>
      <c r="CI12" s="278"/>
      <c r="CJ12" s="278"/>
      <c r="CK12" s="278"/>
      <c r="CL12" s="278"/>
      <c r="CM12" s="278"/>
      <c r="CN12" s="278"/>
      <c r="CO12" s="278"/>
      <c r="CP12" s="278"/>
      <c r="CQ12" s="278"/>
    </row>
    <row r="13" spans="1:95" ht="78.75" customHeight="1">
      <c r="A13" s="524"/>
      <c r="B13" s="524"/>
      <c r="C13" s="524"/>
      <c r="D13" s="524"/>
      <c r="E13" s="306"/>
      <c r="F13" s="306"/>
      <c r="G13" s="524"/>
      <c r="H13" s="524"/>
      <c r="I13" s="308" t="s">
        <v>758</v>
      </c>
      <c r="J13" s="524"/>
      <c r="K13" s="524"/>
      <c r="L13" s="524"/>
      <c r="M13" s="524"/>
      <c r="N13" s="524"/>
      <c r="O13" s="524"/>
      <c r="P13" s="524"/>
      <c r="Q13" s="524"/>
      <c r="R13" s="524"/>
      <c r="S13" s="524"/>
      <c r="T13" s="524"/>
      <c r="U13" s="524"/>
      <c r="V13" s="524"/>
      <c r="W13" s="524"/>
      <c r="X13" s="524"/>
      <c r="Y13" s="524"/>
      <c r="Z13" s="524"/>
      <c r="AA13" s="524"/>
      <c r="AB13" s="524"/>
      <c r="AC13" s="524"/>
      <c r="AD13" s="524"/>
      <c r="AE13" s="524"/>
      <c r="AF13" s="524"/>
      <c r="AG13" s="296">
        <f t="shared" si="0"/>
        <v>5</v>
      </c>
      <c r="AH13" s="524"/>
      <c r="AI13" s="524"/>
      <c r="AJ13" s="524"/>
      <c r="AK13" s="297">
        <v>2</v>
      </c>
      <c r="AL13" s="298" t="s">
        <v>1135</v>
      </c>
      <c r="AM13" s="299" t="s">
        <v>742</v>
      </c>
      <c r="AN13" s="299">
        <f t="shared" si="1"/>
        <v>15</v>
      </c>
      <c r="AO13" s="299" t="s">
        <v>741</v>
      </c>
      <c r="AP13" s="299">
        <f t="shared" si="2"/>
        <v>15</v>
      </c>
      <c r="AQ13" s="299" t="s">
        <v>702</v>
      </c>
      <c r="AR13" s="299">
        <f t="shared" si="3"/>
        <v>15</v>
      </c>
      <c r="AS13" s="299" t="s">
        <v>701</v>
      </c>
      <c r="AT13" s="299">
        <f t="shared" si="4"/>
        <v>15</v>
      </c>
      <c r="AU13" s="299" t="s">
        <v>700</v>
      </c>
      <c r="AV13" s="299">
        <f t="shared" si="5"/>
        <v>15</v>
      </c>
      <c r="AW13" s="299" t="s">
        <v>699</v>
      </c>
      <c r="AX13" s="299">
        <f t="shared" si="6"/>
        <v>15</v>
      </c>
      <c r="AY13" s="299" t="s">
        <v>698</v>
      </c>
      <c r="AZ13" s="299">
        <f t="shared" si="7"/>
        <v>15</v>
      </c>
      <c r="BA13" s="300">
        <f t="shared" si="8"/>
        <v>105</v>
      </c>
      <c r="BB13" s="299" t="str">
        <f t="shared" si="9"/>
        <v>Fuerte</v>
      </c>
      <c r="BC13" s="299" t="s">
        <v>697</v>
      </c>
      <c r="BD13" s="299">
        <f t="shared" si="10"/>
        <v>100</v>
      </c>
      <c r="BE13" s="301" t="str">
        <f t="shared" si="11"/>
        <v>Fuerte</v>
      </c>
      <c r="BF13" s="524"/>
      <c r="BG13" s="524"/>
      <c r="BH13" s="524"/>
      <c r="BI13" s="524"/>
      <c r="BJ13" s="524"/>
      <c r="BK13" s="524"/>
      <c r="BL13" s="524"/>
      <c r="BM13" s="524"/>
      <c r="BN13" s="301" t="s">
        <v>696</v>
      </c>
      <c r="BO13" s="302" t="s">
        <v>1134</v>
      </c>
      <c r="BP13" s="302" t="s">
        <v>1133</v>
      </c>
      <c r="BQ13" s="302" t="s">
        <v>1133</v>
      </c>
      <c r="BR13" s="302" t="s">
        <v>1128</v>
      </c>
      <c r="BS13" s="302" t="s">
        <v>1127</v>
      </c>
      <c r="BT13" s="304">
        <v>45030</v>
      </c>
      <c r="BU13" s="304">
        <v>45291</v>
      </c>
      <c r="BV13" s="297">
        <v>4451</v>
      </c>
      <c r="BW13" s="297"/>
      <c r="BX13" s="278"/>
      <c r="BY13" s="278"/>
      <c r="BZ13" s="278"/>
      <c r="CA13" s="278"/>
      <c r="CB13" s="278"/>
      <c r="CC13" s="278"/>
      <c r="CD13" s="278"/>
      <c r="CE13" s="278"/>
      <c r="CF13" s="278"/>
      <c r="CG13" s="278"/>
      <c r="CH13" s="278"/>
      <c r="CI13" s="278"/>
      <c r="CJ13" s="278"/>
      <c r="CK13" s="278"/>
      <c r="CL13" s="278"/>
      <c r="CM13" s="278"/>
      <c r="CN13" s="278"/>
      <c r="CO13" s="278"/>
      <c r="CP13" s="278"/>
      <c r="CQ13" s="278"/>
    </row>
    <row r="14" spans="1:95" ht="78.75" customHeight="1">
      <c r="A14" s="524"/>
      <c r="B14" s="524"/>
      <c r="C14" s="524"/>
      <c r="D14" s="524"/>
      <c r="E14" s="306"/>
      <c r="F14" s="306"/>
      <c r="G14" s="524"/>
      <c r="H14" s="524"/>
      <c r="I14" s="308" t="s">
        <v>728</v>
      </c>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296">
        <f t="shared" si="0"/>
        <v>5</v>
      </c>
      <c r="AH14" s="524"/>
      <c r="AI14" s="524"/>
      <c r="AJ14" s="524"/>
      <c r="AK14" s="297">
        <v>3</v>
      </c>
      <c r="AL14" s="298" t="s">
        <v>1132</v>
      </c>
      <c r="AM14" s="299" t="s">
        <v>742</v>
      </c>
      <c r="AN14" s="299">
        <f t="shared" si="1"/>
        <v>15</v>
      </c>
      <c r="AO14" s="299" t="s">
        <v>741</v>
      </c>
      <c r="AP14" s="299">
        <f t="shared" si="2"/>
        <v>15</v>
      </c>
      <c r="AQ14" s="299" t="s">
        <v>702</v>
      </c>
      <c r="AR14" s="299">
        <f t="shared" si="3"/>
        <v>15</v>
      </c>
      <c r="AS14" s="299" t="s">
        <v>720</v>
      </c>
      <c r="AT14" s="299">
        <f t="shared" si="4"/>
        <v>10</v>
      </c>
      <c r="AU14" s="299" t="s">
        <v>700</v>
      </c>
      <c r="AV14" s="299">
        <f t="shared" si="5"/>
        <v>15</v>
      </c>
      <c r="AW14" s="299" t="s">
        <v>699</v>
      </c>
      <c r="AX14" s="299">
        <f t="shared" si="6"/>
        <v>15</v>
      </c>
      <c r="AY14" s="299" t="s">
        <v>698</v>
      </c>
      <c r="AZ14" s="299">
        <f t="shared" si="7"/>
        <v>15</v>
      </c>
      <c r="BA14" s="300">
        <f t="shared" si="8"/>
        <v>100</v>
      </c>
      <c r="BB14" s="299" t="str">
        <f t="shared" si="9"/>
        <v>Fuerte</v>
      </c>
      <c r="BC14" s="299" t="s">
        <v>697</v>
      </c>
      <c r="BD14" s="299">
        <f t="shared" si="10"/>
        <v>100</v>
      </c>
      <c r="BE14" s="301" t="str">
        <f t="shared" si="11"/>
        <v>Fuerte</v>
      </c>
      <c r="BF14" s="524"/>
      <c r="BG14" s="524"/>
      <c r="BH14" s="524"/>
      <c r="BI14" s="524"/>
      <c r="BJ14" s="524"/>
      <c r="BK14" s="524"/>
      <c r="BL14" s="524"/>
      <c r="BM14" s="524"/>
      <c r="BN14" s="301" t="s">
        <v>696</v>
      </c>
      <c r="BO14" s="302" t="s">
        <v>1131</v>
      </c>
      <c r="BP14" s="302" t="s">
        <v>1130</v>
      </c>
      <c r="BQ14" s="302" t="s">
        <v>1129</v>
      </c>
      <c r="BR14" s="302" t="s">
        <v>1128</v>
      </c>
      <c r="BS14" s="302" t="s">
        <v>1127</v>
      </c>
      <c r="BT14" s="304">
        <v>45030</v>
      </c>
      <c r="BU14" s="304">
        <v>45291</v>
      </c>
      <c r="BV14" s="297">
        <v>4451</v>
      </c>
      <c r="BW14" s="297"/>
      <c r="BX14" s="278"/>
      <c r="BY14" s="278"/>
      <c r="BZ14" s="278"/>
      <c r="CA14" s="278"/>
      <c r="CB14" s="278"/>
      <c r="CC14" s="278"/>
      <c r="CD14" s="278"/>
      <c r="CE14" s="278"/>
      <c r="CF14" s="278"/>
      <c r="CG14" s="278"/>
      <c r="CH14" s="278"/>
      <c r="CI14" s="278"/>
      <c r="CJ14" s="278"/>
      <c r="CK14" s="278"/>
      <c r="CL14" s="278"/>
      <c r="CM14" s="278"/>
      <c r="CN14" s="278"/>
      <c r="CO14" s="278"/>
      <c r="CP14" s="278"/>
      <c r="CQ14" s="278"/>
    </row>
    <row r="15" spans="1:95" ht="178.5">
      <c r="A15" s="523">
        <v>3</v>
      </c>
      <c r="B15" s="523" t="s">
        <v>1126</v>
      </c>
      <c r="C15" s="523" t="s">
        <v>1125</v>
      </c>
      <c r="D15" s="523" t="s">
        <v>1124</v>
      </c>
      <c r="E15" s="309" t="s">
        <v>1123</v>
      </c>
      <c r="F15" s="309" t="s">
        <v>1122</v>
      </c>
      <c r="G15" s="523" t="s">
        <v>1121</v>
      </c>
      <c r="H15" s="523" t="s">
        <v>709</v>
      </c>
      <c r="I15" s="308" t="s">
        <v>732</v>
      </c>
      <c r="J15" s="535">
        <v>2</v>
      </c>
      <c r="K15" s="516" t="str">
        <f>IF(J15&lt;=0,"",IF(J15=1,"Rara vez",IF(J15=2,"Improbable",IF(J15=3,"Posible",IF(J15=4,"Probable",IF(J15=5,"Casi Seguro"))))))</f>
        <v>Improbable</v>
      </c>
      <c r="L15" s="532">
        <f>IF(K15="","",IF(K15="Rara vez",0.2,IF(K15="Improbable",0.4,IF(K15="Posible",0.6,IF(K15="Probable",0.8,IF(K15="Casi seguro",1,))))))</f>
        <v>0.4</v>
      </c>
      <c r="M15" s="532" t="s">
        <v>707</v>
      </c>
      <c r="N15" s="532" t="s">
        <v>707</v>
      </c>
      <c r="O15" s="532" t="s">
        <v>707</v>
      </c>
      <c r="P15" s="532" t="s">
        <v>707</v>
      </c>
      <c r="Q15" s="532" t="s">
        <v>707</v>
      </c>
      <c r="R15" s="532" t="s">
        <v>706</v>
      </c>
      <c r="S15" s="532" t="s">
        <v>706</v>
      </c>
      <c r="T15" s="532" t="s">
        <v>706</v>
      </c>
      <c r="U15" s="532" t="s">
        <v>706</v>
      </c>
      <c r="V15" s="532" t="s">
        <v>707</v>
      </c>
      <c r="W15" s="532" t="s">
        <v>706</v>
      </c>
      <c r="X15" s="532" t="s">
        <v>707</v>
      </c>
      <c r="Y15" s="532" t="s">
        <v>706</v>
      </c>
      <c r="Z15" s="532" t="s">
        <v>706</v>
      </c>
      <c r="AA15" s="532" t="s">
        <v>707</v>
      </c>
      <c r="AB15" s="532" t="s">
        <v>706</v>
      </c>
      <c r="AC15" s="532" t="s">
        <v>707</v>
      </c>
      <c r="AD15" s="532" t="s">
        <v>707</v>
      </c>
      <c r="AE15" s="532" t="s">
        <v>706</v>
      </c>
      <c r="AF15" s="534">
        <f>IF(AB15="Si","19",COUNTIF(M15:AE16,"si"))</f>
        <v>10</v>
      </c>
      <c r="AG15" s="296">
        <f t="shared" si="0"/>
        <v>10</v>
      </c>
      <c r="AH15" s="516" t="str">
        <f>IF(AG15=5,"Moderado",IF(AG15=10,"Mayor",IF(AG15=20,"Catastrófico",0)))</f>
        <v>Mayor</v>
      </c>
      <c r="AI15" s="532">
        <f>IF(AH15="","",IF(AH15="Moderado",0.6,IF(AH15="Mayor",0.8,IF(AH15="Catastrófico",1,))))</f>
        <v>0.8</v>
      </c>
      <c r="AJ15" s="516" t="str">
        <f>IF(OR(AND(K15="Rara vez",AH15="Moderado"),AND(K15="Improbable",AH15="Moderado")),"Moderado",IF(OR(AND(K15="Rara vez",AH15="Mayor"),AND(K15="Improbable",AH15="Mayor"),AND(K15="Posible",AH15="Moderado"),AND(K15="Probable",AH15="Moderado")),"Alta",IF(OR(AND(K15="Rara vez",AH15="Catastrófico"),AND(K15="Improbable",AH15="Catastrófico"),AND(K15="Posible",AH15="Catastrófico"),AND(K15="Probable",AH15="Catastrófico"),AND(K15="Casi seguro",AH15="Catastrófico"),AND(K15="Posible",AH15="Moderado"),AND(K15="Probable",AH15="Moderado"),AND(K15="Casi seguro",AH15="Moderado"),AND(K15="Posible",AH15="Mayor"),AND(K15="Probable",AH15="Mayor"),AND(K15="Casi seguro",AH15="Mayor")),"Extremo",)))</f>
        <v>Alta</v>
      </c>
      <c r="AK15" s="310">
        <v>1</v>
      </c>
      <c r="AL15" s="311" t="s">
        <v>1120</v>
      </c>
      <c r="AM15" s="312" t="s">
        <v>742</v>
      </c>
      <c r="AN15" s="312">
        <f t="shared" si="1"/>
        <v>15</v>
      </c>
      <c r="AO15" s="312" t="s">
        <v>741</v>
      </c>
      <c r="AP15" s="312">
        <f t="shared" si="2"/>
        <v>15</v>
      </c>
      <c r="AQ15" s="312" t="s">
        <v>702</v>
      </c>
      <c r="AR15" s="312">
        <f t="shared" si="3"/>
        <v>15</v>
      </c>
      <c r="AS15" s="312" t="s">
        <v>701</v>
      </c>
      <c r="AT15" s="312">
        <f t="shared" si="4"/>
        <v>15</v>
      </c>
      <c r="AU15" s="312" t="s">
        <v>700</v>
      </c>
      <c r="AV15" s="312">
        <f t="shared" si="5"/>
        <v>15</v>
      </c>
      <c r="AW15" s="299" t="s">
        <v>699</v>
      </c>
      <c r="AX15" s="312">
        <f t="shared" si="6"/>
        <v>15</v>
      </c>
      <c r="AY15" s="299" t="s">
        <v>698</v>
      </c>
      <c r="AZ15" s="312">
        <f t="shared" si="7"/>
        <v>15</v>
      </c>
      <c r="BA15" s="313">
        <f>SUM(AN15,AP15,AR15,AT15,AV15,AX15,AZ15)</f>
        <v>105</v>
      </c>
      <c r="BB15" s="312" t="str">
        <f>IF(BA15&gt;=96,"Fuerte",IF(AND(BA15&gt;=86, BA15&lt;96),"Moderado",IF(BA15&lt;86,"Débil")))</f>
        <v>Fuerte</v>
      </c>
      <c r="BC15" s="312" t="s">
        <v>697</v>
      </c>
      <c r="BD15" s="312">
        <f>VALUE(IF(OR(AND(BB15="Fuerte",BC15="Fuerte")),"100",IF(OR(AND(BB15="Fuerte",BC15="Moderado"),AND(BB15="Moderado",BC15="Fuerte"),AND(BB15="Moderado",BC15="Moderado")),"50",IF(OR(AND(BB15="Fuerte",BC15="Débil"),AND(BB15="Moderado",BC15="Débil"),AND(BB15="Débil",BC15="Fuerte"),AND(BB15="Débil",BC15="Moderado"),AND(BB15="Débil",BC15="Débil")),"0",))))</f>
        <v>100</v>
      </c>
      <c r="BE15" s="314" t="str">
        <f>IF(BD15=100,"Fuerte",IF(BD15=50,"Moderado",IF(BD15=0,"Débil")))</f>
        <v>Fuerte</v>
      </c>
      <c r="BF15" s="538">
        <f>AVERAGE(BD15:BD15)</f>
        <v>100</v>
      </c>
      <c r="BG15" s="538" t="str">
        <f>IF(BF15=100,"Fuerte",IF(AND(BF15&lt;=99, BF15&gt;=50),"Moderado",IF(BF15&lt;50,"Débil")))</f>
        <v>Fuerte</v>
      </c>
      <c r="BH15" s="525">
        <f>IF(BG15="Fuerte",(J15-2),IF(BG15="Moderado",(J15-1), IF(BG15="Débil",((J15-0)))))</f>
        <v>0</v>
      </c>
      <c r="BI15" s="525" t="str">
        <f>IF(BH15&lt;=0,"Rara vez",IF(BH15=1,"Rara vez",IF(BH15=2,"Improbable",IF(BH15=3,"Posible",IF(BH15=4,"Probable",IF(BH15=5,"Casi Seguro"))))))</f>
        <v>Rara vez</v>
      </c>
      <c r="BJ15" s="536">
        <f>IF(BI15="","",IF(BI15="Rara vez",0.2,IF(BI15="Improbable",0.4,IF(BI15="Posible",0.6,IF(BI15="Probable",0.8,IF(BI15="Casi seguro",1,))))))</f>
        <v>0.2</v>
      </c>
      <c r="BK15" s="525" t="str">
        <f>IFERROR(IF(AG15=5,"Moderado",IF(AG15=10,"Mayor",IF(AG15=20,"Catastrófico",0))),"")</f>
        <v>Mayor</v>
      </c>
      <c r="BL15" s="536">
        <f>IF(AH15="","",IF(AH15="Moderado",0.6,IF(AH15="Mayor",0.8,IF(AH15="Catastrófico",1,))))</f>
        <v>0.8</v>
      </c>
      <c r="BM15" s="537" t="str">
        <f>IF(OR(AND(KBI15="Rara vez",BK15="Moderado"),AND(BI15="Improbable",BK15="Moderado")),"Moderado",IF(OR(AND(BI15="Rara vez",BK15="Mayor"),AND(BI15="Improbable",BK15="Mayor"),AND(BI15="Posible",BK15="Moderado"),AND(BI15="Probable",BK15="Moderado")),"Alta",IF(OR(AND(BI15="Rara vez",BK15="Catastrófico"),AND(BI15="Improbable",BK15="Catastrófico"),AND(BI15="Posible",BK15="Catastrófico"),AND(BI15="Probable",BK15="Catastrófico"),AND(BI15="Casi seguro",BK15="Catastrófico"),AND(BI15="Posible",BK15="Moderado"),AND(BI15="Probable",BK15="Moderado"),AND(BI15="Casi seguro",BK15="Moderado"),AND(BI15="Posible",BK15="Mayor"),AND(BI15="Probable",BK15="Mayor"),AND(BI15="Casi seguro",BK15="Mayor")),"Extremo",)))</f>
        <v>Alta</v>
      </c>
      <c r="BN15" s="315" t="s">
        <v>696</v>
      </c>
      <c r="BO15" s="297" t="s">
        <v>1119</v>
      </c>
      <c r="BP15" s="297" t="s">
        <v>1118</v>
      </c>
      <c r="BQ15" s="297" t="s">
        <v>1117</v>
      </c>
      <c r="BR15" s="297" t="s">
        <v>1116</v>
      </c>
      <c r="BS15" s="297" t="s">
        <v>1115</v>
      </c>
      <c r="BT15" s="316">
        <v>45041</v>
      </c>
      <c r="BU15" s="316">
        <v>45275</v>
      </c>
      <c r="BV15" s="297">
        <v>4525</v>
      </c>
      <c r="BW15" s="297"/>
      <c r="BX15" s="278"/>
      <c r="BY15" s="278"/>
      <c r="BZ15" s="278"/>
      <c r="CA15" s="278"/>
      <c r="CB15" s="278"/>
      <c r="CC15" s="278"/>
      <c r="CD15" s="278"/>
      <c r="CE15" s="278"/>
      <c r="CF15" s="278"/>
      <c r="CG15" s="278"/>
      <c r="CH15" s="278"/>
      <c r="CI15" s="278"/>
      <c r="CJ15" s="278"/>
      <c r="CK15" s="278"/>
      <c r="CL15" s="278"/>
      <c r="CM15" s="278"/>
      <c r="CN15" s="278"/>
      <c r="CO15" s="278"/>
      <c r="CP15" s="278"/>
      <c r="CQ15" s="278"/>
    </row>
    <row r="16" spans="1:95" ht="78.75" customHeight="1">
      <c r="A16" s="524"/>
      <c r="B16" s="524"/>
      <c r="C16" s="524"/>
      <c r="D16" s="524"/>
      <c r="E16" s="306"/>
      <c r="F16" s="306"/>
      <c r="G16" s="524"/>
      <c r="H16" s="524"/>
      <c r="I16" s="308" t="s">
        <v>728</v>
      </c>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296">
        <f t="shared" si="0"/>
        <v>5</v>
      </c>
      <c r="AH16" s="524"/>
      <c r="AI16" s="524"/>
      <c r="AJ16" s="524"/>
      <c r="AK16" s="310">
        <v>2</v>
      </c>
      <c r="AL16" s="317" t="s">
        <v>731</v>
      </c>
      <c r="AM16" s="312"/>
      <c r="AN16" s="312" t="str">
        <f t="shared" si="1"/>
        <v/>
      </c>
      <c r="AO16" s="312"/>
      <c r="AP16" s="312" t="str">
        <f t="shared" si="2"/>
        <v/>
      </c>
      <c r="AQ16" s="312"/>
      <c r="AR16" s="312" t="str">
        <f t="shared" si="3"/>
        <v/>
      </c>
      <c r="AS16" s="312"/>
      <c r="AT16" s="312" t="str">
        <f t="shared" si="4"/>
        <v/>
      </c>
      <c r="AU16" s="312"/>
      <c r="AV16" s="312" t="str">
        <f t="shared" si="5"/>
        <v/>
      </c>
      <c r="AW16" s="299"/>
      <c r="AX16" s="312" t="str">
        <f t="shared" si="6"/>
        <v/>
      </c>
      <c r="AY16" s="299"/>
      <c r="AZ16" s="312" t="str">
        <f t="shared" si="7"/>
        <v/>
      </c>
      <c r="BA16" s="313"/>
      <c r="BB16" s="312"/>
      <c r="BC16" s="312"/>
      <c r="BD16" s="312"/>
      <c r="BE16" s="314"/>
      <c r="BF16" s="524"/>
      <c r="BG16" s="524"/>
      <c r="BH16" s="524"/>
      <c r="BI16" s="524"/>
      <c r="BJ16" s="524"/>
      <c r="BK16" s="524"/>
      <c r="BL16" s="524"/>
      <c r="BM16" s="524"/>
      <c r="BN16" s="314"/>
      <c r="BO16" s="297"/>
      <c r="BP16" s="297"/>
      <c r="BQ16" s="297"/>
      <c r="BR16" s="297"/>
      <c r="BS16" s="297"/>
      <c r="BT16" s="297"/>
      <c r="BU16" s="297"/>
      <c r="BV16" s="297"/>
      <c r="BW16" s="297"/>
      <c r="BX16" s="278"/>
      <c r="BY16" s="278"/>
      <c r="BZ16" s="278"/>
      <c r="CA16" s="278"/>
      <c r="CB16" s="278"/>
      <c r="CC16" s="278"/>
      <c r="CD16" s="278"/>
      <c r="CE16" s="278"/>
      <c r="CF16" s="278"/>
      <c r="CG16" s="278"/>
      <c r="CH16" s="278"/>
      <c r="CI16" s="278"/>
      <c r="CJ16" s="278"/>
      <c r="CK16" s="278"/>
      <c r="CL16" s="278"/>
      <c r="CM16" s="278"/>
      <c r="CN16" s="278"/>
      <c r="CO16" s="278"/>
      <c r="CP16" s="278"/>
      <c r="CQ16" s="278"/>
    </row>
    <row r="17" spans="1:95" ht="78.75" customHeight="1">
      <c r="A17" s="524"/>
      <c r="B17" s="524"/>
      <c r="C17" s="524"/>
      <c r="D17" s="524"/>
      <c r="E17" s="306"/>
      <c r="F17" s="306"/>
      <c r="G17" s="524"/>
      <c r="H17" s="524"/>
      <c r="I17" s="308" t="s">
        <v>758</v>
      </c>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296">
        <f t="shared" si="0"/>
        <v>5</v>
      </c>
      <c r="AH17" s="524"/>
      <c r="AI17" s="524"/>
      <c r="AJ17" s="524"/>
      <c r="AK17" s="310">
        <v>3</v>
      </c>
      <c r="AL17" s="317" t="s">
        <v>731</v>
      </c>
      <c r="AM17" s="312"/>
      <c r="AN17" s="312" t="str">
        <f t="shared" si="1"/>
        <v/>
      </c>
      <c r="AO17" s="312"/>
      <c r="AP17" s="312" t="str">
        <f t="shared" si="2"/>
        <v/>
      </c>
      <c r="AQ17" s="312"/>
      <c r="AR17" s="312" t="str">
        <f t="shared" si="3"/>
        <v/>
      </c>
      <c r="AS17" s="312"/>
      <c r="AT17" s="312" t="str">
        <f t="shared" si="4"/>
        <v/>
      </c>
      <c r="AU17" s="312"/>
      <c r="AV17" s="312" t="str">
        <f t="shared" si="5"/>
        <v/>
      </c>
      <c r="AW17" s="299"/>
      <c r="AX17" s="312" t="str">
        <f t="shared" si="6"/>
        <v/>
      </c>
      <c r="AY17" s="299"/>
      <c r="AZ17" s="312" t="str">
        <f t="shared" si="7"/>
        <v/>
      </c>
      <c r="BA17" s="313"/>
      <c r="BB17" s="312"/>
      <c r="BC17" s="312"/>
      <c r="BD17" s="312"/>
      <c r="BE17" s="314"/>
      <c r="BF17" s="524"/>
      <c r="BG17" s="524"/>
      <c r="BH17" s="524"/>
      <c r="BI17" s="524"/>
      <c r="BJ17" s="524"/>
      <c r="BK17" s="524"/>
      <c r="BL17" s="524"/>
      <c r="BM17" s="524"/>
      <c r="BN17" s="314"/>
      <c r="BO17" s="297"/>
      <c r="BP17" s="297"/>
      <c r="BQ17" s="297"/>
      <c r="BR17" s="297"/>
      <c r="BS17" s="297"/>
      <c r="BT17" s="316"/>
      <c r="BU17" s="316"/>
      <c r="BV17" s="297"/>
      <c r="BW17" s="310"/>
      <c r="BX17" s="278"/>
      <c r="BY17" s="278"/>
      <c r="BZ17" s="278"/>
      <c r="CA17" s="278"/>
      <c r="CB17" s="278"/>
      <c r="CC17" s="278"/>
      <c r="CD17" s="278"/>
      <c r="CE17" s="278"/>
      <c r="CF17" s="278"/>
      <c r="CG17" s="278"/>
      <c r="CH17" s="278"/>
      <c r="CI17" s="278"/>
      <c r="CJ17" s="278"/>
      <c r="CK17" s="278"/>
      <c r="CL17" s="278"/>
      <c r="CM17" s="278"/>
      <c r="CN17" s="278"/>
      <c r="CO17" s="278"/>
      <c r="CP17" s="278"/>
      <c r="CQ17" s="278"/>
    </row>
    <row r="18" spans="1:95" ht="78.75" customHeight="1">
      <c r="A18" s="523">
        <v>4</v>
      </c>
      <c r="B18" s="523" t="s">
        <v>1114</v>
      </c>
      <c r="C18" s="523" t="s">
        <v>1113</v>
      </c>
      <c r="D18" s="523" t="s">
        <v>1112</v>
      </c>
      <c r="E18" s="307" t="s">
        <v>1111</v>
      </c>
      <c r="F18" s="307" t="s">
        <v>1111</v>
      </c>
      <c r="G18" s="523" t="s">
        <v>1110</v>
      </c>
      <c r="H18" s="523" t="s">
        <v>709</v>
      </c>
      <c r="I18" s="318" t="s">
        <v>732</v>
      </c>
      <c r="J18" s="535">
        <v>3</v>
      </c>
      <c r="K18" s="516" t="str">
        <f>IF(J18&lt;=0,"",IF(J18=1,"Rara vez",IF(J18=2,"Improbable",IF(J18=3,"Posible",IF(J18=4,"Probable",IF(J18=5,"Casi Seguro"))))))</f>
        <v>Posible</v>
      </c>
      <c r="L18" s="532">
        <f>IF(K18="","",IF(K18="Rara vez",0.2,IF(K18="Improbable",0.4,IF(K18="Posible",0.6,IF(K18="Probable",0.8,IF(K18="Casi seguro",1,))))))</f>
        <v>0.6</v>
      </c>
      <c r="M18" s="532" t="s">
        <v>707</v>
      </c>
      <c r="N18" s="532" t="s">
        <v>707</v>
      </c>
      <c r="O18" s="532" t="s">
        <v>707</v>
      </c>
      <c r="P18" s="532" t="s">
        <v>707</v>
      </c>
      <c r="Q18" s="532" t="s">
        <v>707</v>
      </c>
      <c r="R18" s="532" t="s">
        <v>707</v>
      </c>
      <c r="S18" s="532" t="s">
        <v>706</v>
      </c>
      <c r="T18" s="532" t="s">
        <v>706</v>
      </c>
      <c r="U18" s="532" t="s">
        <v>707</v>
      </c>
      <c r="V18" s="532" t="s">
        <v>707</v>
      </c>
      <c r="W18" s="532" t="s">
        <v>707</v>
      </c>
      <c r="X18" s="532" t="s">
        <v>707</v>
      </c>
      <c r="Y18" s="532" t="s">
        <v>707</v>
      </c>
      <c r="Z18" s="532" t="s">
        <v>707</v>
      </c>
      <c r="AA18" s="532" t="s">
        <v>707</v>
      </c>
      <c r="AB18" s="532" t="s">
        <v>706</v>
      </c>
      <c r="AC18" s="532" t="s">
        <v>707</v>
      </c>
      <c r="AD18" s="532" t="s">
        <v>707</v>
      </c>
      <c r="AE18" s="532" t="s">
        <v>706</v>
      </c>
      <c r="AF18" s="534">
        <f>IF(AB18="Si","19",COUNTIF(M18:AE19,"si"))</f>
        <v>15</v>
      </c>
      <c r="AG18" s="296">
        <f t="shared" si="0"/>
        <v>20</v>
      </c>
      <c r="AH18" s="516" t="str">
        <f>IF(AG18=5,"Moderado",IF(AG18=10,"Mayor",IF(AG18=20,"Catastrófico",0)))</f>
        <v>Catastrófico</v>
      </c>
      <c r="AI18" s="532">
        <f>IF(AH18="","",IF(AH18="Moderado",0.6,IF(AH18="Mayor",0.8,IF(AH18="Catastrófico",1,))))</f>
        <v>1</v>
      </c>
      <c r="AJ18" s="516" t="str">
        <f>IF(OR(AND(K18="Rara vez",AH18="Moderado"),AND(K18="Improbable",AH18="Moderado")),"Moderado",IF(OR(AND(K18="Rara vez",AH18="Mayor"),AND(K18="Improbable",AH18="Mayor"),AND(K18="Posible",AH18="Moderado"),AND(K18="Probable",AH18="Moderado")),"Alta",IF(OR(AND(K18="Rara vez",AH18="Catastrófico"),AND(K18="Improbable",AH18="Catastrófico"),AND(K18="Posible",AH18="Catastrófico"),AND(K18="Probable",AH18="Catastrófico"),AND(K18="Casi seguro",AH18="Catastrófico"),AND(K18="Posible",AH18="Moderado"),AND(K18="Probable",AH18="Moderado"),AND(K18="Casi seguro",AH18="Moderado"),AND(K18="Posible",AH18="Mayor"),AND(K18="Probable",AH18="Mayor"),AND(K18="Casi seguro",AH18="Mayor")),"Extremo",)))</f>
        <v>Extremo</v>
      </c>
      <c r="AK18" s="310">
        <v>1</v>
      </c>
      <c r="AL18" s="319" t="s">
        <v>1109</v>
      </c>
      <c r="AM18" s="312" t="s">
        <v>742</v>
      </c>
      <c r="AN18" s="312">
        <f t="shared" si="1"/>
        <v>15</v>
      </c>
      <c r="AO18" s="312" t="s">
        <v>741</v>
      </c>
      <c r="AP18" s="312">
        <f t="shared" si="2"/>
        <v>15</v>
      </c>
      <c r="AQ18" s="312" t="s">
        <v>702</v>
      </c>
      <c r="AR18" s="312">
        <f t="shared" si="3"/>
        <v>15</v>
      </c>
      <c r="AS18" s="320" t="s">
        <v>701</v>
      </c>
      <c r="AT18" s="312">
        <f t="shared" si="4"/>
        <v>15</v>
      </c>
      <c r="AU18" s="312" t="s">
        <v>700</v>
      </c>
      <c r="AV18" s="312">
        <f t="shared" si="5"/>
        <v>15</v>
      </c>
      <c r="AW18" s="299" t="s">
        <v>699</v>
      </c>
      <c r="AX18" s="312">
        <f t="shared" si="6"/>
        <v>15</v>
      </c>
      <c r="AY18" s="299" t="s">
        <v>698</v>
      </c>
      <c r="AZ18" s="312">
        <f t="shared" si="7"/>
        <v>15</v>
      </c>
      <c r="BA18" s="313">
        <f t="shared" ref="BA18:BA21" si="12">SUM(AN18,AP18,AR18,AT18,AV18,AX18,AZ18)</f>
        <v>105</v>
      </c>
      <c r="BB18" s="312" t="str">
        <f t="shared" ref="BB18:BB21" si="13">IF(BA18&gt;=96,"Fuerte",IF(AND(BA18&gt;=86, BA18&lt;96),"Moderado",IF(BA18&lt;86,"Débil")))</f>
        <v>Fuerte</v>
      </c>
      <c r="BC18" s="312" t="s">
        <v>697</v>
      </c>
      <c r="BD18" s="312">
        <f t="shared" ref="BD18:BD21" si="14">VALUE(IF(OR(AND(BB18="Fuerte",BC18="Fuerte")),"100",IF(OR(AND(BB18="Fuerte",BC18="Moderado"),AND(BB18="Moderado",BC18="Fuerte"),AND(BB18="Moderado",BC18="Moderado")),"50",IF(OR(AND(BB18="Fuerte",BC18="Débil"),AND(BB18="Moderado",BC18="Débil"),AND(BB18="Débil",BC18="Fuerte"),AND(BB18="Débil",BC18="Moderado"),AND(BB18="Débil",BC18="Débil")),"0",))))</f>
        <v>100</v>
      </c>
      <c r="BE18" s="314" t="str">
        <f t="shared" ref="BE18:BE21" si="15">IF(BD18=100,"Fuerte",IF(BD18=50,"Moderado",IF(BD18=0,"Débil")))</f>
        <v>Fuerte</v>
      </c>
      <c r="BF18" s="538">
        <f>AVERAGE(BD18:BD21)</f>
        <v>100</v>
      </c>
      <c r="BG18" s="538" t="str">
        <f>IF(BF18=100,"Fuerte",IF(AND(BF18&lt;=99, BF18&gt;=50),"Moderado",IF(BF18&lt;50,"Débil")))</f>
        <v>Fuerte</v>
      </c>
      <c r="BH18" s="525">
        <f>IF(BG18="Fuerte",(J18-2),IF(BG18="Moderado",(J18-1), IF(BG18="Débil",((J18-0)))))</f>
        <v>1</v>
      </c>
      <c r="BI18" s="525" t="str">
        <f>IF(BH18&lt;=0,"Rara vez",IF(BH18=1,"Rara vez",IF(BH18=2,"Improbable",IF(BH18=3,"Posible",IF(BH18=4,"Probable",IF(BH18=5,"Casi Seguro"))))))</f>
        <v>Rara vez</v>
      </c>
      <c r="BJ18" s="536">
        <f>IF(BI18="","",IF(BI18="Rara vez",0.2,IF(BI18="Improbable",0.4,IF(BI18="Posible",0.6,IF(BI18="Probable",0.8,IF(BI18="Casi seguro",1,))))))</f>
        <v>0.2</v>
      </c>
      <c r="BK18" s="525" t="str">
        <f>IFERROR(IF(AG18=5,"Moderado",IF(AG18=10,"Mayor",IF(AG18=20,"Catastrófico",0))),"")</f>
        <v>Catastrófico</v>
      </c>
      <c r="BL18" s="536">
        <f>IF(AH18="","",IF(AH18="Moderado",0.6,IF(AH18="Mayor",0.8,IF(AH18="Catastrófico",1,))))</f>
        <v>1</v>
      </c>
      <c r="BM18" s="537" t="str">
        <f>IF(OR(AND(KBI18="Rara vez",BK18="Moderado"),AND(BI18="Improbable",BK18="Moderado")),"Moderado",IF(OR(AND(BI18="Rara vez",BK18="Mayor"),AND(BI18="Improbable",BK18="Mayor"),AND(BI18="Posible",BK18="Moderado"),AND(BI18="Probable",BK18="Moderado")),"Alta",IF(OR(AND(BI18="Rara vez",BK18="Catastrófico"),AND(BI18="Improbable",BK18="Catastrófico"),AND(BI18="Posible",BK18="Catastrófico"),AND(BI18="Probable",BK18="Catastrófico"),AND(BI18="Casi seguro",BK18="Catastrófico"),AND(BI18="Posible",BK18="Moderado"),AND(BI18="Probable",BK18="Moderado"),AND(BI18="Casi seguro",BK18="Moderado"),AND(BI18="Posible",BK18="Mayor"),AND(BI18="Probable",BK18="Mayor"),AND(BI18="Casi seguro",BK18="Mayor")),"Extremo",)))</f>
        <v>Extremo</v>
      </c>
      <c r="BN18" s="315" t="s">
        <v>696</v>
      </c>
      <c r="BO18" s="321" t="s">
        <v>1108</v>
      </c>
      <c r="BP18" s="321" t="s">
        <v>1107</v>
      </c>
      <c r="BQ18" s="321" t="s">
        <v>1106</v>
      </c>
      <c r="BR18" s="321" t="s">
        <v>1105</v>
      </c>
      <c r="BS18" s="321" t="s">
        <v>1104</v>
      </c>
      <c r="BT18" s="322">
        <v>45019</v>
      </c>
      <c r="BU18" s="323">
        <v>45291</v>
      </c>
      <c r="BV18" s="321">
        <v>4467</v>
      </c>
      <c r="BW18" s="322">
        <v>45019</v>
      </c>
      <c r="BX18" s="278"/>
      <c r="BY18" s="278"/>
      <c r="BZ18" s="278"/>
      <c r="CA18" s="278"/>
      <c r="CB18" s="278"/>
      <c r="CC18" s="278"/>
      <c r="CD18" s="278"/>
      <c r="CE18" s="278"/>
      <c r="CF18" s="278"/>
      <c r="CG18" s="278"/>
      <c r="CH18" s="278"/>
      <c r="CI18" s="278"/>
      <c r="CJ18" s="278"/>
      <c r="CK18" s="278"/>
      <c r="CL18" s="278"/>
      <c r="CM18" s="278"/>
      <c r="CN18" s="278"/>
      <c r="CO18" s="278"/>
      <c r="CP18" s="278"/>
      <c r="CQ18" s="278"/>
    </row>
    <row r="19" spans="1:95" ht="78.75" customHeight="1">
      <c r="A19" s="524"/>
      <c r="B19" s="524"/>
      <c r="C19" s="524"/>
      <c r="D19" s="524"/>
      <c r="E19" s="306"/>
      <c r="F19" s="306"/>
      <c r="G19" s="524"/>
      <c r="H19" s="524"/>
      <c r="I19" s="318" t="s">
        <v>758</v>
      </c>
      <c r="J19" s="524"/>
      <c r="K19" s="524"/>
      <c r="L19" s="524"/>
      <c r="M19" s="539"/>
      <c r="N19" s="539"/>
      <c r="O19" s="539"/>
      <c r="P19" s="539"/>
      <c r="Q19" s="539"/>
      <c r="R19" s="539"/>
      <c r="S19" s="539"/>
      <c r="T19" s="539"/>
      <c r="U19" s="539"/>
      <c r="V19" s="539"/>
      <c r="W19" s="539"/>
      <c r="X19" s="539"/>
      <c r="Y19" s="539"/>
      <c r="Z19" s="539"/>
      <c r="AA19" s="539"/>
      <c r="AB19" s="539"/>
      <c r="AC19" s="539"/>
      <c r="AD19" s="539"/>
      <c r="AE19" s="539"/>
      <c r="AF19" s="524"/>
      <c r="AG19" s="296">
        <f t="shared" si="0"/>
        <v>5</v>
      </c>
      <c r="AH19" s="524"/>
      <c r="AI19" s="524"/>
      <c r="AJ19" s="524"/>
      <c r="AK19" s="310">
        <v>2</v>
      </c>
      <c r="AL19" s="319" t="s">
        <v>1103</v>
      </c>
      <c r="AM19" s="312" t="s">
        <v>742</v>
      </c>
      <c r="AN19" s="312">
        <f t="shared" si="1"/>
        <v>15</v>
      </c>
      <c r="AO19" s="312" t="s">
        <v>741</v>
      </c>
      <c r="AP19" s="312">
        <f t="shared" si="2"/>
        <v>15</v>
      </c>
      <c r="AQ19" s="312" t="s">
        <v>702</v>
      </c>
      <c r="AR19" s="312">
        <f t="shared" si="3"/>
        <v>15</v>
      </c>
      <c r="AS19" s="320" t="s">
        <v>720</v>
      </c>
      <c r="AT19" s="312">
        <f t="shared" si="4"/>
        <v>10</v>
      </c>
      <c r="AU19" s="312" t="s">
        <v>700</v>
      </c>
      <c r="AV19" s="312">
        <f t="shared" si="5"/>
        <v>15</v>
      </c>
      <c r="AW19" s="299" t="s">
        <v>699</v>
      </c>
      <c r="AX19" s="312">
        <f t="shared" si="6"/>
        <v>15</v>
      </c>
      <c r="AY19" s="299" t="s">
        <v>698</v>
      </c>
      <c r="AZ19" s="312">
        <f t="shared" si="7"/>
        <v>15</v>
      </c>
      <c r="BA19" s="313">
        <f t="shared" si="12"/>
        <v>100</v>
      </c>
      <c r="BB19" s="312" t="str">
        <f t="shared" si="13"/>
        <v>Fuerte</v>
      </c>
      <c r="BC19" s="312" t="s">
        <v>697</v>
      </c>
      <c r="BD19" s="312">
        <f t="shared" si="14"/>
        <v>100</v>
      </c>
      <c r="BE19" s="314" t="str">
        <f t="shared" si="15"/>
        <v>Fuerte</v>
      </c>
      <c r="BF19" s="524"/>
      <c r="BG19" s="524"/>
      <c r="BH19" s="524"/>
      <c r="BI19" s="524"/>
      <c r="BJ19" s="524"/>
      <c r="BK19" s="524"/>
      <c r="BL19" s="524"/>
      <c r="BM19" s="524"/>
      <c r="BN19" s="315" t="s">
        <v>696</v>
      </c>
      <c r="BO19" s="321" t="s">
        <v>1102</v>
      </c>
      <c r="BP19" s="321" t="s">
        <v>1099</v>
      </c>
      <c r="BQ19" s="321" t="s">
        <v>1098</v>
      </c>
      <c r="BR19" s="321" t="s">
        <v>1097</v>
      </c>
      <c r="BS19" s="321" t="s">
        <v>1097</v>
      </c>
      <c r="BT19" s="322">
        <v>45019</v>
      </c>
      <c r="BU19" s="324">
        <v>45291</v>
      </c>
      <c r="BV19" s="321">
        <v>4467</v>
      </c>
      <c r="BW19" s="310"/>
      <c r="BX19" s="278"/>
      <c r="BY19" s="278"/>
      <c r="BZ19" s="278"/>
      <c r="CA19" s="278"/>
      <c r="CB19" s="278"/>
      <c r="CC19" s="278"/>
      <c r="CD19" s="278"/>
      <c r="CE19" s="278"/>
      <c r="CF19" s="278"/>
      <c r="CG19" s="278"/>
      <c r="CH19" s="278"/>
      <c r="CI19" s="278"/>
      <c r="CJ19" s="278"/>
      <c r="CK19" s="278"/>
      <c r="CL19" s="278"/>
      <c r="CM19" s="278"/>
      <c r="CN19" s="278"/>
      <c r="CO19" s="278"/>
      <c r="CP19" s="278"/>
      <c r="CQ19" s="278"/>
    </row>
    <row r="20" spans="1:95" ht="78.75" customHeight="1">
      <c r="A20" s="524"/>
      <c r="B20" s="524"/>
      <c r="C20" s="524"/>
      <c r="D20" s="524"/>
      <c r="E20" s="306"/>
      <c r="F20" s="306"/>
      <c r="G20" s="524"/>
      <c r="H20" s="524"/>
      <c r="I20" s="318" t="s">
        <v>728</v>
      </c>
      <c r="J20" s="524"/>
      <c r="K20" s="524"/>
      <c r="L20" s="524"/>
      <c r="M20" s="539"/>
      <c r="N20" s="539"/>
      <c r="O20" s="539"/>
      <c r="P20" s="539"/>
      <c r="Q20" s="539"/>
      <c r="R20" s="539"/>
      <c r="S20" s="539"/>
      <c r="T20" s="539"/>
      <c r="U20" s="539"/>
      <c r="V20" s="539"/>
      <c r="W20" s="539"/>
      <c r="X20" s="539"/>
      <c r="Y20" s="539"/>
      <c r="Z20" s="539"/>
      <c r="AA20" s="539"/>
      <c r="AB20" s="539"/>
      <c r="AC20" s="539"/>
      <c r="AD20" s="539"/>
      <c r="AE20" s="539"/>
      <c r="AF20" s="524"/>
      <c r="AG20" s="296">
        <f t="shared" si="0"/>
        <v>5</v>
      </c>
      <c r="AH20" s="524"/>
      <c r="AI20" s="524"/>
      <c r="AJ20" s="524"/>
      <c r="AK20" s="310">
        <v>3</v>
      </c>
      <c r="AL20" s="319" t="s">
        <v>1101</v>
      </c>
      <c r="AM20" s="312" t="s">
        <v>742</v>
      </c>
      <c r="AN20" s="312">
        <f t="shared" si="1"/>
        <v>15</v>
      </c>
      <c r="AO20" s="312" t="s">
        <v>741</v>
      </c>
      <c r="AP20" s="312">
        <f t="shared" si="2"/>
        <v>15</v>
      </c>
      <c r="AQ20" s="312" t="s">
        <v>702</v>
      </c>
      <c r="AR20" s="312">
        <f t="shared" si="3"/>
        <v>15</v>
      </c>
      <c r="AS20" s="320" t="s">
        <v>701</v>
      </c>
      <c r="AT20" s="312">
        <f t="shared" si="4"/>
        <v>15</v>
      </c>
      <c r="AU20" s="312" t="s">
        <v>700</v>
      </c>
      <c r="AV20" s="312">
        <f t="shared" si="5"/>
        <v>15</v>
      </c>
      <c r="AW20" s="299" t="s">
        <v>699</v>
      </c>
      <c r="AX20" s="312">
        <f t="shared" si="6"/>
        <v>15</v>
      </c>
      <c r="AY20" s="299" t="s">
        <v>698</v>
      </c>
      <c r="AZ20" s="312">
        <f t="shared" si="7"/>
        <v>15</v>
      </c>
      <c r="BA20" s="313">
        <f t="shared" si="12"/>
        <v>105</v>
      </c>
      <c r="BB20" s="312" t="str">
        <f t="shared" si="13"/>
        <v>Fuerte</v>
      </c>
      <c r="BC20" s="312" t="s">
        <v>697</v>
      </c>
      <c r="BD20" s="312">
        <f t="shared" si="14"/>
        <v>100</v>
      </c>
      <c r="BE20" s="314" t="str">
        <f t="shared" si="15"/>
        <v>Fuerte</v>
      </c>
      <c r="BF20" s="524"/>
      <c r="BG20" s="524"/>
      <c r="BH20" s="524"/>
      <c r="BI20" s="524"/>
      <c r="BJ20" s="524"/>
      <c r="BK20" s="524"/>
      <c r="BL20" s="524"/>
      <c r="BM20" s="524"/>
      <c r="BN20" s="315" t="s">
        <v>696</v>
      </c>
      <c r="BO20" s="321" t="s">
        <v>1100</v>
      </c>
      <c r="BP20" s="321" t="s">
        <v>1099</v>
      </c>
      <c r="BQ20" s="321" t="s">
        <v>1098</v>
      </c>
      <c r="BR20" s="321" t="s">
        <v>1097</v>
      </c>
      <c r="BS20" s="321" t="s">
        <v>1097</v>
      </c>
      <c r="BT20" s="322">
        <v>45019</v>
      </c>
      <c r="BU20" s="324">
        <v>45291</v>
      </c>
      <c r="BV20" s="321">
        <v>4467</v>
      </c>
      <c r="BW20" s="310"/>
      <c r="BX20" s="278"/>
      <c r="BY20" s="278"/>
      <c r="BZ20" s="278"/>
      <c r="CA20" s="278"/>
      <c r="CB20" s="278"/>
      <c r="CC20" s="278"/>
      <c r="CD20" s="278"/>
      <c r="CE20" s="278"/>
      <c r="CF20" s="278"/>
      <c r="CG20" s="278"/>
      <c r="CH20" s="278"/>
      <c r="CI20" s="278"/>
      <c r="CJ20" s="278"/>
      <c r="CK20" s="278"/>
      <c r="CL20" s="278"/>
      <c r="CM20" s="278"/>
      <c r="CN20" s="278"/>
      <c r="CO20" s="278"/>
      <c r="CP20" s="278"/>
      <c r="CQ20" s="278"/>
    </row>
    <row r="21" spans="1:95" ht="78.75" customHeight="1">
      <c r="A21" s="524"/>
      <c r="B21" s="524"/>
      <c r="C21" s="524"/>
      <c r="D21" s="524"/>
      <c r="E21" s="306"/>
      <c r="F21" s="306"/>
      <c r="G21" s="524"/>
      <c r="H21" s="524"/>
      <c r="I21" s="308"/>
      <c r="J21" s="524"/>
      <c r="K21" s="524"/>
      <c r="L21" s="524"/>
      <c r="M21" s="539"/>
      <c r="N21" s="539"/>
      <c r="O21" s="539"/>
      <c r="P21" s="539"/>
      <c r="Q21" s="539"/>
      <c r="R21" s="539"/>
      <c r="S21" s="539"/>
      <c r="T21" s="539"/>
      <c r="U21" s="539"/>
      <c r="V21" s="539"/>
      <c r="W21" s="539"/>
      <c r="X21" s="539"/>
      <c r="Y21" s="539"/>
      <c r="Z21" s="539"/>
      <c r="AA21" s="539"/>
      <c r="AB21" s="539"/>
      <c r="AC21" s="539"/>
      <c r="AD21" s="539"/>
      <c r="AE21" s="539"/>
      <c r="AF21" s="524"/>
      <c r="AG21" s="296">
        <f t="shared" si="0"/>
        <v>5</v>
      </c>
      <c r="AH21" s="524"/>
      <c r="AI21" s="524"/>
      <c r="AJ21" s="524"/>
      <c r="AK21" s="310">
        <v>4</v>
      </c>
      <c r="AL21" s="319" t="s">
        <v>1096</v>
      </c>
      <c r="AM21" s="312" t="s">
        <v>742</v>
      </c>
      <c r="AN21" s="312">
        <f t="shared" si="1"/>
        <v>15</v>
      </c>
      <c r="AO21" s="312" t="s">
        <v>741</v>
      </c>
      <c r="AP21" s="312">
        <f t="shared" si="2"/>
        <v>15</v>
      </c>
      <c r="AQ21" s="312" t="s">
        <v>702</v>
      </c>
      <c r="AR21" s="312">
        <f t="shared" si="3"/>
        <v>15</v>
      </c>
      <c r="AS21" s="320" t="s">
        <v>701</v>
      </c>
      <c r="AT21" s="312">
        <f t="shared" si="4"/>
        <v>15</v>
      </c>
      <c r="AU21" s="312" t="s">
        <v>700</v>
      </c>
      <c r="AV21" s="312">
        <f t="shared" si="5"/>
        <v>15</v>
      </c>
      <c r="AW21" s="299" t="s">
        <v>699</v>
      </c>
      <c r="AX21" s="312">
        <f t="shared" si="6"/>
        <v>15</v>
      </c>
      <c r="AY21" s="299" t="s">
        <v>698</v>
      </c>
      <c r="AZ21" s="312">
        <f t="shared" si="7"/>
        <v>15</v>
      </c>
      <c r="BA21" s="313">
        <f t="shared" si="12"/>
        <v>105</v>
      </c>
      <c r="BB21" s="312" t="str">
        <f t="shared" si="13"/>
        <v>Fuerte</v>
      </c>
      <c r="BC21" s="312" t="s">
        <v>697</v>
      </c>
      <c r="BD21" s="312">
        <f t="shared" si="14"/>
        <v>100</v>
      </c>
      <c r="BE21" s="314" t="str">
        <f t="shared" si="15"/>
        <v>Fuerte</v>
      </c>
      <c r="BF21" s="524"/>
      <c r="BG21" s="524"/>
      <c r="BH21" s="524"/>
      <c r="BI21" s="524"/>
      <c r="BJ21" s="524"/>
      <c r="BK21" s="524"/>
      <c r="BL21" s="524"/>
      <c r="BM21" s="524"/>
      <c r="BN21" s="315" t="s">
        <v>696</v>
      </c>
      <c r="BO21" s="321" t="s">
        <v>1095</v>
      </c>
      <c r="BP21" s="321" t="s">
        <v>1094</v>
      </c>
      <c r="BQ21" s="321" t="s">
        <v>1092</v>
      </c>
      <c r="BR21" s="321" t="s">
        <v>1093</v>
      </c>
      <c r="BS21" s="321" t="s">
        <v>1092</v>
      </c>
      <c r="BT21" s="322">
        <v>45019</v>
      </c>
      <c r="BU21" s="323">
        <v>45291</v>
      </c>
      <c r="BV21" s="321">
        <v>4467</v>
      </c>
      <c r="BW21" s="310"/>
      <c r="BX21" s="278"/>
      <c r="BY21" s="278"/>
      <c r="BZ21" s="278"/>
      <c r="CA21" s="278"/>
      <c r="CB21" s="278"/>
      <c r="CC21" s="278"/>
      <c r="CD21" s="278"/>
      <c r="CE21" s="278"/>
      <c r="CF21" s="278"/>
      <c r="CG21" s="278"/>
      <c r="CH21" s="278"/>
      <c r="CI21" s="278"/>
      <c r="CJ21" s="278"/>
      <c r="CK21" s="278"/>
      <c r="CL21" s="278"/>
      <c r="CM21" s="278"/>
      <c r="CN21" s="278"/>
      <c r="CO21" s="278"/>
      <c r="CP21" s="278"/>
      <c r="CQ21" s="278"/>
    </row>
    <row r="22" spans="1:95" ht="78.75" customHeight="1">
      <c r="A22" s="523">
        <v>5</v>
      </c>
      <c r="B22" s="523" t="s">
        <v>1091</v>
      </c>
      <c r="C22" s="523" t="s">
        <v>1090</v>
      </c>
      <c r="D22" s="523" t="s">
        <v>1089</v>
      </c>
      <c r="E22" s="523" t="s">
        <v>1088</v>
      </c>
      <c r="F22" s="523" t="s">
        <v>1087</v>
      </c>
      <c r="G22" s="523" t="s">
        <v>1086</v>
      </c>
      <c r="H22" s="523" t="s">
        <v>709</v>
      </c>
      <c r="I22" s="523" t="s">
        <v>732</v>
      </c>
      <c r="J22" s="523">
        <v>5</v>
      </c>
      <c r="K22" s="516" t="str">
        <f>IF(J22&lt;=0,"",IF(J22=1,"Rara vez",IF(J22=2,"Improbable",IF(J22=3,"Posible",IF(J22=4,"Probable",IF(J22=5,"Casi Seguro"))))))</f>
        <v>Casi Seguro</v>
      </c>
      <c r="L22" s="532">
        <f>IF(K22="","",IF(K22="Rara vez",0.2,IF(K22="Improbable",0.4,IF(K22="Posible",0.6,IF(K22="Probable",0.8,IF(K22="Casi seguro",1,))))))</f>
        <v>1</v>
      </c>
      <c r="M22" s="532" t="s">
        <v>707</v>
      </c>
      <c r="N22" s="532" t="s">
        <v>707</v>
      </c>
      <c r="O22" s="532" t="s">
        <v>706</v>
      </c>
      <c r="P22" s="532" t="s">
        <v>706</v>
      </c>
      <c r="Q22" s="532" t="s">
        <v>707</v>
      </c>
      <c r="R22" s="532" t="s">
        <v>707</v>
      </c>
      <c r="S22" s="532" t="s">
        <v>706</v>
      </c>
      <c r="T22" s="532" t="s">
        <v>706</v>
      </c>
      <c r="U22" s="532" t="s">
        <v>706</v>
      </c>
      <c r="V22" s="532" t="s">
        <v>707</v>
      </c>
      <c r="W22" s="532" t="s">
        <v>707</v>
      </c>
      <c r="X22" s="532" t="s">
        <v>707</v>
      </c>
      <c r="Y22" s="532" t="s">
        <v>707</v>
      </c>
      <c r="Z22" s="532" t="s">
        <v>707</v>
      </c>
      <c r="AA22" s="532" t="s">
        <v>707</v>
      </c>
      <c r="AB22" s="532" t="s">
        <v>706</v>
      </c>
      <c r="AC22" s="532" t="s">
        <v>706</v>
      </c>
      <c r="AD22" s="532" t="s">
        <v>706</v>
      </c>
      <c r="AE22" s="532" t="s">
        <v>707</v>
      </c>
      <c r="AF22" s="534">
        <f>IF(AB22="Si","19",COUNTIF(M22:AE23,"si"))</f>
        <v>11</v>
      </c>
      <c r="AG22" s="296">
        <f t="shared" si="0"/>
        <v>10</v>
      </c>
      <c r="AH22" s="516" t="str">
        <f>IF(AG22=5,"Moderado",IF(AG22=10,"Mayor",IF(AG22=20,"Catastrófico",0)))</f>
        <v>Mayor</v>
      </c>
      <c r="AI22" s="532">
        <f>IF(AH22="","",IF(AH22="Leve",0.2,IF(AH22="Menor",0.4,IF(AH22="Moderado",0.6,IF(AH22="Mayor",0.8,IF(AH22="Catastrófico",1,))))))</f>
        <v>0.8</v>
      </c>
      <c r="AJ22" s="516" t="str">
        <f>IF(OR(AND(K22="Rara vez",AH22="Moderado"),AND(K22="Improbable",AH22="Moderado")),"Moderado",IF(OR(AND(K22="Rara vez",AH22="Mayor"),AND(K22="Improbable",AH22="Mayor"),AND(K22="Posible",AH22="Moderado"),AND(K22="Probable",AH22="Moderado")),"Alta",IF(OR(AND(K22="Rara vez",AH22="Catastrófico"),AND(K22="Improbable",AH22="Catastrófico"),AND(K22="Posible",AH22="Catastrófico"),AND(K22="Probable",AH22="Catastrófico"),AND(K22="Casi seguro",AH22="Catastrófico"),AND(K22="Posible",AH22="Moderado"),AND(K22="Probable",AH22="Moderado"),AND(K22="Casi seguro",AH22="Moderado"),AND(K22="Posible",AH22="Mayor"),AND(K22="Probable",AH22="Mayor"),AND(K22="Casi seguro",AH22="Mayor")),"Extremo",)))</f>
        <v>Extremo</v>
      </c>
      <c r="AK22" s="302">
        <v>1</v>
      </c>
      <c r="AL22" s="298" t="s">
        <v>1085</v>
      </c>
      <c r="AM22" s="325" t="s">
        <v>742</v>
      </c>
      <c r="AN22" s="325">
        <f t="shared" si="1"/>
        <v>15</v>
      </c>
      <c r="AO22" s="325" t="s">
        <v>741</v>
      </c>
      <c r="AP22" s="325">
        <f t="shared" si="2"/>
        <v>15</v>
      </c>
      <c r="AQ22" s="325" t="s">
        <v>702</v>
      </c>
      <c r="AR22" s="325">
        <f t="shared" si="3"/>
        <v>15</v>
      </c>
      <c r="AS22" s="325" t="s">
        <v>701</v>
      </c>
      <c r="AT22" s="325">
        <f t="shared" si="4"/>
        <v>15</v>
      </c>
      <c r="AU22" s="325" t="s">
        <v>700</v>
      </c>
      <c r="AV22" s="325">
        <f t="shared" si="5"/>
        <v>15</v>
      </c>
      <c r="AW22" s="325" t="s">
        <v>958</v>
      </c>
      <c r="AX22" s="325">
        <f t="shared" si="6"/>
        <v>0</v>
      </c>
      <c r="AY22" s="325" t="s">
        <v>698</v>
      </c>
      <c r="AZ22" s="325">
        <f t="shared" si="7"/>
        <v>15</v>
      </c>
      <c r="BA22" s="326">
        <f>SUM(AN22,AP22,AR22,AT22,AV22,AX22,AZ22)</f>
        <v>90</v>
      </c>
      <c r="BB22" s="325" t="str">
        <f>IF(BA22&gt;=96,"Fuerte",IF(AND(BA22&gt;=86, BA22&lt;96),"Moderado",IF(BA22&lt;86,"Débil")))</f>
        <v>Moderado</v>
      </c>
      <c r="BC22" s="325" t="s">
        <v>92</v>
      </c>
      <c r="BD22" s="325">
        <f>VALUE(IF(OR(AND(BB22="Fuerte",BC22="Fuerte")),"100",IF(OR(AND(BB22="Fuerte",BC22="Moderado"),AND(BB22="Moderado",BC22="Fuerte"),AND(BB22="Moderado",BC22="Moderado")),"50",IF(OR(AND(BB22="Fuerte",BC22="Débil"),AND(BB22="Moderado",BC22="Débil"),AND(BB22="Débil",BC22="Fuerte"),AND(BB22="Débil",BC22="Moderado"),AND(BB22="Débil",BC22="Débil")),"0",))))</f>
        <v>50</v>
      </c>
      <c r="BE22" s="327" t="str">
        <f>IF(BD22=100,"Fuerte",IF(BD22=50,"Moderado",IF(BD22=0,"Débil")))</f>
        <v>Moderado</v>
      </c>
      <c r="BF22" s="533">
        <f>AVERAGE(BD22:BD23)</f>
        <v>50</v>
      </c>
      <c r="BG22" s="533" t="str">
        <f>IF(BF22=100,"Fuerte",IF(AND(BF22&lt;=99, BF22&gt;=50),"Moderado",IF(BF22&lt;50,"Débil")))</f>
        <v>Moderado</v>
      </c>
      <c r="BH22" s="525">
        <f>IF(BG22="Fuerte",(J22-2),IF(BG22="Moderado",(J22-1), IF(BG22="Débil",((J22-0)))))</f>
        <v>4</v>
      </c>
      <c r="BI22" s="525" t="str">
        <f>IF(BH22&lt;=0,"Rara vez",IF(BH22=1,"Rara vez",IF(BH22=2,"Improbable",IF(BH22=3,"Posible",IF(BH22=4,"Probable",IF(BH22=5,"Casi Seguro"))))))</f>
        <v>Probable</v>
      </c>
      <c r="BJ22" s="532">
        <f>IF(BI22="","",IF(BI22="Rara vez",0.2,IF(BI22="Improbable",0.4,IF(BI22="Posible",0.6,IF(BI22="Probable",0.8,IF(BI22="Casi seguro",1,))))))</f>
        <v>0.8</v>
      </c>
      <c r="BK22" s="525" t="str">
        <f>IFERROR(IF(AG22=5,"Moderado",IF(AG22=10,"Mayor",IF(AG22=20,"Catastrófico",0))),"")</f>
        <v>Mayor</v>
      </c>
      <c r="BL22" s="532">
        <f>IF(AH22="","",IF(AH22="Moderado",0.6,IF(AH22="Mayor",0.8,IF(AH22="Catastrófico",1,))))</f>
        <v>0.8</v>
      </c>
      <c r="BM22" s="525" t="str">
        <f>IF(OR(AND(KBI22="Rara vez",BK22="Moderado"),AND(BI22="Improbable",BK22="Moderado")),"Moderado",IF(OR(AND(BI22="Rara vez",BK22="Mayor"),AND(BI22="Improbable",BK22="Mayor"),AND(BI22="Posible",BK22="Moderado"),AND(BI22="Probable",BK22="Moderado")),"Alta",IF(OR(AND(BI22="Rara vez",BK22="Catastrófico"),AND(BI22="Improbable",BK22="Catastrófico"),AND(BI22="Posible",BK22="Catastrófico"),AND(BI22="Probable",BK22="Catastrófico"),AND(BI22="Casi seguro",BK22="Catastrófico"),AND(BI22="Posible",BK22="Moderado"),AND(BI22="Probable",BK22="Moderado"),AND(BI22="Casi seguro",BK22="Moderado"),AND(BI22="Posible",BK22="Mayor"),AND(BI22="Probable",BK22="Mayor"),AND(BI22="Casi seguro",BK22="Mayor")),"Extremo",)))</f>
        <v>Extremo</v>
      </c>
      <c r="BN22" s="327" t="s">
        <v>696</v>
      </c>
      <c r="BO22" s="302" t="s">
        <v>1084</v>
      </c>
      <c r="BP22" s="302" t="s">
        <v>1080</v>
      </c>
      <c r="BQ22" s="302" t="s">
        <v>1079</v>
      </c>
      <c r="BR22" s="302" t="s">
        <v>1078</v>
      </c>
      <c r="BS22" s="302" t="s">
        <v>1077</v>
      </c>
      <c r="BT22" s="328">
        <v>44985</v>
      </c>
      <c r="BU22" s="328">
        <v>45290</v>
      </c>
      <c r="BV22" s="302">
        <v>4465</v>
      </c>
      <c r="BW22" s="302"/>
      <c r="BX22" s="278"/>
      <c r="BY22" s="278"/>
      <c r="BZ22" s="278"/>
      <c r="CA22" s="278"/>
      <c r="CB22" s="278"/>
      <c r="CC22" s="278"/>
      <c r="CD22" s="278"/>
      <c r="CE22" s="278"/>
      <c r="CF22" s="278"/>
      <c r="CG22" s="278"/>
      <c r="CH22" s="278"/>
      <c r="CI22" s="278"/>
      <c r="CJ22" s="278"/>
      <c r="CK22" s="278"/>
      <c r="CL22" s="278"/>
      <c r="CM22" s="278"/>
      <c r="CN22" s="278"/>
      <c r="CO22" s="278"/>
      <c r="CP22" s="278"/>
      <c r="CQ22" s="278"/>
    </row>
    <row r="23" spans="1:95" ht="78.75" customHeight="1">
      <c r="A23" s="524"/>
      <c r="B23" s="524"/>
      <c r="C23" s="524"/>
      <c r="D23" s="524"/>
      <c r="E23" s="524"/>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296">
        <f t="shared" si="0"/>
        <v>5</v>
      </c>
      <c r="AH23" s="524"/>
      <c r="AI23" s="524"/>
      <c r="AJ23" s="524"/>
      <c r="AK23" s="302">
        <v>2</v>
      </c>
      <c r="AL23" s="298" t="s">
        <v>1083</v>
      </c>
      <c r="AM23" s="325" t="s">
        <v>742</v>
      </c>
      <c r="AN23" s="325">
        <f t="shared" si="1"/>
        <v>15</v>
      </c>
      <c r="AO23" s="325" t="s">
        <v>741</v>
      </c>
      <c r="AP23" s="325">
        <f t="shared" si="2"/>
        <v>15</v>
      </c>
      <c r="AQ23" s="325" t="s">
        <v>702</v>
      </c>
      <c r="AR23" s="325">
        <f t="shared" si="3"/>
        <v>15</v>
      </c>
      <c r="AS23" s="325" t="s">
        <v>720</v>
      </c>
      <c r="AT23" s="325">
        <f t="shared" si="4"/>
        <v>10</v>
      </c>
      <c r="AU23" s="325" t="s">
        <v>700</v>
      </c>
      <c r="AV23" s="325">
        <f t="shared" si="5"/>
        <v>15</v>
      </c>
      <c r="AW23" s="325" t="s">
        <v>699</v>
      </c>
      <c r="AX23" s="325">
        <f t="shared" si="6"/>
        <v>15</v>
      </c>
      <c r="AY23" s="325" t="s">
        <v>698</v>
      </c>
      <c r="AZ23" s="325">
        <f t="shared" si="7"/>
        <v>15</v>
      </c>
      <c r="BA23" s="326">
        <f>SUM(AN23,AP23,AR23,AT23,AV23,AX23,AZ23)</f>
        <v>100</v>
      </c>
      <c r="BB23" s="325" t="str">
        <f>IF(BA23&gt;=96,"Fuerte",IF(AND(BA23&gt;=86, BA23&lt;96),"Moderado",IF(BA23&lt;86,"Débil")))</f>
        <v>Fuerte</v>
      </c>
      <c r="BC23" s="325" t="s">
        <v>92</v>
      </c>
      <c r="BD23" s="325">
        <f>VALUE(IF(OR(AND(BB23="Fuerte",BC23="Fuerte")),"100",IF(OR(AND(BB23="Fuerte",BC23="Moderado"),AND(BB23="Moderado",BC23="Fuerte"),AND(BB23="Moderado",BC23="Moderado")),"50",IF(OR(AND(BB23="Fuerte",BC23="Débil"),AND(BB23="Moderado",BC23="Débil"),AND(BB23="Débil",BC23="Fuerte"),AND(BB23="Débil",BC23="Moderado"),AND(BB23="Débil",BC23="Débil")),"0",))))</f>
        <v>50</v>
      </c>
      <c r="BE23" s="327" t="str">
        <f>IF(BD23=100,"Fuerte",IF(BD23=50,"Moderado",IF(BD23=0,"Débil")))</f>
        <v>Moderado</v>
      </c>
      <c r="BF23" s="524"/>
      <c r="BG23" s="524"/>
      <c r="BH23" s="524"/>
      <c r="BI23" s="524"/>
      <c r="BJ23" s="524"/>
      <c r="BK23" s="524"/>
      <c r="BL23" s="524"/>
      <c r="BM23" s="524"/>
      <c r="BN23" s="327" t="s">
        <v>696</v>
      </c>
      <c r="BO23" s="302" t="s">
        <v>1082</v>
      </c>
      <c r="BP23" s="302" t="s">
        <v>1080</v>
      </c>
      <c r="BQ23" s="302" t="s">
        <v>1079</v>
      </c>
      <c r="BR23" s="302" t="s">
        <v>1078</v>
      </c>
      <c r="BS23" s="302" t="s">
        <v>1077</v>
      </c>
      <c r="BT23" s="328">
        <v>44985</v>
      </c>
      <c r="BU23" s="328">
        <v>45290</v>
      </c>
      <c r="BV23" s="302">
        <v>4465</v>
      </c>
      <c r="BW23" s="302"/>
      <c r="BX23" s="278"/>
      <c r="BY23" s="278"/>
      <c r="BZ23" s="278"/>
      <c r="CA23" s="278"/>
      <c r="CB23" s="278"/>
      <c r="CC23" s="278"/>
      <c r="CD23" s="278"/>
      <c r="CE23" s="278"/>
      <c r="CF23" s="278"/>
      <c r="CG23" s="278"/>
      <c r="CH23" s="278"/>
      <c r="CI23" s="278"/>
      <c r="CJ23" s="278"/>
      <c r="CK23" s="278"/>
      <c r="CL23" s="278"/>
      <c r="CM23" s="278"/>
      <c r="CN23" s="278"/>
      <c r="CO23" s="278"/>
      <c r="CP23" s="278"/>
      <c r="CQ23" s="278"/>
    </row>
    <row r="24" spans="1:95" ht="78.75" customHeight="1">
      <c r="A24" s="524"/>
      <c r="B24" s="524"/>
      <c r="C24" s="524"/>
      <c r="D24" s="524"/>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296">
        <f t="shared" si="0"/>
        <v>5</v>
      </c>
      <c r="AH24" s="524"/>
      <c r="AI24" s="524"/>
      <c r="AJ24" s="524"/>
      <c r="AK24" s="297">
        <v>3</v>
      </c>
      <c r="AL24" s="317" t="s">
        <v>731</v>
      </c>
      <c r="AM24" s="299"/>
      <c r="AN24" s="299" t="str">
        <f t="shared" si="1"/>
        <v/>
      </c>
      <c r="AO24" s="299"/>
      <c r="AP24" s="299" t="str">
        <f t="shared" si="2"/>
        <v/>
      </c>
      <c r="AQ24" s="299"/>
      <c r="AR24" s="299" t="str">
        <f t="shared" si="3"/>
        <v/>
      </c>
      <c r="AS24" s="299"/>
      <c r="AT24" s="299" t="str">
        <f t="shared" si="4"/>
        <v/>
      </c>
      <c r="AU24" s="299"/>
      <c r="AV24" s="299" t="str">
        <f t="shared" si="5"/>
        <v/>
      </c>
      <c r="AW24" s="299"/>
      <c r="AX24" s="299" t="str">
        <f t="shared" si="6"/>
        <v/>
      </c>
      <c r="AY24" s="299"/>
      <c r="AZ24" s="299" t="str">
        <f t="shared" si="7"/>
        <v/>
      </c>
      <c r="BA24" s="300"/>
      <c r="BB24" s="299"/>
      <c r="BC24" s="299"/>
      <c r="BD24" s="299"/>
      <c r="BE24" s="301"/>
      <c r="BF24" s="524"/>
      <c r="BG24" s="524"/>
      <c r="BH24" s="524"/>
      <c r="BI24" s="524"/>
      <c r="BJ24" s="524"/>
      <c r="BK24" s="524"/>
      <c r="BL24" s="524"/>
      <c r="BM24" s="524"/>
      <c r="BN24" s="327" t="s">
        <v>696</v>
      </c>
      <c r="BO24" s="302" t="s">
        <v>1081</v>
      </c>
      <c r="BP24" s="302" t="s">
        <v>1080</v>
      </c>
      <c r="BQ24" s="302" t="s">
        <v>1079</v>
      </c>
      <c r="BR24" s="302" t="s">
        <v>1078</v>
      </c>
      <c r="BS24" s="302" t="s">
        <v>1077</v>
      </c>
      <c r="BT24" s="328">
        <v>44985</v>
      </c>
      <c r="BU24" s="328">
        <v>45290</v>
      </c>
      <c r="BV24" s="302">
        <v>4465</v>
      </c>
      <c r="BW24" s="302"/>
      <c r="BX24" s="278"/>
      <c r="BY24" s="278"/>
      <c r="BZ24" s="278"/>
      <c r="CA24" s="278"/>
      <c r="CB24" s="278"/>
      <c r="CC24" s="278"/>
      <c r="CD24" s="278"/>
      <c r="CE24" s="278"/>
      <c r="CF24" s="278"/>
      <c r="CG24" s="278"/>
      <c r="CH24" s="278"/>
      <c r="CI24" s="278"/>
      <c r="CJ24" s="278"/>
      <c r="CK24" s="278"/>
      <c r="CL24" s="278"/>
      <c r="CM24" s="278"/>
      <c r="CN24" s="278"/>
      <c r="CO24" s="278"/>
      <c r="CP24" s="278"/>
      <c r="CQ24" s="278"/>
    </row>
    <row r="25" spans="1:95" ht="116.25" customHeight="1">
      <c r="A25" s="523">
        <v>6</v>
      </c>
      <c r="B25" s="523" t="s">
        <v>1076</v>
      </c>
      <c r="C25" s="523" t="s">
        <v>1075</v>
      </c>
      <c r="D25" s="523" t="s">
        <v>1074</v>
      </c>
      <c r="E25" s="306" t="s">
        <v>1073</v>
      </c>
      <c r="F25" s="306" t="s">
        <v>1072</v>
      </c>
      <c r="G25" s="523" t="s">
        <v>1071</v>
      </c>
      <c r="H25" s="523" t="s">
        <v>709</v>
      </c>
      <c r="I25" s="318" t="s">
        <v>732</v>
      </c>
      <c r="J25" s="523">
        <v>1</v>
      </c>
      <c r="K25" s="516" t="str">
        <f>IF(J25&lt;=0,"",IF(J25=1,"Rara vez",IF(J25=2,"Improbable",IF(J25=3,"Posible",IF(J25=4,"Probable",IF(J25=5,"Casi Seguro"))))))</f>
        <v>Rara vez</v>
      </c>
      <c r="L25" s="532">
        <f>IF(K25="","",IF(K25="Rara vez",0.2,IF(K25="Improbable",0.4,IF(K25="Posible",0.6,IF(K25="Probable",0.8,IF(K25="Casi seguro",1,))))))</f>
        <v>0.2</v>
      </c>
      <c r="M25" s="532" t="s">
        <v>707</v>
      </c>
      <c r="N25" s="532" t="s">
        <v>707</v>
      </c>
      <c r="O25" s="532" t="s">
        <v>707</v>
      </c>
      <c r="P25" s="532" t="s">
        <v>706</v>
      </c>
      <c r="Q25" s="532" t="s">
        <v>707</v>
      </c>
      <c r="R25" s="532" t="s">
        <v>707</v>
      </c>
      <c r="S25" s="532" t="s">
        <v>707</v>
      </c>
      <c r="T25" s="532" t="s">
        <v>706</v>
      </c>
      <c r="U25" s="532" t="s">
        <v>706</v>
      </c>
      <c r="V25" s="532" t="s">
        <v>707</v>
      </c>
      <c r="W25" s="532" t="s">
        <v>707</v>
      </c>
      <c r="X25" s="532" t="s">
        <v>707</v>
      </c>
      <c r="Y25" s="532" t="s">
        <v>707</v>
      </c>
      <c r="Z25" s="532" t="s">
        <v>706</v>
      </c>
      <c r="AA25" s="532" t="s">
        <v>707</v>
      </c>
      <c r="AB25" s="532" t="s">
        <v>706</v>
      </c>
      <c r="AC25" s="532" t="s">
        <v>707</v>
      </c>
      <c r="AD25" s="532" t="s">
        <v>706</v>
      </c>
      <c r="AE25" s="532" t="s">
        <v>706</v>
      </c>
      <c r="AF25" s="534">
        <f>IF(AB25="Si","19",COUNTIF(M25:AE26,"si"))</f>
        <v>12</v>
      </c>
      <c r="AG25" s="296">
        <f t="shared" si="0"/>
        <v>20</v>
      </c>
      <c r="AH25" s="516" t="str">
        <f>IF(AG25=5,"Moderado",IF(AG25=10,"Mayor",IF(AG25=20,"Catastrófico",0)))</f>
        <v>Catastrófico</v>
      </c>
      <c r="AI25" s="532">
        <f>IF(AH25="","",IF(AH25="Leve",0.2,IF(AH25="Menor",0.4,IF(AH25="Moderado",0.6,IF(AH25="Mayor",0.8,IF(AH25="Catastrófico",1,))))))</f>
        <v>1</v>
      </c>
      <c r="AJ25" s="516" t="str">
        <f>IF(OR(AND(K25="Rara vez",AH25="Moderado"),AND(K25="Improbable",AH25="Moderado")),"Moderado",IF(OR(AND(K25="Rara vez",AH25="Mayor"),AND(K25="Improbable",AH25="Mayor"),AND(K25="Posible",AH25="Moderado"),AND(K25="Probable",AH25="Moderado")),"Alta",IF(OR(AND(K25="Rara vez",AH25="Catastrófico"),AND(K25="Improbable",AH25="Catastrófico"),AND(K25="Posible",AH25="Catastrófico"),AND(K25="Probable",AH25="Catastrófico"),AND(K25="Casi seguro",AH25="Catastrófico"),AND(K25="Posible",AH25="Moderado"),AND(K25="Probable",AH25="Moderado"),AND(K25="Casi seguro",AH25="Moderado"),AND(K25="Posible",AH25="Mayor"),AND(K25="Probable",AH25="Mayor"),AND(K25="Casi seguro",AH25="Mayor")),"Extremo",)))</f>
        <v>Extremo</v>
      </c>
      <c r="AK25" s="297">
        <v>1</v>
      </c>
      <c r="AL25" s="298" t="s">
        <v>1210</v>
      </c>
      <c r="AM25" s="299" t="s">
        <v>742</v>
      </c>
      <c r="AN25" s="299">
        <f t="shared" si="1"/>
        <v>15</v>
      </c>
      <c r="AO25" s="299" t="s">
        <v>741</v>
      </c>
      <c r="AP25" s="299">
        <f t="shared" si="2"/>
        <v>15</v>
      </c>
      <c r="AQ25" s="299" t="s">
        <v>702</v>
      </c>
      <c r="AR25" s="299">
        <f t="shared" si="3"/>
        <v>15</v>
      </c>
      <c r="AS25" s="299" t="s">
        <v>701</v>
      </c>
      <c r="AT25" s="299">
        <f t="shared" si="4"/>
        <v>15</v>
      </c>
      <c r="AU25" s="299" t="s">
        <v>700</v>
      </c>
      <c r="AV25" s="299">
        <f t="shared" si="5"/>
        <v>15</v>
      </c>
      <c r="AW25" s="299" t="s">
        <v>699</v>
      </c>
      <c r="AX25" s="299">
        <f t="shared" si="6"/>
        <v>15</v>
      </c>
      <c r="AY25" s="299" t="s">
        <v>698</v>
      </c>
      <c r="AZ25" s="299">
        <f t="shared" si="7"/>
        <v>15</v>
      </c>
      <c r="BA25" s="300">
        <f>SUM(AN25,AP25,AR25,AT25,AV25,AX25,AZ25)</f>
        <v>105</v>
      </c>
      <c r="BB25" s="299" t="str">
        <f>IF(BA25&gt;=96,"Fuerte",IF(AND(BA25&gt;=86, BA25&lt;96),"Moderado",IF(BA25&lt;86,"Débil")))</f>
        <v>Fuerte</v>
      </c>
      <c r="BC25" s="299" t="s">
        <v>697</v>
      </c>
      <c r="BD25" s="299">
        <f>VALUE(IF(OR(AND(BB25="Fuerte",BC25="Fuerte")),"100",IF(OR(AND(BB25="Fuerte",BC25="Moderado"),AND(BB25="Moderado",BC25="Fuerte"),AND(BB25="Moderado",BC25="Moderado")),"50",IF(OR(AND(BB25="Fuerte",BC25="Débil"),AND(BB25="Moderado",BC25="Débil"),AND(BB25="Débil",BC25="Fuerte"),AND(BB25="Débil",BC25="Moderado"),AND(BB25="Débil",BC25="Débil")),"0",))))</f>
        <v>100</v>
      </c>
      <c r="BE25" s="301" t="str">
        <f>IF(BD25=100,"Fuerte",IF(BD25=50,"Moderado",IF(BD25=0,"Débil")))</f>
        <v>Fuerte</v>
      </c>
      <c r="BF25" s="533">
        <f>AVERAGE(BD25:BD26)</f>
        <v>100</v>
      </c>
      <c r="BG25" s="533" t="str">
        <f>IF(BF25=100,"Fuerte",IF(AND(BF25&lt;=99, BF25&gt;=50),"Moderado",IF(BF25&lt;50,"Débil")))</f>
        <v>Fuerte</v>
      </c>
      <c r="BH25" s="525">
        <f>IF(BG25="Fuerte",(J25-2),IF(BG25="Moderado",(J25-1), IF(BG25="Débil",((J25-0)))))</f>
        <v>-1</v>
      </c>
      <c r="BI25" s="525" t="str">
        <f>IF(BH25&lt;=0,"Rara vez",IF(BH25=1,"Rara vez",IF(BH25=2,"Improbable",IF(BH25=3,"Posible",IF(BH25=4,"Probable",IF(BH25=5,"Casi Seguro"))))))</f>
        <v>Rara vez</v>
      </c>
      <c r="BJ25" s="532">
        <f>IF(BI25="","",IF(BI25="Rara vez",0.2,IF(BI25="Improbable",0.4,IF(BI25="Posible",0.6,IF(BI25="Probable",0.8,IF(BI25="Casi seguro",1,))))))</f>
        <v>0.2</v>
      </c>
      <c r="BK25" s="525" t="str">
        <f>IFERROR(IF(AG25=5,"Moderado",IF(AG25=10,"Mayor",IF(AG25=20,"Catastrófico",0))),"")</f>
        <v>Catastrófico</v>
      </c>
      <c r="BL25" s="532">
        <f>IF(AH25="","",IF(AH25="Moderado",0.6,IF(AH25="Mayor",0.8,IF(AH25="Catastrófico",1,))))</f>
        <v>1</v>
      </c>
      <c r="BM25" s="525" t="str">
        <f>IF(OR(AND(KBI25="Rara vez",BK25="Moderado"),AND(BI25="Improbable",BK25="Moderado")),"Moderado",IF(OR(AND(BI25="Rara vez",BK25="Mayor"),AND(BI25="Improbable",BK25="Mayor"),AND(BI25="Posible",BK25="Moderado"),AND(BI25="Probable",BK25="Moderado")),"Alta",IF(OR(AND(BI25="Rara vez",BK25="Catastrófico"),AND(BI25="Improbable",BK25="Catastrófico"),AND(BI25="Posible",BK25="Catastrófico"),AND(BI25="Probable",BK25="Catastrófico"),AND(BI25="Casi seguro",BK25="Catastrófico"),AND(BI25="Posible",BK25="Moderado"),AND(BI25="Probable",BK25="Moderado"),AND(BI25="Casi seguro",BK25="Moderado"),AND(BI25="Posible",BK25="Mayor"),AND(BI25="Probable",BK25="Mayor"),AND(BI25="Casi seguro",BK25="Mayor")),"Extremo",)))</f>
        <v>Extremo</v>
      </c>
      <c r="BN25" s="301" t="s">
        <v>696</v>
      </c>
      <c r="BO25" s="302" t="s">
        <v>1070</v>
      </c>
      <c r="BP25" s="302" t="s">
        <v>1069</v>
      </c>
      <c r="BQ25" s="302" t="s">
        <v>1068</v>
      </c>
      <c r="BR25" s="302" t="s">
        <v>1067</v>
      </c>
      <c r="BS25" s="302" t="s">
        <v>1061</v>
      </c>
      <c r="BT25" s="328">
        <v>44985</v>
      </c>
      <c r="BU25" s="328">
        <v>45291</v>
      </c>
      <c r="BV25" s="297"/>
      <c r="BW25" s="297"/>
      <c r="BX25" s="278"/>
      <c r="BY25" s="278"/>
      <c r="BZ25" s="278"/>
      <c r="CA25" s="278"/>
      <c r="CB25" s="278"/>
      <c r="CC25" s="278"/>
      <c r="CD25" s="278"/>
      <c r="CE25" s="278"/>
      <c r="CF25" s="278"/>
      <c r="CG25" s="278"/>
      <c r="CH25" s="278"/>
      <c r="CI25" s="278"/>
      <c r="CJ25" s="278"/>
      <c r="CK25" s="278"/>
      <c r="CL25" s="278"/>
      <c r="CM25" s="278"/>
      <c r="CN25" s="278"/>
      <c r="CO25" s="278"/>
      <c r="CP25" s="278"/>
      <c r="CQ25" s="278"/>
    </row>
    <row r="26" spans="1:95" ht="126" customHeight="1">
      <c r="A26" s="524"/>
      <c r="B26" s="524"/>
      <c r="C26" s="524"/>
      <c r="D26" s="524"/>
      <c r="E26" s="306"/>
      <c r="F26" s="306"/>
      <c r="G26" s="524"/>
      <c r="H26" s="524"/>
      <c r="I26" s="318" t="s">
        <v>758</v>
      </c>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296">
        <f t="shared" si="0"/>
        <v>5</v>
      </c>
      <c r="AH26" s="524"/>
      <c r="AI26" s="524"/>
      <c r="AJ26" s="524"/>
      <c r="AK26" s="297">
        <v>2</v>
      </c>
      <c r="AL26" s="298" t="s">
        <v>1066</v>
      </c>
      <c r="AM26" s="299" t="s">
        <v>742</v>
      </c>
      <c r="AN26" s="299">
        <f t="shared" si="1"/>
        <v>15</v>
      </c>
      <c r="AO26" s="299" t="s">
        <v>741</v>
      </c>
      <c r="AP26" s="299">
        <f t="shared" si="2"/>
        <v>15</v>
      </c>
      <c r="AQ26" s="299" t="s">
        <v>702</v>
      </c>
      <c r="AR26" s="299">
        <f t="shared" si="3"/>
        <v>15</v>
      </c>
      <c r="AS26" s="299" t="s">
        <v>701</v>
      </c>
      <c r="AT26" s="299">
        <f t="shared" si="4"/>
        <v>15</v>
      </c>
      <c r="AU26" s="299" t="s">
        <v>700</v>
      </c>
      <c r="AV26" s="299">
        <f t="shared" si="5"/>
        <v>15</v>
      </c>
      <c r="AW26" s="299" t="s">
        <v>699</v>
      </c>
      <c r="AX26" s="299">
        <f t="shared" si="6"/>
        <v>15</v>
      </c>
      <c r="AY26" s="299" t="s">
        <v>698</v>
      </c>
      <c r="AZ26" s="299">
        <f t="shared" si="7"/>
        <v>15</v>
      </c>
      <c r="BA26" s="300">
        <f>SUM(AN26,AP26,AR26,AT26,AV26,AX26,AZ26)</f>
        <v>105</v>
      </c>
      <c r="BB26" s="299" t="str">
        <f>IF(BA26&gt;=96,"Fuerte",IF(AND(BA26&gt;=86, BA26&lt;96),"Moderado",IF(BA26&lt;86,"Débil")))</f>
        <v>Fuerte</v>
      </c>
      <c r="BC26" s="299" t="s">
        <v>697</v>
      </c>
      <c r="BD26" s="299">
        <f>VALUE(IF(OR(AND(BB26="Fuerte",BC26="Fuerte")),"100",IF(OR(AND(BB26="Fuerte",BC26="Moderado"),AND(BB26="Moderado",BC26="Fuerte"),AND(BB26="Moderado",BC26="Moderado")),"50",IF(OR(AND(BB26="Fuerte",BC26="Débil"),AND(BB26="Moderado",BC26="Débil"),AND(BB26="Débil",BC26="Fuerte"),AND(BB26="Débil",BC26="Moderado"),AND(BB26="Débil",BC26="Débil")),"0",))))</f>
        <v>100</v>
      </c>
      <c r="BE26" s="301" t="str">
        <f>IF(BD26=100,"Fuerte",IF(BD26=50,"Moderado",IF(BD26=0,"Débil")))</f>
        <v>Fuerte</v>
      </c>
      <c r="BF26" s="524"/>
      <c r="BG26" s="524"/>
      <c r="BH26" s="524"/>
      <c r="BI26" s="524"/>
      <c r="BJ26" s="524"/>
      <c r="BK26" s="524"/>
      <c r="BL26" s="524"/>
      <c r="BM26" s="524"/>
      <c r="BN26" s="301" t="s">
        <v>696</v>
      </c>
      <c r="BO26" s="302" t="s">
        <v>1065</v>
      </c>
      <c r="BP26" s="302" t="s">
        <v>1064</v>
      </c>
      <c r="BQ26" s="302" t="s">
        <v>1063</v>
      </c>
      <c r="BR26" s="302" t="s">
        <v>1062</v>
      </c>
      <c r="BS26" s="302" t="s">
        <v>1061</v>
      </c>
      <c r="BT26" s="328">
        <v>44985</v>
      </c>
      <c r="BU26" s="328">
        <v>45291</v>
      </c>
      <c r="BV26" s="297"/>
      <c r="BW26" s="297"/>
      <c r="BX26" s="278"/>
      <c r="BY26" s="278"/>
      <c r="BZ26" s="278"/>
      <c r="CA26" s="278"/>
      <c r="CB26" s="278"/>
      <c r="CC26" s="278"/>
      <c r="CD26" s="278"/>
      <c r="CE26" s="278"/>
      <c r="CF26" s="278"/>
      <c r="CG26" s="278"/>
      <c r="CH26" s="278"/>
      <c r="CI26" s="278"/>
      <c r="CJ26" s="278"/>
      <c r="CK26" s="278"/>
      <c r="CL26" s="278"/>
      <c r="CM26" s="278"/>
      <c r="CN26" s="278"/>
      <c r="CO26" s="278"/>
      <c r="CP26" s="278"/>
      <c r="CQ26" s="278"/>
    </row>
    <row r="27" spans="1:95" ht="78.75" customHeight="1">
      <c r="A27" s="524"/>
      <c r="B27" s="524"/>
      <c r="C27" s="524"/>
      <c r="D27" s="524"/>
      <c r="E27" s="306"/>
      <c r="F27" s="306"/>
      <c r="G27" s="524"/>
      <c r="H27" s="524"/>
      <c r="I27" s="318" t="s">
        <v>728</v>
      </c>
      <c r="J27" s="524"/>
      <c r="K27" s="524"/>
      <c r="L27" s="524"/>
      <c r="M27" s="524"/>
      <c r="N27" s="524"/>
      <c r="O27" s="524"/>
      <c r="P27" s="524"/>
      <c r="Q27" s="524"/>
      <c r="R27" s="524"/>
      <c r="S27" s="524"/>
      <c r="T27" s="524"/>
      <c r="U27" s="524"/>
      <c r="V27" s="524"/>
      <c r="W27" s="524"/>
      <c r="X27" s="524"/>
      <c r="Y27" s="524"/>
      <c r="Z27" s="524"/>
      <c r="AA27" s="524"/>
      <c r="AB27" s="524"/>
      <c r="AC27" s="524"/>
      <c r="AD27" s="524"/>
      <c r="AE27" s="524"/>
      <c r="AF27" s="524"/>
      <c r="AG27" s="296">
        <f t="shared" si="0"/>
        <v>5</v>
      </c>
      <c r="AH27" s="524"/>
      <c r="AI27" s="524"/>
      <c r="AJ27" s="524"/>
      <c r="AK27" s="297">
        <v>3</v>
      </c>
      <c r="AL27" s="317" t="s">
        <v>731</v>
      </c>
      <c r="AM27" s="299"/>
      <c r="AN27" s="299" t="str">
        <f t="shared" si="1"/>
        <v/>
      </c>
      <c r="AO27" s="299"/>
      <c r="AP27" s="299" t="str">
        <f t="shared" si="2"/>
        <v/>
      </c>
      <c r="AQ27" s="299"/>
      <c r="AR27" s="299" t="str">
        <f t="shared" si="3"/>
        <v/>
      </c>
      <c r="AS27" s="299"/>
      <c r="AT27" s="299" t="str">
        <f t="shared" si="4"/>
        <v/>
      </c>
      <c r="AU27" s="299"/>
      <c r="AV27" s="299" t="str">
        <f t="shared" si="5"/>
        <v/>
      </c>
      <c r="AW27" s="299"/>
      <c r="AX27" s="299" t="str">
        <f t="shared" si="6"/>
        <v/>
      </c>
      <c r="AY27" s="299"/>
      <c r="AZ27" s="299" t="str">
        <f t="shared" si="7"/>
        <v/>
      </c>
      <c r="BA27" s="300"/>
      <c r="BB27" s="299"/>
      <c r="BC27" s="299"/>
      <c r="BD27" s="299"/>
      <c r="BE27" s="301"/>
      <c r="BF27" s="524"/>
      <c r="BG27" s="524"/>
      <c r="BH27" s="524"/>
      <c r="BI27" s="524"/>
      <c r="BJ27" s="524"/>
      <c r="BK27" s="524"/>
      <c r="BL27" s="524"/>
      <c r="BM27" s="524"/>
      <c r="BN27" s="301"/>
      <c r="BO27" s="297"/>
      <c r="BP27" s="297"/>
      <c r="BQ27" s="297"/>
      <c r="BR27" s="297"/>
      <c r="BS27" s="297"/>
      <c r="BT27" s="304"/>
      <c r="BU27" s="304"/>
      <c r="BV27" s="297"/>
      <c r="BW27" s="297"/>
      <c r="BX27" s="278"/>
      <c r="BY27" s="278"/>
      <c r="BZ27" s="278"/>
      <c r="CA27" s="278"/>
      <c r="CB27" s="278"/>
      <c r="CC27" s="278"/>
      <c r="CD27" s="278"/>
      <c r="CE27" s="278"/>
      <c r="CF27" s="278"/>
      <c r="CG27" s="278"/>
      <c r="CH27" s="278"/>
      <c r="CI27" s="278"/>
      <c r="CJ27" s="278"/>
      <c r="CK27" s="278"/>
      <c r="CL27" s="278"/>
      <c r="CM27" s="278"/>
      <c r="CN27" s="278"/>
      <c r="CO27" s="278"/>
      <c r="CP27" s="278"/>
      <c r="CQ27" s="278"/>
    </row>
    <row r="28" spans="1:95" ht="78.75" customHeight="1">
      <c r="A28" s="524"/>
      <c r="B28" s="524"/>
      <c r="C28" s="524"/>
      <c r="D28" s="524"/>
      <c r="E28" s="306"/>
      <c r="F28" s="306"/>
      <c r="G28" s="524"/>
      <c r="H28" s="524"/>
      <c r="I28" s="318" t="s">
        <v>708</v>
      </c>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296">
        <f t="shared" si="0"/>
        <v>5</v>
      </c>
      <c r="AH28" s="524"/>
      <c r="AI28" s="524"/>
      <c r="AJ28" s="524"/>
      <c r="AK28" s="297">
        <v>4</v>
      </c>
      <c r="AL28" s="317" t="s">
        <v>731</v>
      </c>
      <c r="AM28" s="299"/>
      <c r="AN28" s="299" t="str">
        <f t="shared" si="1"/>
        <v/>
      </c>
      <c r="AO28" s="299"/>
      <c r="AP28" s="299" t="str">
        <f t="shared" si="2"/>
        <v/>
      </c>
      <c r="AQ28" s="299"/>
      <c r="AR28" s="299" t="str">
        <f t="shared" si="3"/>
        <v/>
      </c>
      <c r="AS28" s="299"/>
      <c r="AT28" s="299" t="str">
        <f t="shared" si="4"/>
        <v/>
      </c>
      <c r="AU28" s="299"/>
      <c r="AV28" s="299" t="str">
        <f t="shared" si="5"/>
        <v/>
      </c>
      <c r="AW28" s="299"/>
      <c r="AX28" s="299" t="str">
        <f t="shared" si="6"/>
        <v/>
      </c>
      <c r="AY28" s="299"/>
      <c r="AZ28" s="299" t="str">
        <f t="shared" si="7"/>
        <v/>
      </c>
      <c r="BA28" s="300"/>
      <c r="BB28" s="299"/>
      <c r="BC28" s="299"/>
      <c r="BD28" s="299"/>
      <c r="BE28" s="301"/>
      <c r="BF28" s="524"/>
      <c r="BG28" s="524"/>
      <c r="BH28" s="524"/>
      <c r="BI28" s="524"/>
      <c r="BJ28" s="524"/>
      <c r="BK28" s="524"/>
      <c r="BL28" s="524"/>
      <c r="BM28" s="524"/>
      <c r="BN28" s="301"/>
      <c r="BO28" s="297"/>
      <c r="BP28" s="297"/>
      <c r="BQ28" s="297"/>
      <c r="BR28" s="297"/>
      <c r="BS28" s="297"/>
      <c r="BT28" s="304"/>
      <c r="BU28" s="304"/>
      <c r="BV28" s="297"/>
      <c r="BW28" s="297"/>
      <c r="BX28" s="278"/>
      <c r="BY28" s="278"/>
      <c r="BZ28" s="278"/>
      <c r="CA28" s="278"/>
      <c r="CB28" s="278"/>
      <c r="CC28" s="278"/>
      <c r="CD28" s="278"/>
      <c r="CE28" s="278"/>
      <c r="CF28" s="278"/>
      <c r="CG28" s="278"/>
      <c r="CH28" s="278"/>
      <c r="CI28" s="278"/>
      <c r="CJ28" s="278"/>
      <c r="CK28" s="278"/>
      <c r="CL28" s="278"/>
      <c r="CM28" s="278"/>
      <c r="CN28" s="278"/>
      <c r="CO28" s="278"/>
      <c r="CP28" s="278"/>
      <c r="CQ28" s="278"/>
    </row>
    <row r="29" spans="1:95" ht="78.75" customHeight="1">
      <c r="A29" s="524"/>
      <c r="B29" s="524"/>
      <c r="C29" s="524"/>
      <c r="D29" s="524"/>
      <c r="E29" s="306"/>
      <c r="F29" s="306"/>
      <c r="G29" s="524"/>
      <c r="H29" s="524"/>
      <c r="I29" s="318" t="s">
        <v>733</v>
      </c>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296">
        <f t="shared" si="0"/>
        <v>5</v>
      </c>
      <c r="AH29" s="524"/>
      <c r="AI29" s="524"/>
      <c r="AJ29" s="524"/>
      <c r="AK29" s="297">
        <v>5</v>
      </c>
      <c r="AL29" s="317" t="s">
        <v>731</v>
      </c>
      <c r="AM29" s="299"/>
      <c r="AN29" s="299" t="str">
        <f t="shared" si="1"/>
        <v/>
      </c>
      <c r="AO29" s="299"/>
      <c r="AP29" s="299" t="str">
        <f t="shared" si="2"/>
        <v/>
      </c>
      <c r="AQ29" s="299"/>
      <c r="AR29" s="299" t="str">
        <f t="shared" si="3"/>
        <v/>
      </c>
      <c r="AS29" s="299"/>
      <c r="AT29" s="299" t="str">
        <f t="shared" si="4"/>
        <v/>
      </c>
      <c r="AU29" s="299"/>
      <c r="AV29" s="299" t="str">
        <f t="shared" si="5"/>
        <v/>
      </c>
      <c r="AW29" s="299"/>
      <c r="AX29" s="299" t="str">
        <f t="shared" si="6"/>
        <v/>
      </c>
      <c r="AY29" s="299"/>
      <c r="AZ29" s="299" t="str">
        <f t="shared" si="7"/>
        <v/>
      </c>
      <c r="BA29" s="300"/>
      <c r="BB29" s="299"/>
      <c r="BC29" s="299"/>
      <c r="BD29" s="299"/>
      <c r="BE29" s="301"/>
      <c r="BF29" s="524"/>
      <c r="BG29" s="524"/>
      <c r="BH29" s="524"/>
      <c r="BI29" s="524"/>
      <c r="BJ29" s="524"/>
      <c r="BK29" s="524"/>
      <c r="BL29" s="524"/>
      <c r="BM29" s="524"/>
      <c r="BN29" s="301"/>
      <c r="BO29" s="297"/>
      <c r="BP29" s="297"/>
      <c r="BQ29" s="297"/>
      <c r="BR29" s="297"/>
      <c r="BS29" s="297"/>
      <c r="BT29" s="304"/>
      <c r="BU29" s="304"/>
      <c r="BV29" s="297"/>
      <c r="BW29" s="297"/>
      <c r="BX29" s="278"/>
      <c r="BY29" s="278"/>
      <c r="BZ29" s="278"/>
      <c r="CA29" s="278"/>
      <c r="CB29" s="278"/>
      <c r="CC29" s="278"/>
      <c r="CD29" s="278"/>
      <c r="CE29" s="278"/>
      <c r="CF29" s="278"/>
      <c r="CG29" s="278"/>
      <c r="CH29" s="278"/>
      <c r="CI29" s="278"/>
      <c r="CJ29" s="278"/>
      <c r="CK29" s="278"/>
      <c r="CL29" s="278"/>
      <c r="CM29" s="278"/>
      <c r="CN29" s="278"/>
      <c r="CO29" s="278"/>
      <c r="CP29" s="278"/>
      <c r="CQ29" s="278"/>
    </row>
    <row r="30" spans="1:95" ht="78.75" customHeight="1">
      <c r="A30" s="515"/>
      <c r="B30" s="515"/>
      <c r="C30" s="515"/>
      <c r="D30" s="515"/>
      <c r="E30" s="329"/>
      <c r="F30" s="329"/>
      <c r="G30" s="515"/>
      <c r="H30" s="515"/>
      <c r="I30" s="318" t="s">
        <v>1036</v>
      </c>
      <c r="J30" s="515"/>
      <c r="K30" s="515"/>
      <c r="L30" s="515"/>
      <c r="M30" s="515"/>
      <c r="N30" s="515"/>
      <c r="O30" s="515"/>
      <c r="P30" s="515"/>
      <c r="Q30" s="515"/>
      <c r="R30" s="515"/>
      <c r="S30" s="515"/>
      <c r="T30" s="515"/>
      <c r="U30" s="515"/>
      <c r="V30" s="515"/>
      <c r="W30" s="515"/>
      <c r="X30" s="515"/>
      <c r="Y30" s="515"/>
      <c r="Z30" s="515"/>
      <c r="AA30" s="515"/>
      <c r="AB30" s="515"/>
      <c r="AC30" s="515"/>
      <c r="AD30" s="515"/>
      <c r="AE30" s="515"/>
      <c r="AF30" s="515"/>
      <c r="AG30" s="296">
        <f t="shared" si="0"/>
        <v>5</v>
      </c>
      <c r="AH30" s="515"/>
      <c r="AI30" s="515"/>
      <c r="AJ30" s="515"/>
      <c r="AK30" s="297">
        <v>6</v>
      </c>
      <c r="AL30" s="317" t="s">
        <v>731</v>
      </c>
      <c r="AM30" s="299"/>
      <c r="AN30" s="299" t="str">
        <f t="shared" si="1"/>
        <v/>
      </c>
      <c r="AO30" s="299"/>
      <c r="AP30" s="299" t="str">
        <f t="shared" si="2"/>
        <v/>
      </c>
      <c r="AQ30" s="299"/>
      <c r="AR30" s="299" t="str">
        <f t="shared" si="3"/>
        <v/>
      </c>
      <c r="AS30" s="299"/>
      <c r="AT30" s="299" t="str">
        <f t="shared" si="4"/>
        <v/>
      </c>
      <c r="AU30" s="299"/>
      <c r="AV30" s="299" t="str">
        <f t="shared" si="5"/>
        <v/>
      </c>
      <c r="AW30" s="299"/>
      <c r="AX30" s="299" t="str">
        <f t="shared" si="6"/>
        <v/>
      </c>
      <c r="AY30" s="299"/>
      <c r="AZ30" s="299" t="str">
        <f t="shared" si="7"/>
        <v/>
      </c>
      <c r="BA30" s="300"/>
      <c r="BB30" s="299"/>
      <c r="BC30" s="299"/>
      <c r="BD30" s="299"/>
      <c r="BE30" s="301"/>
      <c r="BF30" s="515"/>
      <c r="BG30" s="515"/>
      <c r="BH30" s="515"/>
      <c r="BI30" s="515"/>
      <c r="BJ30" s="515"/>
      <c r="BK30" s="515"/>
      <c r="BL30" s="515"/>
      <c r="BM30" s="515"/>
      <c r="BN30" s="301"/>
      <c r="BO30" s="297"/>
      <c r="BP30" s="297"/>
      <c r="BQ30" s="297"/>
      <c r="BR30" s="297"/>
      <c r="BS30" s="297"/>
      <c r="BT30" s="304"/>
      <c r="BU30" s="304"/>
      <c r="BV30" s="297"/>
      <c r="BW30" s="297"/>
      <c r="BX30" s="278"/>
      <c r="BY30" s="278"/>
      <c r="BZ30" s="278"/>
      <c r="CA30" s="278"/>
      <c r="CB30" s="278"/>
      <c r="CC30" s="278"/>
      <c r="CD30" s="278"/>
      <c r="CE30" s="278"/>
      <c r="CF30" s="278"/>
      <c r="CG30" s="278"/>
      <c r="CH30" s="278"/>
      <c r="CI30" s="278"/>
      <c r="CJ30" s="278"/>
      <c r="CK30" s="278"/>
      <c r="CL30" s="278"/>
      <c r="CM30" s="278"/>
      <c r="CN30" s="278"/>
      <c r="CO30" s="278"/>
      <c r="CP30" s="278"/>
      <c r="CQ30" s="278"/>
    </row>
    <row r="31" spans="1:95" ht="198" customHeight="1">
      <c r="A31" s="523">
        <v>7</v>
      </c>
      <c r="B31" s="523" t="s">
        <v>1060</v>
      </c>
      <c r="C31" s="523" t="s">
        <v>1059</v>
      </c>
      <c r="D31" s="523" t="s">
        <v>1058</v>
      </c>
      <c r="E31" s="307" t="s">
        <v>1057</v>
      </c>
      <c r="F31" s="307" t="s">
        <v>1056</v>
      </c>
      <c r="G31" s="523" t="s">
        <v>1055</v>
      </c>
      <c r="H31" s="523" t="s">
        <v>709</v>
      </c>
      <c r="I31" s="308" t="s">
        <v>732</v>
      </c>
      <c r="J31" s="523">
        <v>5</v>
      </c>
      <c r="K31" s="516" t="str">
        <f>IF(J31&lt;=0,"",IF(J31=1,"Rara vez",IF(J31=2,"Improbable",IF(J31=3,"Posible",IF(J31=4,"Probable",IF(J31=5,"Casi Seguro"))))))</f>
        <v>Casi Seguro</v>
      </c>
      <c r="L31" s="532">
        <f>IF(K31="","",IF(K31="Rara vez",0.2,IF(K31="Improbable",0.4,IF(K31="Posible",0.6,IF(K31="Probable",0.8,IF(K31="Casi seguro",1,))))))</f>
        <v>1</v>
      </c>
      <c r="M31" s="532" t="s">
        <v>707</v>
      </c>
      <c r="N31" s="532" t="s">
        <v>706</v>
      </c>
      <c r="O31" s="532" t="s">
        <v>707</v>
      </c>
      <c r="P31" s="532" t="s">
        <v>707</v>
      </c>
      <c r="Q31" s="532" t="s">
        <v>707</v>
      </c>
      <c r="R31" s="532" t="s">
        <v>707</v>
      </c>
      <c r="S31" s="532" t="s">
        <v>707</v>
      </c>
      <c r="T31" s="532" t="s">
        <v>706</v>
      </c>
      <c r="U31" s="532" t="s">
        <v>707</v>
      </c>
      <c r="V31" s="532" t="s">
        <v>707</v>
      </c>
      <c r="W31" s="532" t="s">
        <v>707</v>
      </c>
      <c r="X31" s="532" t="s">
        <v>707</v>
      </c>
      <c r="Y31" s="532" t="s">
        <v>707</v>
      </c>
      <c r="Z31" s="532" t="s">
        <v>707</v>
      </c>
      <c r="AA31" s="532" t="s">
        <v>707</v>
      </c>
      <c r="AB31" s="532" t="s">
        <v>706</v>
      </c>
      <c r="AC31" s="532" t="s">
        <v>707</v>
      </c>
      <c r="AD31" s="532" t="s">
        <v>706</v>
      </c>
      <c r="AE31" s="532" t="s">
        <v>706</v>
      </c>
      <c r="AF31" s="534">
        <f>IF(AB31="Si","19",COUNTIF(M31:AE32,"si"))</f>
        <v>14</v>
      </c>
      <c r="AG31" s="296">
        <f t="shared" si="0"/>
        <v>20</v>
      </c>
      <c r="AH31" s="516" t="str">
        <f>IF(AG31=5,"Moderado",IF(AG31=10,"Mayor",IF(AG31=20,"Catastrófico",0)))</f>
        <v>Catastrófico</v>
      </c>
      <c r="AI31" s="532">
        <f>IF(AH31="","",IF(AH31="Leve",0.2,IF(AH31="Menor",0.4,IF(AH31="Moderado",0.6,IF(AH31="Mayor",0.8,IF(AH31="Catastrófico",1,))))))</f>
        <v>1</v>
      </c>
      <c r="AJ31" s="516" t="str">
        <f>IF(OR(AND(K31="Rara vez",AH31="Moderado"),AND(K31="Improbable",AH31="Moderado")),"Moderado",IF(OR(AND(K31="Rara vez",AH31="Mayor"),AND(K31="Improbable",AH31="Mayor"),AND(K31="Posible",AH31="Moderado"),AND(K31="Probable",AH31="Moderado")),"Alta",IF(OR(AND(K31="Rara vez",AH31="Catastrófico"),AND(K31="Improbable",AH31="Catastrófico"),AND(K31="Posible",AH31="Catastrófico"),AND(K31="Probable",AH31="Catastrófico"),AND(K31="Casi seguro",AH31="Catastrófico"),AND(K31="Posible",AH31="Moderado"),AND(K31="Probable",AH31="Moderado"),AND(K31="Casi seguro",AH31="Moderado"),AND(K31="Posible",AH31="Mayor"),AND(K31="Probable",AH31="Mayor"),AND(K31="Casi seguro",AH31="Mayor")),"Extremo",)))</f>
        <v>Extremo</v>
      </c>
      <c r="AK31" s="297">
        <v>1</v>
      </c>
      <c r="AL31" s="319" t="s">
        <v>1054</v>
      </c>
      <c r="AM31" s="299" t="s">
        <v>742</v>
      </c>
      <c r="AN31" s="299">
        <f t="shared" si="1"/>
        <v>15</v>
      </c>
      <c r="AO31" s="299" t="s">
        <v>741</v>
      </c>
      <c r="AP31" s="299">
        <f t="shared" si="2"/>
        <v>15</v>
      </c>
      <c r="AQ31" s="299" t="s">
        <v>702</v>
      </c>
      <c r="AR31" s="299">
        <f t="shared" si="3"/>
        <v>15</v>
      </c>
      <c r="AS31" s="299" t="s">
        <v>701</v>
      </c>
      <c r="AT31" s="299">
        <f t="shared" si="4"/>
        <v>15</v>
      </c>
      <c r="AU31" s="299" t="s">
        <v>700</v>
      </c>
      <c r="AV31" s="299">
        <f t="shared" si="5"/>
        <v>15</v>
      </c>
      <c r="AW31" s="299" t="s">
        <v>699</v>
      </c>
      <c r="AX31" s="299">
        <f t="shared" si="6"/>
        <v>15</v>
      </c>
      <c r="AY31" s="299" t="s">
        <v>698</v>
      </c>
      <c r="AZ31" s="299">
        <f t="shared" si="7"/>
        <v>15</v>
      </c>
      <c r="BA31" s="300">
        <f t="shared" ref="BA31" si="16">SUM(AN31,AP31,AR31,AT31,AV31,AX31,AZ31)</f>
        <v>105</v>
      </c>
      <c r="BB31" s="299" t="str">
        <f t="shared" ref="BB31" si="17">IF(BA31&gt;=96,"Fuerte",IF(AND(BA31&gt;=86, BA31&lt;96),"Moderado",IF(BA31&lt;86,"Débil")))</f>
        <v>Fuerte</v>
      </c>
      <c r="BC31" s="299" t="s">
        <v>92</v>
      </c>
      <c r="BD31" s="299">
        <f t="shared" ref="BD31" si="18">VALUE(IF(OR(AND(BB31="Fuerte",BC31="Fuerte")),"100",IF(OR(AND(BB31="Fuerte",BC31="Moderado"),AND(BB31="Moderado",BC31="Fuerte"),AND(BB31="Moderado",BC31="Moderado")),"50",IF(OR(AND(BB31="Fuerte",BC31="Débil"),AND(BB31="Moderado",BC31="Débil"),AND(BB31="Débil",BC31="Fuerte"),AND(BB31="Débil",BC31="Moderado"),AND(BB31="Débil",BC31="Débil")),"0",))))</f>
        <v>50</v>
      </c>
      <c r="BE31" s="301" t="str">
        <f t="shared" ref="BE31" si="19">IF(BD31=100,"Fuerte",IF(BD31=50,"Moderado",IF(BD31=0,"Débil")))</f>
        <v>Moderado</v>
      </c>
      <c r="BF31" s="533">
        <f>AVERAGE(BD31:BD31)</f>
        <v>50</v>
      </c>
      <c r="BG31" s="533" t="str">
        <f>IF(BF31=100,"Fuerte",IF(AND(BF31&lt;=99, BF31&gt;=50),"Moderado",IF(BF31&lt;50,"Débil")))</f>
        <v>Moderado</v>
      </c>
      <c r="BH31" s="525">
        <f>IF(BG31="Fuerte",(J31-2),IF(BG31="Moderado",(J31-1), IF(BG31="Débil",((J31-0)))))</f>
        <v>4</v>
      </c>
      <c r="BI31" s="525" t="str">
        <f>IF(BH31&lt;=0,"Rara vez",IF(BH31=1,"Rara vez",IF(BH31=2,"Improbable",IF(BH31=3,"Posible",IF(BH31=4,"Probable",IF(BH31=5,"Casi Seguro"))))))</f>
        <v>Probable</v>
      </c>
      <c r="BJ31" s="532">
        <f>IF(BI31="","",IF(BI31="Rara vez",0.2,IF(BI31="Improbable",0.4,IF(BI31="Posible",0.6,IF(BI31="Probable",0.8,IF(BI31="Casi seguro",1,))))))</f>
        <v>0.8</v>
      </c>
      <c r="BK31" s="525" t="str">
        <f>IFERROR(IF(AG31=5,"Moderado",IF(AG31=10,"Mayor",IF(AG31=20,"Catastrófico",0))),"")</f>
        <v>Catastrófico</v>
      </c>
      <c r="BL31" s="532">
        <f>IF(AH31="","",IF(AH31="Moderado",0.6,IF(AH31="Mayor",0.8,IF(AH31="Catastrófico",1,))))</f>
        <v>1</v>
      </c>
      <c r="BM31" s="525" t="str">
        <f>IF(OR(AND(KBI31="Rara vez",BK31="Moderado"),AND(BI31="Improbable",BK31="Moderado")),"Moderado",IF(OR(AND(BI31="Rara vez",BK31="Mayor"),AND(BI31="Improbable",BK31="Mayor"),AND(BI31="Posible",BK31="Moderado"),AND(BI31="Probable",BK31="Moderado")),"Alta",IF(OR(AND(BI31="Rara vez",BK31="Catastrófico"),AND(BI31="Improbable",BK31="Catastrófico"),AND(BI31="Posible",BK31="Catastrófico"),AND(BI31="Probable",BK31="Catastrófico"),AND(BI31="Casi seguro",BK31="Catastrófico"),AND(BI31="Posible",BK31="Moderado"),AND(BI31="Probable",BK31="Moderado"),AND(BI31="Casi seguro",BK31="Moderado"),AND(BI31="Posible",BK31="Mayor"),AND(BI31="Probable",BK31="Mayor"),AND(BI31="Casi seguro",BK31="Mayor")),"Extremo",)))</f>
        <v>Extremo</v>
      </c>
      <c r="BN31" s="315" t="s">
        <v>696</v>
      </c>
      <c r="BO31" s="330" t="s">
        <v>1053</v>
      </c>
      <c r="BP31" s="321" t="s">
        <v>1052</v>
      </c>
      <c r="BQ31" s="297" t="s">
        <v>1051</v>
      </c>
      <c r="BR31" s="297" t="s">
        <v>1050</v>
      </c>
      <c r="BS31" s="297" t="s">
        <v>879</v>
      </c>
      <c r="BT31" s="304">
        <v>45034</v>
      </c>
      <c r="BU31" s="304">
        <v>45291</v>
      </c>
      <c r="BV31" s="297">
        <v>4507</v>
      </c>
      <c r="BW31" s="297"/>
      <c r="BX31" s="278"/>
      <c r="BY31" s="278"/>
      <c r="BZ31" s="278"/>
      <c r="CA31" s="278"/>
      <c r="CB31" s="278"/>
      <c r="CC31" s="278"/>
      <c r="CD31" s="278"/>
      <c r="CE31" s="278"/>
      <c r="CF31" s="278"/>
      <c r="CG31" s="278"/>
      <c r="CH31" s="278"/>
      <c r="CI31" s="278"/>
      <c r="CJ31" s="278"/>
      <c r="CK31" s="278"/>
      <c r="CL31" s="278"/>
      <c r="CM31" s="278"/>
      <c r="CN31" s="278"/>
      <c r="CO31" s="278"/>
      <c r="CP31" s="278"/>
      <c r="CQ31" s="278"/>
    </row>
    <row r="32" spans="1:95" ht="78.75" customHeight="1">
      <c r="A32" s="524"/>
      <c r="B32" s="524"/>
      <c r="C32" s="524"/>
      <c r="D32" s="524"/>
      <c r="E32" s="306"/>
      <c r="F32" s="306"/>
      <c r="G32" s="524"/>
      <c r="H32" s="524"/>
      <c r="I32" s="308" t="s">
        <v>758</v>
      </c>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296">
        <f t="shared" si="0"/>
        <v>5</v>
      </c>
      <c r="AH32" s="524"/>
      <c r="AI32" s="524"/>
      <c r="AJ32" s="524"/>
      <c r="AK32" s="297">
        <v>2</v>
      </c>
      <c r="AL32" s="317" t="s">
        <v>731</v>
      </c>
      <c r="AM32" s="299"/>
      <c r="AN32" s="299"/>
      <c r="AO32" s="299"/>
      <c r="AP32" s="299"/>
      <c r="AQ32" s="299"/>
      <c r="AR32" s="299"/>
      <c r="AS32" s="299"/>
      <c r="AT32" s="299"/>
      <c r="AU32" s="299"/>
      <c r="AV32" s="299"/>
      <c r="AW32" s="299"/>
      <c r="AX32" s="299"/>
      <c r="AY32" s="299"/>
      <c r="AZ32" s="299"/>
      <c r="BA32" s="300"/>
      <c r="BB32" s="299"/>
      <c r="BC32" s="299"/>
      <c r="BD32" s="299"/>
      <c r="BE32" s="301"/>
      <c r="BF32" s="524"/>
      <c r="BG32" s="524"/>
      <c r="BH32" s="524"/>
      <c r="BI32" s="524"/>
      <c r="BJ32" s="524"/>
      <c r="BK32" s="524"/>
      <c r="BL32" s="524"/>
      <c r="BM32" s="524"/>
      <c r="BN32" s="301"/>
      <c r="BO32" s="331"/>
      <c r="BP32" s="297"/>
      <c r="BQ32" s="297"/>
      <c r="BR32" s="297"/>
      <c r="BS32" s="297"/>
      <c r="BT32" s="304"/>
      <c r="BU32" s="304"/>
      <c r="BV32" s="297"/>
      <c r="BW32" s="297"/>
      <c r="BX32" s="278"/>
      <c r="BY32" s="278"/>
      <c r="BZ32" s="278"/>
      <c r="CA32" s="278"/>
      <c r="CB32" s="278"/>
      <c r="CC32" s="278"/>
      <c r="CD32" s="278"/>
      <c r="CE32" s="278"/>
      <c r="CF32" s="278"/>
      <c r="CG32" s="278"/>
      <c r="CH32" s="278"/>
      <c r="CI32" s="278"/>
      <c r="CJ32" s="278"/>
      <c r="CK32" s="278"/>
      <c r="CL32" s="278"/>
      <c r="CM32" s="278"/>
      <c r="CN32" s="278"/>
      <c r="CO32" s="278"/>
      <c r="CP32" s="278"/>
      <c r="CQ32" s="278"/>
    </row>
    <row r="33" spans="1:95" ht="78.75" customHeight="1">
      <c r="A33" s="524"/>
      <c r="B33" s="524"/>
      <c r="C33" s="524"/>
      <c r="D33" s="524"/>
      <c r="E33" s="306"/>
      <c r="F33" s="306"/>
      <c r="G33" s="524"/>
      <c r="H33" s="524"/>
      <c r="I33" s="308" t="s">
        <v>728</v>
      </c>
      <c r="J33" s="524"/>
      <c r="K33" s="524"/>
      <c r="L33" s="524"/>
      <c r="M33" s="524"/>
      <c r="N33" s="524"/>
      <c r="O33" s="524"/>
      <c r="P33" s="524"/>
      <c r="Q33" s="524"/>
      <c r="R33" s="524"/>
      <c r="S33" s="524"/>
      <c r="T33" s="524"/>
      <c r="U33" s="524"/>
      <c r="V33" s="524"/>
      <c r="W33" s="524"/>
      <c r="X33" s="524"/>
      <c r="Y33" s="524"/>
      <c r="Z33" s="524"/>
      <c r="AA33" s="524"/>
      <c r="AB33" s="524"/>
      <c r="AC33" s="524"/>
      <c r="AD33" s="524"/>
      <c r="AE33" s="524"/>
      <c r="AF33" s="524"/>
      <c r="AG33" s="296">
        <f t="shared" si="0"/>
        <v>5</v>
      </c>
      <c r="AH33" s="524"/>
      <c r="AI33" s="524"/>
      <c r="AJ33" s="524"/>
      <c r="AK33" s="297">
        <v>3</v>
      </c>
      <c r="AL33" s="317" t="s">
        <v>731</v>
      </c>
      <c r="AM33" s="299"/>
      <c r="AN33" s="299" t="str">
        <f t="shared" si="1"/>
        <v/>
      </c>
      <c r="AO33" s="299"/>
      <c r="AP33" s="299" t="str">
        <f t="shared" si="2"/>
        <v/>
      </c>
      <c r="AQ33" s="299"/>
      <c r="AR33" s="299" t="str">
        <f t="shared" si="3"/>
        <v/>
      </c>
      <c r="AS33" s="299"/>
      <c r="AT33" s="299" t="str">
        <f t="shared" si="4"/>
        <v/>
      </c>
      <c r="AU33" s="299"/>
      <c r="AV33" s="299" t="str">
        <f t="shared" si="5"/>
        <v/>
      </c>
      <c r="AW33" s="299"/>
      <c r="AX33" s="299" t="str">
        <f t="shared" si="6"/>
        <v/>
      </c>
      <c r="AY33" s="299"/>
      <c r="AZ33" s="299" t="str">
        <f t="shared" si="7"/>
        <v/>
      </c>
      <c r="BA33" s="300"/>
      <c r="BB33" s="299"/>
      <c r="BC33" s="299"/>
      <c r="BD33" s="299"/>
      <c r="BE33" s="301"/>
      <c r="BF33" s="524"/>
      <c r="BG33" s="524"/>
      <c r="BH33" s="524"/>
      <c r="BI33" s="524"/>
      <c r="BJ33" s="524"/>
      <c r="BK33" s="524"/>
      <c r="BL33" s="524"/>
      <c r="BM33" s="524"/>
      <c r="BN33" s="301"/>
      <c r="BO33" s="297"/>
      <c r="BP33" s="297"/>
      <c r="BQ33" s="297"/>
      <c r="BR33" s="297"/>
      <c r="BS33" s="297"/>
      <c r="BT33" s="304"/>
      <c r="BU33" s="304"/>
      <c r="BV33" s="297"/>
      <c r="BW33" s="297"/>
      <c r="BX33" s="278"/>
      <c r="BY33" s="278"/>
      <c r="BZ33" s="278"/>
      <c r="CA33" s="278"/>
      <c r="CB33" s="278"/>
      <c r="CC33" s="278"/>
      <c r="CD33" s="278"/>
      <c r="CE33" s="278"/>
      <c r="CF33" s="278"/>
      <c r="CG33" s="278"/>
      <c r="CH33" s="278"/>
      <c r="CI33" s="278"/>
      <c r="CJ33" s="278"/>
      <c r="CK33" s="278"/>
      <c r="CL33" s="278"/>
      <c r="CM33" s="278"/>
      <c r="CN33" s="278"/>
      <c r="CO33" s="278"/>
      <c r="CP33" s="278"/>
      <c r="CQ33" s="278"/>
    </row>
    <row r="34" spans="1:95" ht="78.75" customHeight="1">
      <c r="A34" s="524"/>
      <c r="B34" s="524"/>
      <c r="C34" s="524"/>
      <c r="D34" s="524"/>
      <c r="E34" s="306"/>
      <c r="F34" s="306"/>
      <c r="G34" s="524"/>
      <c r="H34" s="524"/>
      <c r="I34" s="308" t="s">
        <v>708</v>
      </c>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296">
        <f t="shared" si="0"/>
        <v>5</v>
      </c>
      <c r="AH34" s="524"/>
      <c r="AI34" s="524"/>
      <c r="AJ34" s="524"/>
      <c r="AK34" s="297">
        <v>4</v>
      </c>
      <c r="AL34" s="317" t="s">
        <v>731</v>
      </c>
      <c r="AM34" s="299"/>
      <c r="AN34" s="299" t="str">
        <f t="shared" si="1"/>
        <v/>
      </c>
      <c r="AO34" s="299"/>
      <c r="AP34" s="299" t="str">
        <f t="shared" si="2"/>
        <v/>
      </c>
      <c r="AQ34" s="299"/>
      <c r="AR34" s="299" t="str">
        <f t="shared" si="3"/>
        <v/>
      </c>
      <c r="AS34" s="299"/>
      <c r="AT34" s="299" t="str">
        <f t="shared" si="4"/>
        <v/>
      </c>
      <c r="AU34" s="299"/>
      <c r="AV34" s="299" t="str">
        <f t="shared" si="5"/>
        <v/>
      </c>
      <c r="AW34" s="299"/>
      <c r="AX34" s="299" t="str">
        <f t="shared" si="6"/>
        <v/>
      </c>
      <c r="AY34" s="299"/>
      <c r="AZ34" s="299" t="str">
        <f t="shared" si="7"/>
        <v/>
      </c>
      <c r="BA34" s="300"/>
      <c r="BB34" s="299"/>
      <c r="BC34" s="299"/>
      <c r="BD34" s="299"/>
      <c r="BE34" s="301"/>
      <c r="BF34" s="524"/>
      <c r="BG34" s="524"/>
      <c r="BH34" s="524"/>
      <c r="BI34" s="524"/>
      <c r="BJ34" s="524"/>
      <c r="BK34" s="524"/>
      <c r="BL34" s="524"/>
      <c r="BM34" s="524"/>
      <c r="BN34" s="301"/>
      <c r="BO34" s="297"/>
      <c r="BP34" s="297"/>
      <c r="BQ34" s="297"/>
      <c r="BR34" s="297"/>
      <c r="BS34" s="297"/>
      <c r="BT34" s="304"/>
      <c r="BU34" s="304"/>
      <c r="BV34" s="297"/>
      <c r="BW34" s="297"/>
      <c r="BX34" s="278"/>
      <c r="BY34" s="278"/>
      <c r="BZ34" s="278"/>
      <c r="CA34" s="278"/>
      <c r="CB34" s="278"/>
      <c r="CC34" s="278"/>
      <c r="CD34" s="278"/>
      <c r="CE34" s="278"/>
      <c r="CF34" s="278"/>
      <c r="CG34" s="278"/>
      <c r="CH34" s="278"/>
      <c r="CI34" s="278"/>
      <c r="CJ34" s="278"/>
      <c r="CK34" s="278"/>
      <c r="CL34" s="278"/>
      <c r="CM34" s="278"/>
      <c r="CN34" s="278"/>
      <c r="CO34" s="278"/>
      <c r="CP34" s="278"/>
      <c r="CQ34" s="278"/>
    </row>
    <row r="35" spans="1:95" ht="178.5">
      <c r="A35" s="523">
        <v>8</v>
      </c>
      <c r="B35" s="523" t="s">
        <v>1049</v>
      </c>
      <c r="C35" s="523" t="s">
        <v>1048</v>
      </c>
      <c r="D35" s="523" t="s">
        <v>1047</v>
      </c>
      <c r="E35" s="332" t="s">
        <v>1046</v>
      </c>
      <c r="F35" s="308" t="s">
        <v>1045</v>
      </c>
      <c r="G35" s="523" t="s">
        <v>1044</v>
      </c>
      <c r="H35" s="523" t="s">
        <v>709</v>
      </c>
      <c r="I35" s="295" t="s">
        <v>728</v>
      </c>
      <c r="J35" s="523">
        <v>4</v>
      </c>
      <c r="K35" s="543" t="str">
        <f>IF(J35&lt;=0,"",IF(J35=1,"Rara vez",IF(J35=2,"Improbable",IF(J35=3,"Posible",IF(J35=4,"Probable",IF(J35=5,"Casi Seguro"))))))</f>
        <v>Probable</v>
      </c>
      <c r="L35" s="542">
        <v>0.4</v>
      </c>
      <c r="M35" s="540" t="s">
        <v>707</v>
      </c>
      <c r="N35" s="540" t="s">
        <v>707</v>
      </c>
      <c r="O35" s="540" t="s">
        <v>707</v>
      </c>
      <c r="P35" s="540" t="s">
        <v>707</v>
      </c>
      <c r="Q35" s="540" t="s">
        <v>707</v>
      </c>
      <c r="R35" s="540" t="s">
        <v>707</v>
      </c>
      <c r="S35" s="540" t="s">
        <v>707</v>
      </c>
      <c r="T35" s="540" t="s">
        <v>707</v>
      </c>
      <c r="U35" s="540" t="s">
        <v>706</v>
      </c>
      <c r="V35" s="540" t="s">
        <v>707</v>
      </c>
      <c r="W35" s="540" t="s">
        <v>707</v>
      </c>
      <c r="X35" s="540" t="s">
        <v>707</v>
      </c>
      <c r="Y35" s="540" t="s">
        <v>707</v>
      </c>
      <c r="Z35" s="540" t="s">
        <v>707</v>
      </c>
      <c r="AA35" s="540" t="s">
        <v>707</v>
      </c>
      <c r="AB35" s="540" t="s">
        <v>706</v>
      </c>
      <c r="AC35" s="540" t="s">
        <v>707</v>
      </c>
      <c r="AD35" s="540" t="s">
        <v>707</v>
      </c>
      <c r="AE35" s="540" t="s">
        <v>706</v>
      </c>
      <c r="AF35" s="534">
        <f>IF(AB35="Si","19",COUNTIF(M35:AE36,"si"))</f>
        <v>16</v>
      </c>
      <c r="AG35" s="296">
        <f t="shared" si="0"/>
        <v>20</v>
      </c>
      <c r="AH35" s="543" t="str">
        <f>IF(AG35=5,"Moderado",IF(AG35=10,"Mayor",IF(AG35=20,"Catastrófico",0)))</f>
        <v>Catastrófico</v>
      </c>
      <c r="AI35" s="547">
        <v>0.8</v>
      </c>
      <c r="AJ35" s="543" t="s">
        <v>1043</v>
      </c>
      <c r="AK35" s="333">
        <v>1</v>
      </c>
      <c r="AL35" s="298" t="s">
        <v>1042</v>
      </c>
      <c r="AM35" s="299" t="s">
        <v>742</v>
      </c>
      <c r="AN35" s="299">
        <f t="shared" si="1"/>
        <v>15</v>
      </c>
      <c r="AO35" s="299" t="s">
        <v>741</v>
      </c>
      <c r="AP35" s="299">
        <f t="shared" si="2"/>
        <v>15</v>
      </c>
      <c r="AQ35" s="299" t="s">
        <v>702</v>
      </c>
      <c r="AR35" s="299">
        <f t="shared" si="3"/>
        <v>15</v>
      </c>
      <c r="AS35" s="299" t="s">
        <v>701</v>
      </c>
      <c r="AT35" s="299">
        <f t="shared" si="4"/>
        <v>15</v>
      </c>
      <c r="AU35" s="299" t="s">
        <v>700</v>
      </c>
      <c r="AV35" s="299">
        <f t="shared" si="5"/>
        <v>15</v>
      </c>
      <c r="AW35" s="299" t="s">
        <v>699</v>
      </c>
      <c r="AX35" s="299">
        <f t="shared" si="6"/>
        <v>15</v>
      </c>
      <c r="AY35" s="299" t="s">
        <v>698</v>
      </c>
      <c r="AZ35" s="299">
        <f t="shared" si="7"/>
        <v>15</v>
      </c>
      <c r="BA35" s="300">
        <f>SUM(AN35,AP35,AR35,AT35,AV35,AX35,AZ35)</f>
        <v>105</v>
      </c>
      <c r="BB35" s="299" t="str">
        <f>IF(BA35&gt;=96,"Fuerte",IF(AND(BA35&gt;=86, BA35&lt;96),"Moderado",IF(BA35&lt;86,"Débil")))</f>
        <v>Fuerte</v>
      </c>
      <c r="BC35" s="299" t="s">
        <v>697</v>
      </c>
      <c r="BD35" s="299">
        <f>VALUE(IF(OR(AND(BB35="Fuerte",BC35="Fuerte")),"100",IF(OR(AND(BB35="Fuerte",BC35="Moderado"),AND(BB35="Moderado",BC35="Fuerte"),AND(BB35="Moderado",BC35="Moderado")),"50",IF(OR(AND(BB35="Fuerte",BC35="Débil"),AND(BB35="Moderado",BC35="Débil"),AND(BB35="Débil",BC35="Fuerte"),AND(BB35="Débil",BC35="Moderado"),AND(BB35="Débil",BC35="Débil")),"0",))))</f>
        <v>100</v>
      </c>
      <c r="BE35" s="301" t="str">
        <f>IF(BD35=100,"Fuerte",IF(BD35=50,"Moderado",IF(BD35=0,"Débil")))</f>
        <v>Fuerte</v>
      </c>
      <c r="BF35" s="533">
        <f>AVERAGE(BD35:BD35)</f>
        <v>100</v>
      </c>
      <c r="BG35" s="533" t="str">
        <f>IF(BF35=100,"Fuerte",IF(AND(BF35&lt;=99, BF35&gt;=50),"Moderado",IF(BF35&lt;50,"Débil")))</f>
        <v>Fuerte</v>
      </c>
      <c r="BH35" s="525">
        <f>IF(BG35="Fuerte",(J35-2),IF(BG35="Moderado",(J35-1), IF(BG35="Débil",((J35-0)))))</f>
        <v>2</v>
      </c>
      <c r="BI35" s="525" t="str">
        <f>IF(BH35&lt;=0,"Rara vez",IF(BH35=1,"Rara vez",IF(BH35=2,"Improbable",IF(BH35=3,"Posible",IF(BH35=4,"Probable",IF(BH35=5,"Casi Seguro"))))))</f>
        <v>Improbable</v>
      </c>
      <c r="BJ35" s="532">
        <f>IF(BI35="","",IF(BI35="Rara vez",0.2,IF(BI35="Improbable",0.4,IF(BI35="Posible",0.6,IF(BI35="Probable",0.8,IF(BI35="Casi seguro",1,))))))</f>
        <v>0.4</v>
      </c>
      <c r="BK35" s="525" t="str">
        <f>IFERROR(IF(AG35=5,"Moderado",IF(AG35=10,"Mayor",IF(AG35=20,"Catastrófico",0))),"")</f>
        <v>Catastrófico</v>
      </c>
      <c r="BL35" s="532">
        <f>IF(AH35="","",IF(AH35="Moderado",0.6,IF(AH35="Mayor",0.8,IF(AH35="Catastrófico",1,))))</f>
        <v>1</v>
      </c>
      <c r="BM35" s="525" t="str">
        <f>IF(OR(AND(KBI35="Rara vez",BK35="Moderado"),AND(BI35="Improbable",BK35="Moderado")),"Moderado",IF(OR(AND(BI35="Rara vez",BK35="Mayor"),AND(BI35="Improbable",BK35="Mayor"),AND(BI35="Posible",BK35="Moderado"),AND(BI35="Probable",BK35="Moderado")),"Alta",IF(OR(AND(BI35="Rara vez",BK35="Catastrófico"),AND(BI35="Improbable",BK35="Catastrófico"),AND(BI35="Posible",BK35="Catastrófico"),AND(BI35="Probable",BK35="Catastrófico"),AND(BI35="Casi seguro",BK35="Catastrófico"),AND(BI35="Posible",BK35="Moderado"),AND(BI35="Probable",BK35="Moderado"),AND(BI35="Casi seguro",BK35="Moderado"),AND(BI35="Posible",BK35="Mayor"),AND(BI35="Probable",BK35="Mayor"),AND(BI35="Casi seguro",BK35="Mayor")),"Extremo",)))</f>
        <v>Extremo</v>
      </c>
      <c r="BN35" s="334" t="s">
        <v>696</v>
      </c>
      <c r="BO35" s="335" t="s">
        <v>1041</v>
      </c>
      <c r="BP35" s="336" t="s">
        <v>1040</v>
      </c>
      <c r="BQ35" s="336" t="s">
        <v>1039</v>
      </c>
      <c r="BR35" s="336" t="s">
        <v>1038</v>
      </c>
      <c r="BS35" s="336" t="s">
        <v>1037</v>
      </c>
      <c r="BT35" s="337">
        <v>44985</v>
      </c>
      <c r="BU35" s="337">
        <v>45291</v>
      </c>
      <c r="BV35" s="338">
        <v>4447</v>
      </c>
      <c r="BW35" s="304"/>
      <c r="BX35" s="278"/>
      <c r="BY35" s="278"/>
      <c r="BZ35" s="278"/>
      <c r="CA35" s="278"/>
      <c r="CB35" s="278"/>
      <c r="CC35" s="278"/>
      <c r="CD35" s="278"/>
      <c r="CE35" s="278"/>
      <c r="CF35" s="278"/>
      <c r="CG35" s="278"/>
      <c r="CH35" s="278"/>
      <c r="CI35" s="278"/>
      <c r="CJ35" s="278"/>
      <c r="CK35" s="278"/>
      <c r="CL35" s="278"/>
      <c r="CM35" s="278"/>
      <c r="CN35" s="278"/>
      <c r="CO35" s="278"/>
      <c r="CP35" s="278"/>
      <c r="CQ35" s="278"/>
    </row>
    <row r="36" spans="1:95" ht="78.75" customHeight="1">
      <c r="A36" s="524"/>
      <c r="B36" s="524"/>
      <c r="C36" s="524"/>
      <c r="D36" s="524"/>
      <c r="E36" s="339"/>
      <c r="F36" s="340"/>
      <c r="G36" s="524"/>
      <c r="H36" s="524"/>
      <c r="I36" s="308" t="s">
        <v>787</v>
      </c>
      <c r="J36" s="524"/>
      <c r="K36" s="524"/>
      <c r="L36" s="541"/>
      <c r="M36" s="541"/>
      <c r="N36" s="541"/>
      <c r="O36" s="541"/>
      <c r="P36" s="541"/>
      <c r="Q36" s="541"/>
      <c r="R36" s="541"/>
      <c r="S36" s="541"/>
      <c r="T36" s="541"/>
      <c r="U36" s="541"/>
      <c r="V36" s="541"/>
      <c r="W36" s="541"/>
      <c r="X36" s="541"/>
      <c r="Y36" s="541"/>
      <c r="Z36" s="541"/>
      <c r="AA36" s="541"/>
      <c r="AB36" s="541"/>
      <c r="AC36" s="541"/>
      <c r="AD36" s="541"/>
      <c r="AE36" s="541"/>
      <c r="AF36" s="524"/>
      <c r="AG36" s="296">
        <f t="shared" si="0"/>
        <v>5</v>
      </c>
      <c r="AH36" s="524"/>
      <c r="AI36" s="541"/>
      <c r="AJ36" s="524"/>
      <c r="AK36" s="333">
        <v>2</v>
      </c>
      <c r="AL36" s="317" t="s">
        <v>731</v>
      </c>
      <c r="AM36" s="299"/>
      <c r="AN36" s="299" t="str">
        <f t="shared" si="1"/>
        <v/>
      </c>
      <c r="AO36" s="299"/>
      <c r="AP36" s="299" t="str">
        <f t="shared" si="2"/>
        <v/>
      </c>
      <c r="AQ36" s="299"/>
      <c r="AR36" s="299" t="str">
        <f t="shared" si="3"/>
        <v/>
      </c>
      <c r="AS36" s="299"/>
      <c r="AT36" s="299" t="str">
        <f t="shared" si="4"/>
        <v/>
      </c>
      <c r="AU36" s="299"/>
      <c r="AV36" s="299" t="str">
        <f t="shared" si="5"/>
        <v/>
      </c>
      <c r="AW36" s="299"/>
      <c r="AX36" s="299" t="str">
        <f t="shared" si="6"/>
        <v/>
      </c>
      <c r="AY36" s="299"/>
      <c r="AZ36" s="299" t="str">
        <f t="shared" si="7"/>
        <v/>
      </c>
      <c r="BA36" s="300"/>
      <c r="BB36" s="299"/>
      <c r="BC36" s="299"/>
      <c r="BD36" s="299"/>
      <c r="BE36" s="301"/>
      <c r="BF36" s="524"/>
      <c r="BG36" s="524"/>
      <c r="BH36" s="524"/>
      <c r="BI36" s="524"/>
      <c r="BJ36" s="524"/>
      <c r="BK36" s="524"/>
      <c r="BL36" s="524"/>
      <c r="BM36" s="524"/>
      <c r="BN36" s="334"/>
      <c r="BO36" s="336"/>
      <c r="BP36" s="336"/>
      <c r="BQ36" s="336"/>
      <c r="BR36" s="336"/>
      <c r="BS36" s="336"/>
      <c r="BT36" s="337"/>
      <c r="BU36" s="337"/>
      <c r="BV36" s="338"/>
      <c r="BW36" s="304"/>
      <c r="BX36" s="278"/>
      <c r="BY36" s="278"/>
      <c r="BZ36" s="278"/>
      <c r="CA36" s="278"/>
      <c r="CB36" s="278"/>
      <c r="CC36" s="278"/>
      <c r="CD36" s="278"/>
      <c r="CE36" s="278"/>
      <c r="CF36" s="278"/>
      <c r="CG36" s="278"/>
      <c r="CH36" s="278"/>
      <c r="CI36" s="278"/>
      <c r="CJ36" s="278"/>
      <c r="CK36" s="278"/>
      <c r="CL36" s="278"/>
      <c r="CM36" s="278"/>
      <c r="CN36" s="278"/>
      <c r="CO36" s="278"/>
      <c r="CP36" s="278"/>
      <c r="CQ36" s="278"/>
    </row>
    <row r="37" spans="1:95" ht="78.75" customHeight="1">
      <c r="A37" s="524"/>
      <c r="B37" s="524"/>
      <c r="C37" s="524"/>
      <c r="D37" s="524"/>
      <c r="E37" s="339"/>
      <c r="F37" s="306"/>
      <c r="G37" s="524"/>
      <c r="H37" s="524"/>
      <c r="I37" s="295" t="s">
        <v>1036</v>
      </c>
      <c r="J37" s="524"/>
      <c r="K37" s="524"/>
      <c r="L37" s="541"/>
      <c r="M37" s="541"/>
      <c r="N37" s="541"/>
      <c r="O37" s="541"/>
      <c r="P37" s="541"/>
      <c r="Q37" s="541"/>
      <c r="R37" s="541"/>
      <c r="S37" s="541"/>
      <c r="T37" s="541"/>
      <c r="U37" s="541"/>
      <c r="V37" s="541"/>
      <c r="W37" s="541"/>
      <c r="X37" s="541"/>
      <c r="Y37" s="541"/>
      <c r="Z37" s="541"/>
      <c r="AA37" s="541"/>
      <c r="AB37" s="541"/>
      <c r="AC37" s="541"/>
      <c r="AD37" s="541"/>
      <c r="AE37" s="541"/>
      <c r="AF37" s="524"/>
      <c r="AG37" s="296">
        <f t="shared" si="0"/>
        <v>5</v>
      </c>
      <c r="AH37" s="524"/>
      <c r="AI37" s="541"/>
      <c r="AJ37" s="524"/>
      <c r="AK37" s="333">
        <v>3</v>
      </c>
      <c r="AL37" s="317" t="s">
        <v>731</v>
      </c>
      <c r="AM37" s="299"/>
      <c r="AN37" s="299" t="str">
        <f t="shared" si="1"/>
        <v/>
      </c>
      <c r="AO37" s="299"/>
      <c r="AP37" s="299" t="str">
        <f t="shared" si="2"/>
        <v/>
      </c>
      <c r="AQ37" s="299"/>
      <c r="AR37" s="299" t="str">
        <f t="shared" si="3"/>
        <v/>
      </c>
      <c r="AS37" s="299"/>
      <c r="AT37" s="299" t="str">
        <f t="shared" si="4"/>
        <v/>
      </c>
      <c r="AU37" s="299"/>
      <c r="AV37" s="299" t="str">
        <f t="shared" si="5"/>
        <v/>
      </c>
      <c r="AW37" s="299"/>
      <c r="AX37" s="299" t="str">
        <f t="shared" si="6"/>
        <v/>
      </c>
      <c r="AY37" s="299"/>
      <c r="AZ37" s="299" t="str">
        <f t="shared" si="7"/>
        <v/>
      </c>
      <c r="BA37" s="300"/>
      <c r="BB37" s="299"/>
      <c r="BC37" s="299"/>
      <c r="BD37" s="299"/>
      <c r="BE37" s="301"/>
      <c r="BF37" s="524"/>
      <c r="BG37" s="524"/>
      <c r="BH37" s="524"/>
      <c r="BI37" s="524"/>
      <c r="BJ37" s="524"/>
      <c r="BK37" s="524"/>
      <c r="BL37" s="524"/>
      <c r="BM37" s="524"/>
      <c r="BN37" s="301"/>
      <c r="BO37" s="297"/>
      <c r="BP37" s="297"/>
      <c r="BQ37" s="297"/>
      <c r="BR37" s="297"/>
      <c r="BS37" s="297"/>
      <c r="BT37" s="297"/>
      <c r="BU37" s="297"/>
      <c r="BV37" s="304"/>
      <c r="BW37" s="304"/>
      <c r="BX37" s="278"/>
      <c r="BY37" s="278"/>
      <c r="BZ37" s="278"/>
      <c r="CA37" s="278"/>
      <c r="CB37" s="278"/>
      <c r="CC37" s="278"/>
      <c r="CD37" s="278"/>
      <c r="CE37" s="278"/>
      <c r="CF37" s="278"/>
      <c r="CG37" s="278"/>
      <c r="CH37" s="278"/>
      <c r="CI37" s="278"/>
      <c r="CJ37" s="278"/>
      <c r="CK37" s="278"/>
      <c r="CL37" s="278"/>
      <c r="CM37" s="278"/>
      <c r="CN37" s="278"/>
      <c r="CO37" s="278"/>
      <c r="CP37" s="278"/>
      <c r="CQ37" s="278"/>
    </row>
    <row r="38" spans="1:95" ht="78.75" customHeight="1">
      <c r="A38" s="524"/>
      <c r="B38" s="524"/>
      <c r="C38" s="524"/>
      <c r="D38" s="524"/>
      <c r="E38" s="281"/>
      <c r="F38" s="306"/>
      <c r="G38" s="524"/>
      <c r="H38" s="524"/>
      <c r="I38" s="295" t="s">
        <v>732</v>
      </c>
      <c r="J38" s="524"/>
      <c r="K38" s="524"/>
      <c r="L38" s="541"/>
      <c r="M38" s="541"/>
      <c r="N38" s="541"/>
      <c r="O38" s="541"/>
      <c r="P38" s="541"/>
      <c r="Q38" s="541"/>
      <c r="R38" s="541"/>
      <c r="S38" s="541"/>
      <c r="T38" s="541"/>
      <c r="U38" s="541"/>
      <c r="V38" s="541"/>
      <c r="W38" s="541"/>
      <c r="X38" s="541"/>
      <c r="Y38" s="541"/>
      <c r="Z38" s="541"/>
      <c r="AA38" s="541"/>
      <c r="AB38" s="541"/>
      <c r="AC38" s="541"/>
      <c r="AD38" s="541"/>
      <c r="AE38" s="541"/>
      <c r="AF38" s="524"/>
      <c r="AG38" s="296">
        <f t="shared" si="0"/>
        <v>5</v>
      </c>
      <c r="AH38" s="524"/>
      <c r="AI38" s="541"/>
      <c r="AJ38" s="524"/>
      <c r="AK38" s="333">
        <v>4</v>
      </c>
      <c r="AL38" s="317" t="s">
        <v>731</v>
      </c>
      <c r="AM38" s="299"/>
      <c r="AN38" s="299" t="str">
        <f t="shared" si="1"/>
        <v/>
      </c>
      <c r="AO38" s="299"/>
      <c r="AP38" s="299" t="str">
        <f t="shared" si="2"/>
        <v/>
      </c>
      <c r="AQ38" s="299"/>
      <c r="AR38" s="299" t="str">
        <f t="shared" si="3"/>
        <v/>
      </c>
      <c r="AS38" s="299"/>
      <c r="AT38" s="299" t="str">
        <f t="shared" si="4"/>
        <v/>
      </c>
      <c r="AU38" s="299"/>
      <c r="AV38" s="299" t="str">
        <f t="shared" si="5"/>
        <v/>
      </c>
      <c r="AW38" s="299"/>
      <c r="AX38" s="299" t="str">
        <f t="shared" si="6"/>
        <v/>
      </c>
      <c r="AY38" s="299"/>
      <c r="AZ38" s="299" t="str">
        <f t="shared" si="7"/>
        <v/>
      </c>
      <c r="BA38" s="300"/>
      <c r="BB38" s="299"/>
      <c r="BC38" s="299"/>
      <c r="BD38" s="299"/>
      <c r="BE38" s="301"/>
      <c r="BF38" s="524"/>
      <c r="BG38" s="524"/>
      <c r="BH38" s="524"/>
      <c r="BI38" s="524"/>
      <c r="BJ38" s="524"/>
      <c r="BK38" s="524"/>
      <c r="BL38" s="524"/>
      <c r="BM38" s="524"/>
      <c r="BN38" s="301"/>
      <c r="BO38" s="297"/>
      <c r="BP38" s="297"/>
      <c r="BQ38" s="297"/>
      <c r="BR38" s="297"/>
      <c r="BS38" s="297"/>
      <c r="BT38" s="297"/>
      <c r="BU38" s="297"/>
      <c r="BV38" s="304"/>
      <c r="BW38" s="304"/>
      <c r="BX38" s="278"/>
      <c r="BY38" s="278"/>
      <c r="BZ38" s="278"/>
      <c r="CA38" s="278"/>
      <c r="CB38" s="278"/>
      <c r="CC38" s="278"/>
      <c r="CD38" s="278"/>
      <c r="CE38" s="278"/>
      <c r="CF38" s="278"/>
      <c r="CG38" s="278"/>
      <c r="CH38" s="278"/>
      <c r="CI38" s="278"/>
      <c r="CJ38" s="278"/>
      <c r="CK38" s="278"/>
      <c r="CL38" s="278"/>
      <c r="CM38" s="278"/>
      <c r="CN38" s="278"/>
      <c r="CO38" s="278"/>
      <c r="CP38" s="278"/>
      <c r="CQ38" s="278"/>
    </row>
    <row r="39" spans="1:95" ht="78.75" customHeight="1">
      <c r="A39" s="524"/>
      <c r="B39" s="524"/>
      <c r="C39" s="524"/>
      <c r="D39" s="524"/>
      <c r="E39" s="306"/>
      <c r="F39" s="306"/>
      <c r="G39" s="524"/>
      <c r="H39" s="524"/>
      <c r="I39" s="295" t="s">
        <v>758</v>
      </c>
      <c r="J39" s="524"/>
      <c r="K39" s="524"/>
      <c r="L39" s="541"/>
      <c r="M39" s="541"/>
      <c r="N39" s="541"/>
      <c r="O39" s="541"/>
      <c r="P39" s="541"/>
      <c r="Q39" s="541"/>
      <c r="R39" s="541"/>
      <c r="S39" s="541"/>
      <c r="T39" s="541"/>
      <c r="U39" s="541"/>
      <c r="V39" s="541"/>
      <c r="W39" s="541"/>
      <c r="X39" s="541"/>
      <c r="Y39" s="541"/>
      <c r="Z39" s="541"/>
      <c r="AA39" s="541"/>
      <c r="AB39" s="541"/>
      <c r="AC39" s="541"/>
      <c r="AD39" s="541"/>
      <c r="AE39" s="541"/>
      <c r="AF39" s="524"/>
      <c r="AG39" s="296"/>
      <c r="AH39" s="524"/>
      <c r="AI39" s="541"/>
      <c r="AJ39" s="524"/>
      <c r="AK39" s="333">
        <v>5</v>
      </c>
      <c r="AL39" s="317" t="s">
        <v>731</v>
      </c>
      <c r="AM39" s="299"/>
      <c r="AN39" s="299" t="str">
        <f t="shared" si="1"/>
        <v/>
      </c>
      <c r="AO39" s="299"/>
      <c r="AP39" s="299" t="str">
        <f t="shared" si="2"/>
        <v/>
      </c>
      <c r="AQ39" s="299"/>
      <c r="AR39" s="299" t="str">
        <f t="shared" si="3"/>
        <v/>
      </c>
      <c r="AS39" s="299"/>
      <c r="AT39" s="299" t="str">
        <f t="shared" si="4"/>
        <v/>
      </c>
      <c r="AU39" s="299"/>
      <c r="AV39" s="299" t="str">
        <f t="shared" si="5"/>
        <v/>
      </c>
      <c r="AW39" s="299"/>
      <c r="AX39" s="299" t="str">
        <f t="shared" si="6"/>
        <v/>
      </c>
      <c r="AY39" s="299"/>
      <c r="AZ39" s="299" t="str">
        <f t="shared" si="7"/>
        <v/>
      </c>
      <c r="BA39" s="300"/>
      <c r="BB39" s="299"/>
      <c r="BC39" s="299"/>
      <c r="BD39" s="299"/>
      <c r="BE39" s="301"/>
      <c r="BF39" s="524"/>
      <c r="BG39" s="524"/>
      <c r="BH39" s="524"/>
      <c r="BI39" s="524"/>
      <c r="BJ39" s="524"/>
      <c r="BK39" s="524"/>
      <c r="BL39" s="524"/>
      <c r="BM39" s="524"/>
      <c r="BN39" s="301"/>
      <c r="BO39" s="297"/>
      <c r="BP39" s="297"/>
      <c r="BQ39" s="297"/>
      <c r="BR39" s="297"/>
      <c r="BS39" s="297"/>
      <c r="BT39" s="297"/>
      <c r="BU39" s="297"/>
      <c r="BV39" s="304"/>
      <c r="BW39" s="304"/>
      <c r="BX39" s="278"/>
      <c r="BY39" s="278"/>
      <c r="BZ39" s="278"/>
      <c r="CA39" s="278"/>
      <c r="CB39" s="278"/>
      <c r="CC39" s="278"/>
      <c r="CD39" s="278"/>
      <c r="CE39" s="278"/>
      <c r="CF39" s="278"/>
      <c r="CG39" s="278"/>
      <c r="CH39" s="278"/>
      <c r="CI39" s="278"/>
      <c r="CJ39" s="278"/>
      <c r="CK39" s="278"/>
      <c r="CL39" s="278"/>
      <c r="CM39" s="278"/>
      <c r="CN39" s="278"/>
      <c r="CO39" s="278"/>
      <c r="CP39" s="278"/>
      <c r="CQ39" s="278"/>
    </row>
    <row r="40" spans="1:95" ht="78.75" customHeight="1">
      <c r="A40" s="523">
        <v>9</v>
      </c>
      <c r="B40" s="523" t="s">
        <v>1035</v>
      </c>
      <c r="C40" s="523" t="s">
        <v>1034</v>
      </c>
      <c r="D40" s="523" t="s">
        <v>1033</v>
      </c>
      <c r="F40" s="544" t="s">
        <v>1032</v>
      </c>
      <c r="G40" s="546" t="s">
        <v>1031</v>
      </c>
      <c r="H40" s="523" t="s">
        <v>709</v>
      </c>
      <c r="I40" s="308" t="s">
        <v>732</v>
      </c>
      <c r="J40" s="523">
        <v>2</v>
      </c>
      <c r="K40" s="516" t="str">
        <f>IF(J40&lt;=0,"",IF(J40=1,"Rara vez",IF(J40=2,"Improbable",IF(J40=3,"Posible",IF(J40=4,"Probable",IF(J40=5,"Casi Seguro"))))))</f>
        <v>Improbable</v>
      </c>
      <c r="L40" s="532">
        <f>IF(K40="","",IF(K40="Rara vez",0.2,IF(K40="Improbable",0.4,IF(K40="Posible",0.6,IF(K40="Probable",0.8,IF(K40="Casi seguro",1,))))))</f>
        <v>0.4</v>
      </c>
      <c r="M40" s="532" t="s">
        <v>707</v>
      </c>
      <c r="N40" s="532" t="s">
        <v>707</v>
      </c>
      <c r="O40" s="532" t="s">
        <v>707</v>
      </c>
      <c r="P40" s="532" t="s">
        <v>707</v>
      </c>
      <c r="Q40" s="532" t="s">
        <v>707</v>
      </c>
      <c r="R40" s="532" t="s">
        <v>706</v>
      </c>
      <c r="S40" s="532" t="s">
        <v>707</v>
      </c>
      <c r="T40" s="532" t="s">
        <v>706</v>
      </c>
      <c r="U40" s="532" t="s">
        <v>707</v>
      </c>
      <c r="V40" s="532" t="s">
        <v>707</v>
      </c>
      <c r="W40" s="532" t="s">
        <v>707</v>
      </c>
      <c r="X40" s="532" t="s">
        <v>707</v>
      </c>
      <c r="Y40" s="532" t="s">
        <v>706</v>
      </c>
      <c r="Z40" s="532" t="s">
        <v>707</v>
      </c>
      <c r="AA40" s="532" t="s">
        <v>707</v>
      </c>
      <c r="AB40" s="532" t="s">
        <v>706</v>
      </c>
      <c r="AC40" s="532" t="s">
        <v>707</v>
      </c>
      <c r="AD40" s="532" t="s">
        <v>706</v>
      </c>
      <c r="AE40" s="532" t="s">
        <v>706</v>
      </c>
      <c r="AF40" s="534">
        <f>IF(AB40="Si","19",COUNTIF(M40:AE41,"si"))</f>
        <v>13</v>
      </c>
      <c r="AG40" s="296">
        <f t="shared" ref="AG40:AG65" si="20">VALUE(IF(AF40&lt;=5,5,IF(AND(AF40&gt;5,AF40&lt;=11),10,IF(AF40&gt;11,20,0))))</f>
        <v>20</v>
      </c>
      <c r="AH40" s="516" t="str">
        <f>IF(AG40=5,"Moderado",IF(AG40=10,"Mayor",IF(AG40=20,"Catastrófico",0)))</f>
        <v>Catastrófico</v>
      </c>
      <c r="AI40" s="532">
        <f>IF(AH40="","",IF(AH40="Leve",0.2,IF(AH40="Menor",0.4,IF(AH40="Moderado",0.6,IF(AH40="Mayor",0.8,IF(AH40="Catastrófico",1,))))))</f>
        <v>1</v>
      </c>
      <c r="AJ40" s="516" t="str">
        <f>IF(OR(AND(K40="Rara vez",AH40="Moderado"),AND(K40="Improbable",AH40="Moderado")),"Moderado",IF(OR(AND(K40="Rara vez",AH40="Mayor"),AND(K40="Improbable",AH40="Mayor"),AND(K40="Posible",AH40="Moderado"),AND(K40="Probable",AH40="Moderado")),"Alta",IF(OR(AND(K40="Rara vez",AH40="Catastrófico"),AND(K40="Improbable",AH40="Catastrófico"),AND(K40="Posible",AH40="Catastrófico"),AND(K40="Probable",AH40="Catastrófico"),AND(K40="Casi seguro",AH40="Catastrófico"),AND(K40="Posible",AH40="Moderado"),AND(K40="Probable",AH40="Moderado"),AND(K40="Casi seguro",AH40="Moderado"),AND(K40="Posible",AH40="Mayor"),AND(K40="Probable",AH40="Mayor"),AND(K40="Casi seguro",AH40="Mayor")),"Extremo",)))</f>
        <v>Extremo</v>
      </c>
      <c r="AK40" s="297">
        <v>1</v>
      </c>
      <c r="AL40" s="317" t="s">
        <v>1211</v>
      </c>
      <c r="AM40" s="299" t="s">
        <v>742</v>
      </c>
      <c r="AN40" s="299">
        <f t="shared" si="1"/>
        <v>15</v>
      </c>
      <c r="AO40" s="299" t="s">
        <v>741</v>
      </c>
      <c r="AP40" s="299">
        <f t="shared" si="2"/>
        <v>15</v>
      </c>
      <c r="AQ40" s="299" t="s">
        <v>702</v>
      </c>
      <c r="AR40" s="299">
        <f t="shared" si="3"/>
        <v>15</v>
      </c>
      <c r="AS40" s="299" t="s">
        <v>701</v>
      </c>
      <c r="AT40" s="299">
        <f t="shared" si="4"/>
        <v>15</v>
      </c>
      <c r="AU40" s="299" t="s">
        <v>700</v>
      </c>
      <c r="AV40" s="299">
        <f t="shared" si="5"/>
        <v>15</v>
      </c>
      <c r="AW40" s="299" t="s">
        <v>699</v>
      </c>
      <c r="AX40" s="299">
        <f t="shared" si="6"/>
        <v>15</v>
      </c>
      <c r="AY40" s="299" t="s">
        <v>698</v>
      </c>
      <c r="AZ40" s="299">
        <f t="shared" si="7"/>
        <v>15</v>
      </c>
      <c r="BA40" s="300">
        <f t="shared" ref="BA40:BA43" si="21">SUM(AN40,AP40,AR40,AT40,AV40,AX40,AZ40)</f>
        <v>105</v>
      </c>
      <c r="BB40" s="299" t="str">
        <f t="shared" ref="BB40:BB43" si="22">IF(BA40&gt;=96,"Fuerte",IF(AND(BA40&gt;=86, BA40&lt;96),"Moderado",IF(BA40&lt;86,"Débil")))</f>
        <v>Fuerte</v>
      </c>
      <c r="BC40" s="299" t="s">
        <v>697</v>
      </c>
      <c r="BD40" s="299">
        <f t="shared" ref="BD40:BD43" si="23">VALUE(IF(OR(AND(BB40="Fuerte",BC40="Fuerte")),"100",IF(OR(AND(BB40="Fuerte",BC40="Moderado"),AND(BB40="Moderado",BC40="Fuerte"),AND(BB40="Moderado",BC40="Moderado")),"50",IF(OR(AND(BB40="Fuerte",BC40="Débil"),AND(BB40="Moderado",BC40="Débil"),AND(BB40="Débil",BC40="Fuerte"),AND(BB40="Débil",BC40="Moderado"),AND(BB40="Débil",BC40="Débil")),"0",))))</f>
        <v>100</v>
      </c>
      <c r="BE40" s="301" t="str">
        <f t="shared" ref="BE40:BE43" si="24">IF(BD40=100,"Fuerte",IF(BD40=50,"Moderado",IF(BD40=0,"Débil")))</f>
        <v>Fuerte</v>
      </c>
      <c r="BF40" s="533">
        <f>AVERAGE(BD40:BD45)</f>
        <v>100</v>
      </c>
      <c r="BG40" s="533" t="str">
        <f>IF(BF40=100,"Fuerte",IF(AND(BF40&lt;=99, BF40&gt;=50),"Moderado",IF(BF40&lt;50,"Débil")))</f>
        <v>Fuerte</v>
      </c>
      <c r="BH40" s="525">
        <f>IF(BG40="Fuerte",(J40-2),IF(BG40="Moderado",(J40-1), IF(BG40="Débil",((J40-0)))))</f>
        <v>0</v>
      </c>
      <c r="BI40" s="525" t="str">
        <f>IF(BH40&lt;=0,"Rara vez",IF(BH40=1,"Rara vez",IF(BH40=2,"Improbable",IF(BH40=3,"Posible",IF(BH40=4,"Probable",IF(BH40=5,"Casi Seguro"))))))</f>
        <v>Rara vez</v>
      </c>
      <c r="BJ40" s="532">
        <f>IF(BI40="","",IF(BI40="Rara vez",0.2,IF(BI40="Improbable",0.4,IF(BI40="Posible",0.6,IF(BI40="Probable",0.8,IF(BI40="Casi seguro",1,))))))</f>
        <v>0.2</v>
      </c>
      <c r="BK40" s="525" t="str">
        <f>IFERROR(IF(AG40=5,"Moderado",IF(AG40=10,"Mayor",IF(AG40=20,"Catastrófico",0))),"")</f>
        <v>Catastrófico</v>
      </c>
      <c r="BL40" s="532">
        <f>IF(AH40="","",IF(AH40="Moderado",0.6,IF(AH40="Mayor",0.8,IF(AH40="Catastrófico",1,))))</f>
        <v>1</v>
      </c>
      <c r="BM40" s="548" t="str">
        <f>IF(OR(AND(KBI40="Rara vez",BK40="Moderado"),AND(BI40="Improbable",BK40="Moderado")),"Moderado",IF(OR(AND(BI40="Rara vez",BK40="Mayor"),AND(BI40="Improbable",BK40="Mayor"),AND(BI40="Posible",BK40="Moderado"),AND(BI40="Probable",BK40="Moderado")),"Alta",IF(OR(AND(BI40="Rara vez",BK40="Catastrófico"),AND(BI40="Improbable",BK40="Catastrófico"),AND(BI40="Posible",BK40="Catastrófico"),AND(BI40="Probable",BK40="Catastrófico"),AND(BI40="Casi seguro",BK40="Catastrófico"),AND(BI40="Posible",BK40="Moderado"),AND(BI40="Probable",BK40="Moderado"),AND(BI40="Casi seguro",BK40="Moderado"),AND(BI40="Posible",BK40="Mayor"),AND(BI40="Probable",BK40="Mayor"),AND(BI40="Casi seguro",BK40="Mayor")),"Extremo",)))</f>
        <v>Extremo</v>
      </c>
      <c r="BN40" s="301" t="s">
        <v>696</v>
      </c>
      <c r="BO40" s="341" t="s">
        <v>1030</v>
      </c>
      <c r="BP40" s="229" t="s">
        <v>1019</v>
      </c>
      <c r="BQ40" s="229" t="s">
        <v>1027</v>
      </c>
      <c r="BR40" s="229" t="s">
        <v>1017</v>
      </c>
      <c r="BS40" s="229" t="s">
        <v>1016</v>
      </c>
      <c r="BT40" s="228">
        <v>44987</v>
      </c>
      <c r="BU40" s="228">
        <v>45260</v>
      </c>
      <c r="BV40" s="227">
        <v>4454</v>
      </c>
      <c r="BW40" s="297"/>
      <c r="BX40" s="278"/>
      <c r="BY40" s="278"/>
      <c r="BZ40" s="278"/>
      <c r="CA40" s="278"/>
      <c r="CB40" s="278"/>
      <c r="CC40" s="278"/>
      <c r="CD40" s="278"/>
      <c r="CE40" s="278"/>
      <c r="CF40" s="278"/>
      <c r="CG40" s="278"/>
      <c r="CH40" s="278"/>
      <c r="CI40" s="278"/>
      <c r="CJ40" s="278"/>
      <c r="CK40" s="278"/>
      <c r="CL40" s="278"/>
      <c r="CM40" s="278"/>
      <c r="CN40" s="278"/>
      <c r="CO40" s="278"/>
      <c r="CP40" s="278"/>
      <c r="CQ40" s="278"/>
    </row>
    <row r="41" spans="1:95" ht="78.75" customHeight="1">
      <c r="A41" s="524"/>
      <c r="B41" s="524"/>
      <c r="C41" s="524"/>
      <c r="D41" s="524"/>
      <c r="E41" s="225" t="s">
        <v>1029</v>
      </c>
      <c r="F41" s="545"/>
      <c r="G41" s="524"/>
      <c r="H41" s="524"/>
      <c r="I41" s="308" t="s">
        <v>758</v>
      </c>
      <c r="J41" s="524"/>
      <c r="K41" s="524"/>
      <c r="L41" s="524"/>
      <c r="M41" s="524"/>
      <c r="N41" s="524"/>
      <c r="O41" s="524"/>
      <c r="P41" s="524"/>
      <c r="Q41" s="524"/>
      <c r="R41" s="524"/>
      <c r="S41" s="524"/>
      <c r="T41" s="524"/>
      <c r="U41" s="524"/>
      <c r="V41" s="524"/>
      <c r="W41" s="524"/>
      <c r="X41" s="524"/>
      <c r="Y41" s="524"/>
      <c r="Z41" s="524"/>
      <c r="AA41" s="524"/>
      <c r="AB41" s="524"/>
      <c r="AC41" s="524"/>
      <c r="AD41" s="524"/>
      <c r="AE41" s="524"/>
      <c r="AF41" s="524"/>
      <c r="AG41" s="296">
        <f t="shared" si="20"/>
        <v>5</v>
      </c>
      <c r="AH41" s="524"/>
      <c r="AI41" s="524"/>
      <c r="AJ41" s="524"/>
      <c r="AK41" s="297">
        <v>2</v>
      </c>
      <c r="AL41" s="342"/>
      <c r="AM41" s="299"/>
      <c r="AN41" s="299"/>
      <c r="AO41" s="299"/>
      <c r="AP41" s="299"/>
      <c r="AQ41" s="299"/>
      <c r="AR41" s="299"/>
      <c r="AS41" s="299"/>
      <c r="AT41" s="299"/>
      <c r="AU41" s="299"/>
      <c r="AV41" s="299"/>
      <c r="AW41" s="299"/>
      <c r="AX41" s="299"/>
      <c r="AY41" s="299"/>
      <c r="AZ41" s="299"/>
      <c r="BA41" s="300"/>
      <c r="BB41" s="299"/>
      <c r="BC41" s="299"/>
      <c r="BD41" s="299"/>
      <c r="BE41" s="301"/>
      <c r="BF41" s="524"/>
      <c r="BG41" s="524"/>
      <c r="BH41" s="524"/>
      <c r="BI41" s="524"/>
      <c r="BJ41" s="524"/>
      <c r="BK41" s="524"/>
      <c r="BL41" s="524"/>
      <c r="BM41" s="524"/>
      <c r="BN41" s="301" t="s">
        <v>696</v>
      </c>
      <c r="BO41" s="341" t="s">
        <v>1028</v>
      </c>
      <c r="BP41" s="229" t="s">
        <v>1019</v>
      </c>
      <c r="BQ41" s="229" t="s">
        <v>1027</v>
      </c>
      <c r="BR41" s="229" t="s">
        <v>1017</v>
      </c>
      <c r="BS41" s="229" t="s">
        <v>1016</v>
      </c>
      <c r="BT41" s="228">
        <v>44987</v>
      </c>
      <c r="BU41" s="228">
        <v>45260</v>
      </c>
      <c r="BV41" s="227">
        <v>4454</v>
      </c>
      <c r="BW41" s="297"/>
      <c r="BX41" s="278"/>
      <c r="BY41" s="278"/>
      <c r="BZ41" s="278"/>
      <c r="CA41" s="278"/>
      <c r="CB41" s="278"/>
      <c r="CC41" s="278"/>
      <c r="CD41" s="278"/>
      <c r="CE41" s="278"/>
      <c r="CF41" s="278"/>
      <c r="CG41" s="278"/>
      <c r="CH41" s="278"/>
      <c r="CI41" s="278"/>
      <c r="CJ41" s="278"/>
      <c r="CK41" s="278"/>
      <c r="CL41" s="278"/>
      <c r="CM41" s="278"/>
      <c r="CN41" s="278"/>
      <c r="CO41" s="278"/>
      <c r="CP41" s="278"/>
      <c r="CQ41" s="278"/>
    </row>
    <row r="42" spans="1:95" ht="78.75" customHeight="1">
      <c r="A42" s="524"/>
      <c r="B42" s="524"/>
      <c r="C42" s="524"/>
      <c r="D42" s="524"/>
      <c r="E42" s="225" t="s">
        <v>1026</v>
      </c>
      <c r="F42" s="225" t="s">
        <v>1025</v>
      </c>
      <c r="G42" s="524"/>
      <c r="H42" s="524"/>
      <c r="I42" s="308" t="s">
        <v>728</v>
      </c>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296">
        <f t="shared" si="20"/>
        <v>5</v>
      </c>
      <c r="AH42" s="524"/>
      <c r="AI42" s="524"/>
      <c r="AJ42" s="524"/>
      <c r="AK42" s="297">
        <v>3</v>
      </c>
      <c r="AL42" s="317" t="s">
        <v>1212</v>
      </c>
      <c r="AM42" s="299" t="s">
        <v>742</v>
      </c>
      <c r="AN42" s="299">
        <f t="shared" si="1"/>
        <v>15</v>
      </c>
      <c r="AO42" s="299" t="s">
        <v>741</v>
      </c>
      <c r="AP42" s="299">
        <f t="shared" si="2"/>
        <v>15</v>
      </c>
      <c r="AQ42" s="299" t="s">
        <v>702</v>
      </c>
      <c r="AR42" s="299">
        <f t="shared" si="3"/>
        <v>15</v>
      </c>
      <c r="AS42" s="299" t="s">
        <v>701</v>
      </c>
      <c r="AT42" s="299">
        <f t="shared" si="4"/>
        <v>15</v>
      </c>
      <c r="AU42" s="299" t="s">
        <v>700</v>
      </c>
      <c r="AV42" s="299">
        <f t="shared" si="5"/>
        <v>15</v>
      </c>
      <c r="AW42" s="299" t="s">
        <v>699</v>
      </c>
      <c r="AX42" s="299">
        <f t="shared" si="6"/>
        <v>15</v>
      </c>
      <c r="AY42" s="299" t="s">
        <v>698</v>
      </c>
      <c r="AZ42" s="299">
        <f t="shared" si="7"/>
        <v>15</v>
      </c>
      <c r="BA42" s="300">
        <f t="shared" si="21"/>
        <v>105</v>
      </c>
      <c r="BB42" s="299" t="str">
        <f t="shared" si="22"/>
        <v>Fuerte</v>
      </c>
      <c r="BC42" s="299" t="s">
        <v>697</v>
      </c>
      <c r="BD42" s="299">
        <f t="shared" si="23"/>
        <v>100</v>
      </c>
      <c r="BE42" s="301" t="str">
        <f t="shared" si="24"/>
        <v>Fuerte</v>
      </c>
      <c r="BF42" s="524"/>
      <c r="BG42" s="524"/>
      <c r="BH42" s="524"/>
      <c r="BI42" s="524"/>
      <c r="BJ42" s="524"/>
      <c r="BK42" s="524"/>
      <c r="BL42" s="524"/>
      <c r="BM42" s="524"/>
      <c r="BN42" s="301" t="s">
        <v>696</v>
      </c>
      <c r="BO42" s="230" t="s">
        <v>1024</v>
      </c>
      <c r="BP42" s="229" t="s">
        <v>1019</v>
      </c>
      <c r="BQ42" s="229" t="s">
        <v>1018</v>
      </c>
      <c r="BR42" s="229" t="s">
        <v>1017</v>
      </c>
      <c r="BS42" s="229" t="s">
        <v>1016</v>
      </c>
      <c r="BT42" s="228">
        <v>44987</v>
      </c>
      <c r="BU42" s="228">
        <v>45260</v>
      </c>
      <c r="BV42" s="227">
        <v>4454</v>
      </c>
      <c r="BW42" s="297"/>
      <c r="BX42" s="278"/>
      <c r="BY42" s="278"/>
      <c r="BZ42" s="278"/>
      <c r="CA42" s="278"/>
      <c r="CB42" s="278"/>
      <c r="CC42" s="278"/>
      <c r="CD42" s="278"/>
      <c r="CE42" s="278"/>
      <c r="CF42" s="278"/>
      <c r="CG42" s="278"/>
      <c r="CH42" s="278"/>
      <c r="CI42" s="278"/>
      <c r="CJ42" s="278"/>
      <c r="CK42" s="278"/>
      <c r="CL42" s="278"/>
      <c r="CM42" s="278"/>
      <c r="CN42" s="278"/>
      <c r="CO42" s="278"/>
      <c r="CP42" s="278"/>
      <c r="CQ42" s="278"/>
    </row>
    <row r="43" spans="1:95" ht="78.75" customHeight="1">
      <c r="A43" s="524"/>
      <c r="B43" s="524"/>
      <c r="C43" s="524"/>
      <c r="D43" s="524"/>
      <c r="E43" s="343" t="s">
        <v>1023</v>
      </c>
      <c r="F43" s="225" t="s">
        <v>1022</v>
      </c>
      <c r="G43" s="524"/>
      <c r="H43" s="524"/>
      <c r="I43" s="308"/>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296">
        <f t="shared" si="20"/>
        <v>5</v>
      </c>
      <c r="AH43" s="524"/>
      <c r="AI43" s="524"/>
      <c r="AJ43" s="524"/>
      <c r="AK43" s="297">
        <v>4</v>
      </c>
      <c r="AL43" s="317" t="s">
        <v>1021</v>
      </c>
      <c r="AM43" s="299" t="s">
        <v>742</v>
      </c>
      <c r="AN43" s="299">
        <f t="shared" si="1"/>
        <v>15</v>
      </c>
      <c r="AO43" s="299" t="s">
        <v>741</v>
      </c>
      <c r="AP43" s="299">
        <f t="shared" si="2"/>
        <v>15</v>
      </c>
      <c r="AQ43" s="299" t="s">
        <v>702</v>
      </c>
      <c r="AR43" s="299">
        <f t="shared" si="3"/>
        <v>15</v>
      </c>
      <c r="AS43" s="299" t="s">
        <v>701</v>
      </c>
      <c r="AT43" s="299">
        <f t="shared" si="4"/>
        <v>15</v>
      </c>
      <c r="AU43" s="299" t="s">
        <v>700</v>
      </c>
      <c r="AV43" s="299">
        <f t="shared" si="5"/>
        <v>15</v>
      </c>
      <c r="AW43" s="299" t="s">
        <v>699</v>
      </c>
      <c r="AX43" s="299">
        <f t="shared" si="6"/>
        <v>15</v>
      </c>
      <c r="AY43" s="299" t="s">
        <v>698</v>
      </c>
      <c r="AZ43" s="299">
        <f t="shared" si="7"/>
        <v>15</v>
      </c>
      <c r="BA43" s="300">
        <f t="shared" si="21"/>
        <v>105</v>
      </c>
      <c r="BB43" s="299" t="str">
        <f t="shared" si="22"/>
        <v>Fuerte</v>
      </c>
      <c r="BC43" s="299" t="s">
        <v>697</v>
      </c>
      <c r="BD43" s="299">
        <f t="shared" si="23"/>
        <v>100</v>
      </c>
      <c r="BE43" s="301" t="str">
        <f t="shared" si="24"/>
        <v>Fuerte</v>
      </c>
      <c r="BF43" s="524"/>
      <c r="BG43" s="524"/>
      <c r="BH43" s="524"/>
      <c r="BI43" s="524"/>
      <c r="BJ43" s="524"/>
      <c r="BK43" s="524"/>
      <c r="BL43" s="524"/>
      <c r="BM43" s="524"/>
      <c r="BN43" s="301" t="s">
        <v>696</v>
      </c>
      <c r="BO43" s="230" t="s">
        <v>1020</v>
      </c>
      <c r="BP43" s="229" t="s">
        <v>1019</v>
      </c>
      <c r="BQ43" s="229" t="s">
        <v>1018</v>
      </c>
      <c r="BR43" s="229" t="s">
        <v>1017</v>
      </c>
      <c r="BS43" s="229" t="s">
        <v>1016</v>
      </c>
      <c r="BT43" s="228">
        <v>44987</v>
      </c>
      <c r="BU43" s="228">
        <v>45260</v>
      </c>
      <c r="BV43" s="227">
        <v>4454</v>
      </c>
      <c r="BW43" s="297"/>
      <c r="BX43" s="278"/>
      <c r="BY43" s="278"/>
      <c r="BZ43" s="278"/>
      <c r="CA43" s="278"/>
      <c r="CB43" s="278"/>
      <c r="CC43" s="278"/>
      <c r="CD43" s="278"/>
      <c r="CE43" s="278"/>
      <c r="CF43" s="278"/>
      <c r="CG43" s="278"/>
      <c r="CH43" s="278"/>
      <c r="CI43" s="278"/>
      <c r="CJ43" s="278"/>
      <c r="CK43" s="278"/>
      <c r="CL43" s="278"/>
      <c r="CM43" s="278"/>
      <c r="CN43" s="278"/>
      <c r="CO43" s="278"/>
      <c r="CP43" s="278"/>
      <c r="CQ43" s="278"/>
    </row>
    <row r="44" spans="1:95" ht="78.75" customHeight="1">
      <c r="A44" s="524"/>
      <c r="B44" s="524"/>
      <c r="C44" s="524"/>
      <c r="D44" s="524"/>
      <c r="E44" s="226" t="s">
        <v>1015</v>
      </c>
      <c r="F44" s="225" t="s">
        <v>1014</v>
      </c>
      <c r="G44" s="524"/>
      <c r="H44" s="524"/>
      <c r="I44" s="308"/>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296">
        <f t="shared" si="20"/>
        <v>5</v>
      </c>
      <c r="AH44" s="524"/>
      <c r="AI44" s="524"/>
      <c r="AJ44" s="524"/>
      <c r="AK44" s="297">
        <v>5</v>
      </c>
      <c r="AL44" s="344"/>
      <c r="AM44" s="299"/>
      <c r="AN44" s="299" t="str">
        <f t="shared" si="1"/>
        <v/>
      </c>
      <c r="AO44" s="299"/>
      <c r="AP44" s="299" t="str">
        <f t="shared" si="2"/>
        <v/>
      </c>
      <c r="AQ44" s="299"/>
      <c r="AR44" s="299" t="str">
        <f t="shared" si="3"/>
        <v/>
      </c>
      <c r="AS44" s="299"/>
      <c r="AT44" s="299" t="str">
        <f t="shared" si="4"/>
        <v/>
      </c>
      <c r="AU44" s="299"/>
      <c r="AV44" s="299" t="str">
        <f t="shared" si="5"/>
        <v/>
      </c>
      <c r="AW44" s="299"/>
      <c r="AX44" s="299" t="str">
        <f t="shared" si="6"/>
        <v/>
      </c>
      <c r="AY44" s="299"/>
      <c r="AZ44" s="299" t="str">
        <f t="shared" si="7"/>
        <v/>
      </c>
      <c r="BA44" s="300"/>
      <c r="BB44" s="299"/>
      <c r="BC44" s="299"/>
      <c r="BD44" s="299"/>
      <c r="BE44" s="301"/>
      <c r="BF44" s="524"/>
      <c r="BG44" s="524"/>
      <c r="BH44" s="524"/>
      <c r="BI44" s="524"/>
      <c r="BJ44" s="524"/>
      <c r="BK44" s="524"/>
      <c r="BL44" s="524"/>
      <c r="BM44" s="524"/>
      <c r="BN44" s="301"/>
      <c r="BO44" s="345"/>
      <c r="BP44" s="345"/>
      <c r="BQ44" s="345"/>
      <c r="BR44" s="345"/>
      <c r="BS44" s="345"/>
      <c r="BT44" s="345"/>
      <c r="BU44" s="345"/>
      <c r="BV44" s="297"/>
      <c r="BW44" s="297"/>
      <c r="BX44" s="278"/>
      <c r="BY44" s="278"/>
      <c r="BZ44" s="278"/>
      <c r="CA44" s="278"/>
      <c r="CB44" s="278"/>
      <c r="CC44" s="278"/>
      <c r="CD44" s="278"/>
      <c r="CE44" s="278"/>
      <c r="CF44" s="278"/>
      <c r="CG44" s="278"/>
      <c r="CH44" s="278"/>
      <c r="CI44" s="278"/>
      <c r="CJ44" s="278"/>
      <c r="CK44" s="278"/>
      <c r="CL44" s="278"/>
      <c r="CM44" s="278"/>
      <c r="CN44" s="278"/>
      <c r="CO44" s="278"/>
      <c r="CP44" s="278"/>
      <c r="CQ44" s="278"/>
    </row>
    <row r="45" spans="1:95" ht="78.75" customHeight="1">
      <c r="A45" s="515"/>
      <c r="B45" s="515"/>
      <c r="C45" s="515"/>
      <c r="D45" s="515"/>
      <c r="E45" s="329"/>
      <c r="F45" s="329"/>
      <c r="G45" s="515"/>
      <c r="H45" s="515"/>
      <c r="I45" s="308"/>
      <c r="J45" s="515"/>
      <c r="K45" s="515"/>
      <c r="L45" s="515"/>
      <c r="M45" s="515"/>
      <c r="N45" s="515"/>
      <c r="O45" s="515"/>
      <c r="P45" s="515"/>
      <c r="Q45" s="515"/>
      <c r="R45" s="515"/>
      <c r="S45" s="515"/>
      <c r="T45" s="515"/>
      <c r="U45" s="515"/>
      <c r="V45" s="515"/>
      <c r="W45" s="515"/>
      <c r="X45" s="515"/>
      <c r="Y45" s="515"/>
      <c r="Z45" s="515"/>
      <c r="AA45" s="515"/>
      <c r="AB45" s="515"/>
      <c r="AC45" s="515"/>
      <c r="AD45" s="515"/>
      <c r="AE45" s="515"/>
      <c r="AF45" s="515"/>
      <c r="AG45" s="296">
        <f t="shared" si="20"/>
        <v>5</v>
      </c>
      <c r="AH45" s="515"/>
      <c r="AI45" s="515"/>
      <c r="AJ45" s="515"/>
      <c r="AK45" s="297">
        <v>6</v>
      </c>
      <c r="AL45" s="317" t="s">
        <v>1013</v>
      </c>
      <c r="AM45" s="299"/>
      <c r="AN45" s="299" t="str">
        <f t="shared" si="1"/>
        <v/>
      </c>
      <c r="AO45" s="299"/>
      <c r="AP45" s="299" t="str">
        <f t="shared" si="2"/>
        <v/>
      </c>
      <c r="AQ45" s="299"/>
      <c r="AR45" s="299" t="str">
        <f t="shared" si="3"/>
        <v/>
      </c>
      <c r="AS45" s="299"/>
      <c r="AT45" s="299" t="str">
        <f t="shared" si="4"/>
        <v/>
      </c>
      <c r="AU45" s="299"/>
      <c r="AV45" s="299" t="str">
        <f t="shared" si="5"/>
        <v/>
      </c>
      <c r="AW45" s="299"/>
      <c r="AX45" s="299" t="str">
        <f t="shared" si="6"/>
        <v/>
      </c>
      <c r="AY45" s="299"/>
      <c r="AZ45" s="299" t="str">
        <f t="shared" si="7"/>
        <v/>
      </c>
      <c r="BA45" s="300"/>
      <c r="BB45" s="299"/>
      <c r="BC45" s="299"/>
      <c r="BD45" s="299"/>
      <c r="BE45" s="301"/>
      <c r="BF45" s="515"/>
      <c r="BG45" s="515"/>
      <c r="BH45" s="515"/>
      <c r="BI45" s="515"/>
      <c r="BJ45" s="515"/>
      <c r="BK45" s="515"/>
      <c r="BL45" s="515"/>
      <c r="BM45" s="515"/>
      <c r="BN45" s="301"/>
      <c r="BO45" s="297"/>
      <c r="BP45" s="297"/>
      <c r="BQ45" s="297"/>
      <c r="BR45" s="297"/>
      <c r="BS45" s="297"/>
      <c r="BT45" s="304"/>
      <c r="BU45" s="304"/>
      <c r="BV45" s="297"/>
      <c r="BW45" s="297"/>
      <c r="BX45" s="278"/>
      <c r="BY45" s="278"/>
      <c r="BZ45" s="278"/>
      <c r="CA45" s="278"/>
      <c r="CB45" s="278"/>
      <c r="CC45" s="278"/>
      <c r="CD45" s="278"/>
      <c r="CE45" s="278"/>
      <c r="CF45" s="278"/>
      <c r="CG45" s="278"/>
      <c r="CH45" s="278"/>
      <c r="CI45" s="278"/>
      <c r="CJ45" s="278"/>
      <c r="CK45" s="278"/>
      <c r="CL45" s="278"/>
      <c r="CM45" s="278"/>
      <c r="CN45" s="278"/>
      <c r="CO45" s="278"/>
      <c r="CP45" s="278"/>
      <c r="CQ45" s="278"/>
    </row>
    <row r="46" spans="1:95" ht="69.75" customHeight="1">
      <c r="A46" s="523">
        <v>10</v>
      </c>
      <c r="B46" s="523" t="s">
        <v>944</v>
      </c>
      <c r="C46" s="523" t="s">
        <v>943</v>
      </c>
      <c r="D46" s="523" t="s">
        <v>942</v>
      </c>
      <c r="E46" s="297" t="s">
        <v>1012</v>
      </c>
      <c r="F46" s="308" t="s">
        <v>1011</v>
      </c>
      <c r="G46" s="523" t="s">
        <v>1010</v>
      </c>
      <c r="H46" s="523" t="s">
        <v>709</v>
      </c>
      <c r="I46" s="308" t="s">
        <v>732</v>
      </c>
      <c r="J46" s="523">
        <v>1</v>
      </c>
      <c r="K46" s="516" t="str">
        <f>IF(J46&lt;=0,"",IF(J46=1,"Rara vez",IF(J46=2,"Improbable",IF(J46=3,"Posible",IF(J46=4,"Probable",IF(J46=5,"Casi Seguro"))))))</f>
        <v>Rara vez</v>
      </c>
      <c r="L46" s="532">
        <f>IF(K46="","",IF(K46="Rara vez",0.2,IF(K46="Improbable",0.4,IF(K46="Posible",0.6,IF(K46="Probable",0.8,IF(K46="Casi seguro",1,))))))</f>
        <v>0.2</v>
      </c>
      <c r="M46" s="532" t="s">
        <v>707</v>
      </c>
      <c r="N46" s="532" t="s">
        <v>706</v>
      </c>
      <c r="O46" s="532" t="s">
        <v>706</v>
      </c>
      <c r="P46" s="532" t="s">
        <v>706</v>
      </c>
      <c r="Q46" s="532" t="s">
        <v>706</v>
      </c>
      <c r="R46" s="532" t="s">
        <v>707</v>
      </c>
      <c r="S46" s="532" t="s">
        <v>707</v>
      </c>
      <c r="T46" s="532" t="s">
        <v>707</v>
      </c>
      <c r="U46" s="532" t="s">
        <v>706</v>
      </c>
      <c r="V46" s="532" t="s">
        <v>707</v>
      </c>
      <c r="W46" s="532" t="s">
        <v>707</v>
      </c>
      <c r="X46" s="532" t="s">
        <v>707</v>
      </c>
      <c r="Y46" s="532" t="s">
        <v>707</v>
      </c>
      <c r="Z46" s="532" t="s">
        <v>707</v>
      </c>
      <c r="AA46" s="532" t="s">
        <v>706</v>
      </c>
      <c r="AB46" s="532" t="s">
        <v>706</v>
      </c>
      <c r="AC46" s="532" t="s">
        <v>706</v>
      </c>
      <c r="AD46" s="532" t="s">
        <v>706</v>
      </c>
      <c r="AE46" s="532" t="s">
        <v>706</v>
      </c>
      <c r="AF46" s="534">
        <f>IF(AB46="Si","19",COUNTIF(M46:AE47,"si"))</f>
        <v>9</v>
      </c>
      <c r="AG46" s="296">
        <f t="shared" si="20"/>
        <v>10</v>
      </c>
      <c r="AH46" s="516" t="str">
        <f>IF(AG46=5,"Moderado",IF(AG46=10,"Mayor",IF(AG46=20,"Catastrófico",0)))</f>
        <v>Mayor</v>
      </c>
      <c r="AI46" s="532">
        <f>IF(AH46="","",IF(AH46="Leve",0.2,IF(AH46="Menor",0.4,IF(AH46="Moderado",0.6,IF(AH46="Mayor",0.8,IF(AH46="Catastrófico",1,))))))</f>
        <v>0.8</v>
      </c>
      <c r="AJ46" s="516" t="str">
        <f>IF(OR(AND(K46="Rara vez",AH46="Moderado"),AND(K46="Improbable",AH46="Moderado")),"Moderado",IF(OR(AND(K46="Rara vez",AH46="Mayor"),AND(K46="Improbable",AH46="Mayor"),AND(K46="Posible",AH46="Moderado"),AND(K46="Probable",AH46="Moderado")),"Alta",IF(OR(AND(K46="Rara vez",AH46="Catastrófico"),AND(K46="Improbable",AH46="Catastrófico"),AND(K46="Posible",AH46="Catastrófico"),AND(K46="Probable",AH46="Catastrófico"),AND(K46="Casi seguro",AH46="Catastrófico"),AND(K46="Posible",AH46="Moderado"),AND(K46="Probable",AH46="Moderado"),AND(K46="Casi seguro",AH46="Moderado"),AND(K46="Posible",AH46="Mayor"),AND(K46="Probable",AH46="Mayor"),AND(K46="Casi seguro",AH46="Mayor")),"Extremo",)))</f>
        <v>Alta</v>
      </c>
      <c r="AK46" s="297">
        <v>1</v>
      </c>
      <c r="AL46" s="317" t="s">
        <v>1009</v>
      </c>
      <c r="AM46" s="299" t="s">
        <v>742</v>
      </c>
      <c r="AN46" s="299">
        <f t="shared" si="1"/>
        <v>15</v>
      </c>
      <c r="AO46" s="299" t="s">
        <v>741</v>
      </c>
      <c r="AP46" s="299">
        <f t="shared" si="2"/>
        <v>15</v>
      </c>
      <c r="AQ46" s="299" t="s">
        <v>702</v>
      </c>
      <c r="AR46" s="299">
        <f t="shared" si="3"/>
        <v>15</v>
      </c>
      <c r="AS46" s="299" t="s">
        <v>701</v>
      </c>
      <c r="AT46" s="299">
        <f t="shared" si="4"/>
        <v>15</v>
      </c>
      <c r="AU46" s="299" t="s">
        <v>700</v>
      </c>
      <c r="AV46" s="299">
        <f t="shared" si="5"/>
        <v>15</v>
      </c>
      <c r="AW46" s="299" t="s">
        <v>699</v>
      </c>
      <c r="AX46" s="299">
        <f t="shared" si="6"/>
        <v>15</v>
      </c>
      <c r="AY46" s="299" t="s">
        <v>698</v>
      </c>
      <c r="AZ46" s="299">
        <f t="shared" si="7"/>
        <v>15</v>
      </c>
      <c r="BA46" s="300">
        <f t="shared" ref="BA46:BA70" si="25">SUM(AN46,AP46,AR46,AT46,AV46,AX46,AZ46)</f>
        <v>105</v>
      </c>
      <c r="BB46" s="299" t="str">
        <f t="shared" ref="BB46:BB70" si="26">IF(BA46&gt;=96,"Fuerte",IF(AND(BA46&gt;=86, BA46&lt;96),"Moderado",IF(BA46&lt;86,"Débil")))</f>
        <v>Fuerte</v>
      </c>
      <c r="BC46" s="299" t="s">
        <v>697</v>
      </c>
      <c r="BD46" s="299">
        <f t="shared" ref="BD46:BD70" si="27">VALUE(IF(OR(AND(BB46="Fuerte",BC46="Fuerte")),"100",IF(OR(AND(BB46="Fuerte",BC46="Moderado"),AND(BB46="Moderado",BC46="Fuerte"),AND(BB46="Moderado",BC46="Moderado")),"50",IF(OR(AND(BB46="Fuerte",BC46="Débil"),AND(BB46="Moderado",BC46="Débil"),AND(BB46="Débil",BC46="Fuerte"),AND(BB46="Débil",BC46="Moderado"),AND(BB46="Débil",BC46="Débil")),"0",))))</f>
        <v>100</v>
      </c>
      <c r="BE46" s="301" t="str">
        <f t="shared" ref="BE46:BE70" si="28">IF(BD46=100,"Fuerte",IF(BD46=50,"Moderado",IF(BD46=0,"Débil")))</f>
        <v>Fuerte</v>
      </c>
      <c r="BF46" s="533">
        <f>AVERAGE(BD46:BD49)</f>
        <v>75</v>
      </c>
      <c r="BG46" s="533" t="str">
        <f>IF(BF46=100,"Fuerte",IF(AND(BF46&lt;=99, BF46&gt;=50),"Moderado",IF(BF46&lt;50,"Débil")))</f>
        <v>Moderado</v>
      </c>
      <c r="BH46" s="525">
        <f>IF(BG46="Fuerte",(J46-2),IF(BG46="Moderado",(J46-1), IF(BG46="Débil",((J46-0)))))</f>
        <v>0</v>
      </c>
      <c r="BI46" s="525" t="str">
        <f>IF(BH46&lt;=0,"Rara vez",IF(BH46=1,"Rara vez",IF(BH46=2,"Improbable",IF(BH46=3,"Posible",IF(BH46=4,"Probable",IF(BH46=5,"Casi Seguro"))))))</f>
        <v>Rara vez</v>
      </c>
      <c r="BJ46" s="532">
        <f>IF(BI46="","",IF(BI46="Rara vez",0.2,IF(BI46="Improbable",0.4,IF(BI46="Posible",0.6,IF(BI46="Probable",0.8,IF(BI46="Casi seguro",1,))))))</f>
        <v>0.2</v>
      </c>
      <c r="BK46" s="525" t="str">
        <f>IFERROR(IF(AG46=5,"Moderado",IF(AG46=10,"Mayor",IF(AG46=20,"Catastrófico",0))),"")</f>
        <v>Mayor</v>
      </c>
      <c r="BL46" s="532">
        <f>IF(AH46="","",IF(AH46="Moderado",0.6,IF(AH46="Mayor",0.8,IF(AH46="Catastrófico",1,))))</f>
        <v>0.8</v>
      </c>
      <c r="BM46" s="525" t="str">
        <f>IF(OR(AND(KBI46="Rara vez",BK46="Moderado"),AND(BI46="Improbable",BK46="Moderado")),"Moderado",IF(OR(AND(BI46="Rara vez",BK46="Mayor"),AND(BI46="Improbable",BK46="Mayor"),AND(BI46="Posible",BK46="Moderado"),AND(BI46="Probable",BK46="Moderado")),"Alta",IF(OR(AND(BI46="Rara vez",BK46="Catastrófico"),AND(BI46="Improbable",BK46="Catastrófico"),AND(BI46="Posible",BK46="Catastrófico"),AND(BI46="Probable",BK46="Catastrófico"),AND(BI46="Casi seguro",BK46="Catastrófico"),AND(BI46="Posible",BK46="Moderado"),AND(BI46="Probable",BK46="Moderado"),AND(BI46="Casi seguro",BK46="Moderado"),AND(BI46="Posible",BK46="Mayor"),AND(BI46="Probable",BK46="Mayor"),AND(BI46="Casi seguro",BK46="Mayor")),"Extremo",)))</f>
        <v>Alta</v>
      </c>
      <c r="BN46" s="301" t="s">
        <v>696</v>
      </c>
      <c r="BO46" s="216" t="s">
        <v>1008</v>
      </c>
      <c r="BP46" s="218" t="s">
        <v>1007</v>
      </c>
      <c r="BQ46" s="218" t="s">
        <v>1006</v>
      </c>
      <c r="BR46" s="218" t="s">
        <v>990</v>
      </c>
      <c r="BS46" s="218" t="s">
        <v>967</v>
      </c>
      <c r="BT46" s="209">
        <v>45079</v>
      </c>
      <c r="BU46" s="209">
        <v>45275</v>
      </c>
      <c r="BV46" s="308">
        <v>4617</v>
      </c>
      <c r="BW46" s="297"/>
      <c r="BX46" s="278"/>
      <c r="BY46" s="278"/>
      <c r="BZ46" s="278"/>
      <c r="CA46" s="278"/>
      <c r="CB46" s="278"/>
      <c r="CC46" s="278"/>
      <c r="CD46" s="278"/>
      <c r="CE46" s="278"/>
      <c r="CF46" s="278"/>
      <c r="CG46" s="278"/>
      <c r="CH46" s="278"/>
      <c r="CI46" s="278"/>
      <c r="CJ46" s="278"/>
      <c r="CK46" s="278"/>
      <c r="CL46" s="278"/>
      <c r="CM46" s="278"/>
      <c r="CN46" s="278"/>
      <c r="CO46" s="278"/>
      <c r="CP46" s="278"/>
      <c r="CQ46" s="278"/>
    </row>
    <row r="47" spans="1:95" ht="78.75" customHeight="1">
      <c r="A47" s="524"/>
      <c r="B47" s="524"/>
      <c r="C47" s="524"/>
      <c r="D47" s="524"/>
      <c r="E47" s="297" t="s">
        <v>1005</v>
      </c>
      <c r="F47" s="340"/>
      <c r="G47" s="524"/>
      <c r="H47" s="524"/>
      <c r="I47" s="308" t="s">
        <v>708</v>
      </c>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296">
        <f t="shared" si="20"/>
        <v>5</v>
      </c>
      <c r="AH47" s="524"/>
      <c r="AI47" s="524"/>
      <c r="AJ47" s="524"/>
      <c r="AK47" s="297">
        <v>2</v>
      </c>
      <c r="AL47" s="224" t="s">
        <v>1004</v>
      </c>
      <c r="AM47" s="299" t="s">
        <v>742</v>
      </c>
      <c r="AN47" s="299">
        <f t="shared" si="1"/>
        <v>15</v>
      </c>
      <c r="AO47" s="299" t="s">
        <v>741</v>
      </c>
      <c r="AP47" s="299">
        <f t="shared" si="2"/>
        <v>15</v>
      </c>
      <c r="AQ47" s="299" t="s">
        <v>702</v>
      </c>
      <c r="AR47" s="299">
        <f t="shared" si="3"/>
        <v>15</v>
      </c>
      <c r="AS47" s="299" t="s">
        <v>701</v>
      </c>
      <c r="AT47" s="299">
        <f t="shared" si="4"/>
        <v>15</v>
      </c>
      <c r="AU47" s="299" t="s">
        <v>700</v>
      </c>
      <c r="AV47" s="299">
        <f t="shared" si="5"/>
        <v>15</v>
      </c>
      <c r="AW47" s="299" t="s">
        <v>699</v>
      </c>
      <c r="AX47" s="299">
        <f t="shared" si="6"/>
        <v>15</v>
      </c>
      <c r="AY47" s="299" t="s">
        <v>698</v>
      </c>
      <c r="AZ47" s="299">
        <f t="shared" si="7"/>
        <v>15</v>
      </c>
      <c r="BA47" s="300">
        <f t="shared" si="25"/>
        <v>105</v>
      </c>
      <c r="BB47" s="299" t="str">
        <f t="shared" si="26"/>
        <v>Fuerte</v>
      </c>
      <c r="BC47" s="299" t="s">
        <v>697</v>
      </c>
      <c r="BD47" s="299">
        <f t="shared" si="27"/>
        <v>100</v>
      </c>
      <c r="BE47" s="301" t="str">
        <f t="shared" si="28"/>
        <v>Fuerte</v>
      </c>
      <c r="BF47" s="524"/>
      <c r="BG47" s="524"/>
      <c r="BH47" s="524"/>
      <c r="BI47" s="524"/>
      <c r="BJ47" s="524"/>
      <c r="BK47" s="524"/>
      <c r="BL47" s="524"/>
      <c r="BM47" s="524"/>
      <c r="BN47" s="301" t="s">
        <v>696</v>
      </c>
      <c r="BO47" s="216" t="s">
        <v>1003</v>
      </c>
      <c r="BP47" s="218" t="s">
        <v>1002</v>
      </c>
      <c r="BQ47" s="218" t="s">
        <v>991</v>
      </c>
      <c r="BR47" s="218" t="s">
        <v>996</v>
      </c>
      <c r="BS47" s="218" t="s">
        <v>989</v>
      </c>
      <c r="BT47" s="209">
        <v>45079</v>
      </c>
      <c r="BU47" s="209">
        <v>45275</v>
      </c>
      <c r="BV47" s="308">
        <v>4617</v>
      </c>
      <c r="BW47" s="297"/>
      <c r="BX47" s="346"/>
      <c r="BY47" s="346"/>
      <c r="BZ47" s="346"/>
      <c r="CA47" s="346"/>
      <c r="CB47" s="346"/>
      <c r="CC47" s="346"/>
      <c r="CD47" s="346"/>
      <c r="CE47" s="346"/>
      <c r="CF47" s="346"/>
      <c r="CG47" s="346"/>
      <c r="CH47" s="346"/>
      <c r="CI47" s="346"/>
      <c r="CJ47" s="346"/>
      <c r="CK47" s="346"/>
      <c r="CL47" s="346"/>
      <c r="CM47" s="346"/>
      <c r="CN47" s="346"/>
      <c r="CO47" s="346"/>
      <c r="CP47" s="346"/>
      <c r="CQ47" s="346"/>
    </row>
    <row r="48" spans="1:95" ht="78.75" customHeight="1">
      <c r="A48" s="524"/>
      <c r="B48" s="524"/>
      <c r="C48" s="524"/>
      <c r="D48" s="524"/>
      <c r="E48" s="297" t="s">
        <v>1001</v>
      </c>
      <c r="F48" s="340"/>
      <c r="G48" s="524"/>
      <c r="H48" s="524"/>
      <c r="I48" s="308" t="s">
        <v>728</v>
      </c>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296">
        <f t="shared" si="20"/>
        <v>5</v>
      </c>
      <c r="AH48" s="524"/>
      <c r="AI48" s="524"/>
      <c r="AJ48" s="524"/>
      <c r="AK48" s="297">
        <v>3</v>
      </c>
      <c r="AL48" s="224" t="s">
        <v>1000</v>
      </c>
      <c r="AM48" s="299" t="s">
        <v>742</v>
      </c>
      <c r="AN48" s="299">
        <f t="shared" si="1"/>
        <v>15</v>
      </c>
      <c r="AO48" s="299" t="s">
        <v>741</v>
      </c>
      <c r="AP48" s="299">
        <f t="shared" si="2"/>
        <v>15</v>
      </c>
      <c r="AQ48" s="299" t="s">
        <v>993</v>
      </c>
      <c r="AR48" s="299">
        <f t="shared" si="3"/>
        <v>0</v>
      </c>
      <c r="AS48" s="299" t="s">
        <v>701</v>
      </c>
      <c r="AT48" s="299">
        <f t="shared" si="4"/>
        <v>15</v>
      </c>
      <c r="AU48" s="299" t="s">
        <v>700</v>
      </c>
      <c r="AV48" s="299">
        <f t="shared" si="5"/>
        <v>15</v>
      </c>
      <c r="AW48" s="299" t="s">
        <v>699</v>
      </c>
      <c r="AX48" s="299">
        <f t="shared" si="6"/>
        <v>15</v>
      </c>
      <c r="AY48" s="299" t="s">
        <v>698</v>
      </c>
      <c r="AZ48" s="299">
        <f t="shared" si="7"/>
        <v>15</v>
      </c>
      <c r="BA48" s="300">
        <f t="shared" si="25"/>
        <v>90</v>
      </c>
      <c r="BB48" s="299" t="str">
        <f t="shared" si="26"/>
        <v>Moderado</v>
      </c>
      <c r="BC48" s="299" t="s">
        <v>92</v>
      </c>
      <c r="BD48" s="299">
        <f t="shared" si="27"/>
        <v>50</v>
      </c>
      <c r="BE48" s="301" t="str">
        <f t="shared" si="28"/>
        <v>Moderado</v>
      </c>
      <c r="BF48" s="524"/>
      <c r="BG48" s="524"/>
      <c r="BH48" s="524"/>
      <c r="BI48" s="524"/>
      <c r="BJ48" s="524"/>
      <c r="BK48" s="524"/>
      <c r="BL48" s="524"/>
      <c r="BM48" s="524"/>
      <c r="BN48" s="301" t="s">
        <v>696</v>
      </c>
      <c r="BO48" s="216" t="s">
        <v>999</v>
      </c>
      <c r="BP48" s="218" t="s">
        <v>998</v>
      </c>
      <c r="BQ48" s="218" t="s">
        <v>997</v>
      </c>
      <c r="BR48" s="218" t="s">
        <v>996</v>
      </c>
      <c r="BS48" s="218" t="s">
        <v>989</v>
      </c>
      <c r="BT48" s="209">
        <v>45079</v>
      </c>
      <c r="BU48" s="209">
        <v>45275</v>
      </c>
      <c r="BV48" s="308">
        <v>4617</v>
      </c>
      <c r="BW48" s="297"/>
      <c r="BX48" s="346"/>
      <c r="BY48" s="346"/>
      <c r="BZ48" s="346"/>
      <c r="CA48" s="346"/>
      <c r="CB48" s="346"/>
      <c r="CC48" s="346"/>
      <c r="CD48" s="346"/>
      <c r="CE48" s="346"/>
      <c r="CF48" s="346"/>
      <c r="CG48" s="346"/>
      <c r="CH48" s="346"/>
      <c r="CI48" s="346"/>
      <c r="CJ48" s="346"/>
      <c r="CK48" s="346"/>
      <c r="CL48" s="346"/>
      <c r="CM48" s="346"/>
      <c r="CN48" s="346"/>
      <c r="CO48" s="346"/>
      <c r="CP48" s="346"/>
      <c r="CQ48" s="346"/>
    </row>
    <row r="49" spans="1:95" ht="78.75" customHeight="1">
      <c r="A49" s="524"/>
      <c r="B49" s="524"/>
      <c r="C49" s="524"/>
      <c r="D49" s="524"/>
      <c r="E49" s="297" t="s">
        <v>995</v>
      </c>
      <c r="F49" s="340"/>
      <c r="G49" s="524"/>
      <c r="H49" s="524"/>
      <c r="I49" s="308"/>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296">
        <f t="shared" si="20"/>
        <v>5</v>
      </c>
      <c r="AH49" s="524"/>
      <c r="AI49" s="524"/>
      <c r="AJ49" s="524"/>
      <c r="AK49" s="297">
        <v>4</v>
      </c>
      <c r="AL49" s="224" t="s">
        <v>994</v>
      </c>
      <c r="AM49" s="299" t="s">
        <v>742</v>
      </c>
      <c r="AN49" s="299">
        <f t="shared" si="1"/>
        <v>15</v>
      </c>
      <c r="AO49" s="299" t="s">
        <v>741</v>
      </c>
      <c r="AP49" s="299">
        <f t="shared" si="2"/>
        <v>15</v>
      </c>
      <c r="AQ49" s="299" t="s">
        <v>993</v>
      </c>
      <c r="AR49" s="299">
        <f t="shared" si="3"/>
        <v>0</v>
      </c>
      <c r="AS49" s="299" t="s">
        <v>701</v>
      </c>
      <c r="AT49" s="299">
        <f t="shared" si="4"/>
        <v>15</v>
      </c>
      <c r="AU49" s="299" t="s">
        <v>700</v>
      </c>
      <c r="AV49" s="299">
        <f t="shared" si="5"/>
        <v>15</v>
      </c>
      <c r="AW49" s="299" t="s">
        <v>699</v>
      </c>
      <c r="AX49" s="299">
        <f t="shared" si="6"/>
        <v>15</v>
      </c>
      <c r="AY49" s="299" t="s">
        <v>698</v>
      </c>
      <c r="AZ49" s="299">
        <f t="shared" si="7"/>
        <v>15</v>
      </c>
      <c r="BA49" s="300">
        <f t="shared" si="25"/>
        <v>90</v>
      </c>
      <c r="BB49" s="299" t="str">
        <f t="shared" si="26"/>
        <v>Moderado</v>
      </c>
      <c r="BC49" s="299" t="s">
        <v>92</v>
      </c>
      <c r="BD49" s="299">
        <f t="shared" si="27"/>
        <v>50</v>
      </c>
      <c r="BE49" s="301" t="str">
        <f t="shared" si="28"/>
        <v>Moderado</v>
      </c>
      <c r="BF49" s="524"/>
      <c r="BG49" s="524"/>
      <c r="BH49" s="524"/>
      <c r="BI49" s="524"/>
      <c r="BJ49" s="524"/>
      <c r="BK49" s="524"/>
      <c r="BL49" s="524"/>
      <c r="BM49" s="524"/>
      <c r="BN49" s="301" t="s">
        <v>696</v>
      </c>
      <c r="BO49" s="216" t="s">
        <v>992</v>
      </c>
      <c r="BP49" s="218" t="s">
        <v>969</v>
      </c>
      <c r="BQ49" s="218" t="s">
        <v>991</v>
      </c>
      <c r="BR49" s="218" t="s">
        <v>990</v>
      </c>
      <c r="BS49" s="218" t="s">
        <v>989</v>
      </c>
      <c r="BT49" s="209">
        <v>45079</v>
      </c>
      <c r="BU49" s="209">
        <v>45275</v>
      </c>
      <c r="BV49" s="308">
        <v>4617</v>
      </c>
      <c r="BW49" s="297"/>
      <c r="BX49" s="346"/>
      <c r="BY49" s="346"/>
      <c r="BZ49" s="346"/>
      <c r="CA49" s="346"/>
      <c r="CB49" s="346"/>
      <c r="CC49" s="346"/>
      <c r="CD49" s="346"/>
      <c r="CE49" s="346"/>
      <c r="CF49" s="346"/>
      <c r="CG49" s="346"/>
      <c r="CH49" s="346"/>
      <c r="CI49" s="346"/>
      <c r="CJ49" s="346"/>
      <c r="CK49" s="346"/>
      <c r="CL49" s="346"/>
      <c r="CM49" s="346"/>
      <c r="CN49" s="346"/>
      <c r="CO49" s="346"/>
      <c r="CP49" s="346"/>
      <c r="CQ49" s="346"/>
    </row>
    <row r="50" spans="1:95" ht="78.75" customHeight="1">
      <c r="A50" s="523">
        <v>11</v>
      </c>
      <c r="B50" s="523" t="s">
        <v>944</v>
      </c>
      <c r="C50" s="523" t="s">
        <v>943</v>
      </c>
      <c r="D50" s="523" t="s">
        <v>942</v>
      </c>
      <c r="E50" s="221" t="s">
        <v>941</v>
      </c>
      <c r="F50" s="347" t="s">
        <v>988</v>
      </c>
      <c r="G50" s="549" t="s">
        <v>987</v>
      </c>
      <c r="H50" s="347" t="s">
        <v>709</v>
      </c>
      <c r="I50" s="347" t="s">
        <v>732</v>
      </c>
      <c r="J50" s="550">
        <v>1</v>
      </c>
      <c r="K50" s="551" t="s">
        <v>93</v>
      </c>
      <c r="L50" s="539">
        <f>IF(K50="","",IF(K50="Rara vez",0.2,IF(K50="Improbable",0.4,IF(K50="Posible",0.6,IF(K50="Probable",0.8,IF(K50="Casi seguro",1,))))))</f>
        <v>0.2</v>
      </c>
      <c r="M50" s="532" t="s">
        <v>707</v>
      </c>
      <c r="N50" s="532" t="s">
        <v>706</v>
      </c>
      <c r="O50" s="532" t="s">
        <v>706</v>
      </c>
      <c r="P50" s="532" t="s">
        <v>706</v>
      </c>
      <c r="Q50" s="532" t="s">
        <v>706</v>
      </c>
      <c r="R50" s="532" t="s">
        <v>707</v>
      </c>
      <c r="S50" s="532" t="s">
        <v>707</v>
      </c>
      <c r="T50" s="532" t="s">
        <v>707</v>
      </c>
      <c r="U50" s="532" t="s">
        <v>706</v>
      </c>
      <c r="V50" s="532" t="s">
        <v>707</v>
      </c>
      <c r="W50" s="532" t="s">
        <v>707</v>
      </c>
      <c r="X50" s="532" t="s">
        <v>707</v>
      </c>
      <c r="Y50" s="532" t="s">
        <v>707</v>
      </c>
      <c r="Z50" s="532" t="s">
        <v>707</v>
      </c>
      <c r="AA50" s="532" t="s">
        <v>706</v>
      </c>
      <c r="AB50" s="532" t="s">
        <v>706</v>
      </c>
      <c r="AC50" s="532" t="s">
        <v>706</v>
      </c>
      <c r="AD50" s="532" t="s">
        <v>706</v>
      </c>
      <c r="AE50" s="532" t="s">
        <v>706</v>
      </c>
      <c r="AF50" s="555">
        <f>IF(AB50="Si","19",COUNTIF(M50:AE51,"si"))</f>
        <v>9</v>
      </c>
      <c r="AG50" s="296">
        <f t="shared" si="20"/>
        <v>10</v>
      </c>
      <c r="AH50" s="516" t="str">
        <f>IF(AG50=5,"Moderado",IF(AG50=10,"Mayor",IF(AG50=20,"Catastrófico",0)))</f>
        <v>Mayor</v>
      </c>
      <c r="AI50" s="532">
        <f>IF(AH50="","",IF(AH50="Moderado",0.6,IF(AH50="Mayor",0.8,IF(AH50="Catastrófico",1,))))</f>
        <v>0.8</v>
      </c>
      <c r="AJ50" s="516" t="str">
        <f>IF(OR(AND(K50="Rara vez",AH50="Moderado"),AND(K50="Improbable",AH50="Moderado")),"Moderado",IF(OR(AND(K50="Rara vez",AH50="Mayor"),AND(K50="Improbable",AH50="Mayor"),AND(K50="Posible",AH50="Moderado"),AND(K50="Probable",AH50="Moderado")),"Alta",IF(OR(AND(K50="Rara vez",AH50="Catastrófico"),AND(K50="Improbable",AH50="Catastrófico"),AND(K50="Posible",AH50="Catastrófico"),AND(K50="Probable",AH50="Catastrófico"),AND(K50="Casi seguro",AH50="Catastrófico"),AND(K50="Posible",AH50="Moderado"),AND(K50="Probable",AH50="Moderado"),AND(K50="Casi seguro",AH50="Moderado"),AND(K50="Posible",AH50="Mayor"),AND(K50="Probable",AH50="Mayor"),AND(K50="Casi seguro",AH50="Mayor")),"Extremo",)))</f>
        <v>Alta</v>
      </c>
      <c r="AK50" s="310">
        <v>1</v>
      </c>
      <c r="AL50" s="224" t="s">
        <v>984</v>
      </c>
      <c r="AM50" s="312" t="s">
        <v>742</v>
      </c>
      <c r="AN50" s="312">
        <f t="shared" si="1"/>
        <v>15</v>
      </c>
      <c r="AO50" s="312" t="s">
        <v>741</v>
      </c>
      <c r="AP50" s="312">
        <f t="shared" si="2"/>
        <v>15</v>
      </c>
      <c r="AQ50" s="312" t="s">
        <v>702</v>
      </c>
      <c r="AR50" s="312">
        <f t="shared" si="3"/>
        <v>15</v>
      </c>
      <c r="AS50" s="312" t="s">
        <v>701</v>
      </c>
      <c r="AT50" s="312">
        <f t="shared" si="4"/>
        <v>15</v>
      </c>
      <c r="AU50" s="312" t="s">
        <v>700</v>
      </c>
      <c r="AV50" s="312">
        <f t="shared" si="5"/>
        <v>15</v>
      </c>
      <c r="AW50" s="299" t="s">
        <v>699</v>
      </c>
      <c r="AX50" s="312">
        <f t="shared" si="6"/>
        <v>15</v>
      </c>
      <c r="AY50" s="299" t="s">
        <v>698</v>
      </c>
      <c r="AZ50" s="312">
        <f t="shared" si="7"/>
        <v>15</v>
      </c>
      <c r="BA50" s="313">
        <f t="shared" si="25"/>
        <v>105</v>
      </c>
      <c r="BB50" s="312" t="str">
        <f t="shared" si="26"/>
        <v>Fuerte</v>
      </c>
      <c r="BC50" s="312" t="s">
        <v>697</v>
      </c>
      <c r="BD50" s="312">
        <f t="shared" si="27"/>
        <v>100</v>
      </c>
      <c r="BE50" s="314" t="str">
        <f t="shared" si="28"/>
        <v>Fuerte</v>
      </c>
      <c r="BF50" s="538">
        <f>AVERAGE(BD50:BD52)</f>
        <v>100</v>
      </c>
      <c r="BG50" s="538" t="str">
        <f>IF(BF50=100,"Fuerte",IF(AND(BF50&lt;=99, BF50&gt;=50),"Moderado",IF(BF50&lt;50,"Débil")))</f>
        <v>Fuerte</v>
      </c>
      <c r="BH50" s="525">
        <f>IF(BG50="Fuerte",(J50-2),IF(BG50="Moderado",(J50-1), IF(BG50="Débil",((J50-0)))))</f>
        <v>-1</v>
      </c>
      <c r="BI50" s="525" t="str">
        <f>IF(BH50&lt;=0,"Rara vez",IF(BH50=1,"Rara vez",IF(BH50=2,"Improbable",IF(BH50=3,"Posible",IF(BH50=4,"Probable",IF(BH50=5,"Casi Seguro"))))))</f>
        <v>Rara vez</v>
      </c>
      <c r="BJ50" s="536">
        <f>IF(BI50="","",IF(BI50="Rara vez",0.2,IF(BI50="Improbable",0.4,IF(BI50="Posible",0.6,IF(BI50="Probable",0.8,IF(BI50="Casi seguro",1,))))))</f>
        <v>0.2</v>
      </c>
      <c r="BK50" s="525" t="str">
        <f>IFERROR(IF(AG50=5,"Moderado",IF(AG50=10,"Mayor",IF(AG50=20,"Catastrófico",0))),"")</f>
        <v>Mayor</v>
      </c>
      <c r="BL50" s="536">
        <f>IF(AH50="","",IF(AH50="Moderado",0.6,IF(AH50="Mayor",0.8,IF(AH50="Catastrófico",1,))))</f>
        <v>0.8</v>
      </c>
      <c r="BM50" s="537" t="str">
        <f>IF(OR(AND(KBI50="Rara vez",BK50="Moderado"),AND(BI50="Improbable",BK50="Moderado")),"Moderado",IF(OR(AND(BI50="Rara vez",BK50="Mayor"),AND(BI50="Improbable",BK50="Mayor"),AND(BI50="Posible",BK50="Moderado"),AND(BI50="Probable",BK50="Moderado")),"Alta",IF(OR(AND(BI50="Rara vez",BK50="Catastrófico"),AND(BI50="Improbable",BK50="Catastrófico"),AND(BI50="Posible",BK50="Catastrófico"),AND(BI50="Probable",BK50="Catastrófico"),AND(BI50="Casi seguro",BK50="Catastrófico"),AND(BI50="Posible",BK50="Moderado"),AND(BI50="Probable",BK50="Moderado"),AND(BI50="Casi seguro",BK50="Moderado"),AND(BI50="Posible",BK50="Mayor"),AND(BI50="Probable",BK50="Mayor"),AND(BI50="Casi seguro",BK50="Mayor")),"Extremo",)))</f>
        <v>Alta</v>
      </c>
      <c r="BN50" s="301" t="s">
        <v>696</v>
      </c>
      <c r="BO50" s="216" t="s">
        <v>986</v>
      </c>
      <c r="BP50" s="218" t="s">
        <v>949</v>
      </c>
      <c r="BQ50" s="218" t="s">
        <v>945</v>
      </c>
      <c r="BR50" s="218" t="s">
        <v>946</v>
      </c>
      <c r="BS50" s="218" t="s">
        <v>945</v>
      </c>
      <c r="BT50" s="209">
        <v>45079</v>
      </c>
      <c r="BU50" s="209">
        <v>45275</v>
      </c>
      <c r="BV50" s="297">
        <v>4618</v>
      </c>
      <c r="BW50" s="297"/>
      <c r="BX50" s="278"/>
      <c r="BY50" s="278"/>
      <c r="BZ50" s="278"/>
      <c r="CA50" s="278"/>
      <c r="CB50" s="278"/>
      <c r="CC50" s="278"/>
      <c r="CD50" s="278"/>
      <c r="CE50" s="278"/>
      <c r="CF50" s="278"/>
      <c r="CG50" s="278"/>
      <c r="CH50" s="278"/>
      <c r="CI50" s="278"/>
      <c r="CJ50" s="278"/>
      <c r="CK50" s="278"/>
      <c r="CL50" s="278"/>
      <c r="CM50" s="278"/>
      <c r="CN50" s="278"/>
      <c r="CO50" s="278"/>
      <c r="CP50" s="278"/>
      <c r="CQ50" s="278"/>
    </row>
    <row r="51" spans="1:95" ht="78.75" customHeight="1">
      <c r="A51" s="524"/>
      <c r="B51" s="524"/>
      <c r="C51" s="524"/>
      <c r="D51" s="524"/>
      <c r="E51" s="221" t="s">
        <v>985</v>
      </c>
      <c r="F51" s="347"/>
      <c r="G51" s="541"/>
      <c r="H51" s="347"/>
      <c r="I51" s="347" t="s">
        <v>708</v>
      </c>
      <c r="J51" s="524"/>
      <c r="K51" s="524"/>
      <c r="L51" s="524"/>
      <c r="M51" s="524"/>
      <c r="N51" s="524"/>
      <c r="O51" s="524"/>
      <c r="P51" s="524"/>
      <c r="Q51" s="524"/>
      <c r="R51" s="524"/>
      <c r="S51" s="524"/>
      <c r="T51" s="524"/>
      <c r="U51" s="524"/>
      <c r="V51" s="524"/>
      <c r="W51" s="524"/>
      <c r="X51" s="524"/>
      <c r="Y51" s="524"/>
      <c r="Z51" s="524"/>
      <c r="AA51" s="524"/>
      <c r="AB51" s="524"/>
      <c r="AC51" s="524"/>
      <c r="AD51" s="524"/>
      <c r="AE51" s="524"/>
      <c r="AF51" s="524"/>
      <c r="AG51" s="296">
        <f t="shared" si="20"/>
        <v>5</v>
      </c>
      <c r="AH51" s="524"/>
      <c r="AI51" s="524"/>
      <c r="AJ51" s="524"/>
      <c r="AK51" s="310">
        <v>2</v>
      </c>
      <c r="AL51" s="224" t="s">
        <v>984</v>
      </c>
      <c r="AM51" s="312" t="s">
        <v>742</v>
      </c>
      <c r="AN51" s="312">
        <f t="shared" si="1"/>
        <v>15</v>
      </c>
      <c r="AO51" s="312" t="s">
        <v>741</v>
      </c>
      <c r="AP51" s="312">
        <f t="shared" si="2"/>
        <v>15</v>
      </c>
      <c r="AQ51" s="312" t="s">
        <v>702</v>
      </c>
      <c r="AR51" s="312">
        <f t="shared" si="3"/>
        <v>15</v>
      </c>
      <c r="AS51" s="312" t="s">
        <v>701</v>
      </c>
      <c r="AT51" s="312">
        <f t="shared" si="4"/>
        <v>15</v>
      </c>
      <c r="AU51" s="312" t="s">
        <v>700</v>
      </c>
      <c r="AV51" s="312">
        <f t="shared" si="5"/>
        <v>15</v>
      </c>
      <c r="AW51" s="299" t="s">
        <v>699</v>
      </c>
      <c r="AX51" s="312">
        <f t="shared" si="6"/>
        <v>15</v>
      </c>
      <c r="AY51" s="299" t="s">
        <v>698</v>
      </c>
      <c r="AZ51" s="312">
        <f t="shared" si="7"/>
        <v>15</v>
      </c>
      <c r="BA51" s="313">
        <f t="shared" si="25"/>
        <v>105</v>
      </c>
      <c r="BB51" s="312" t="str">
        <f t="shared" si="26"/>
        <v>Fuerte</v>
      </c>
      <c r="BC51" s="312" t="s">
        <v>697</v>
      </c>
      <c r="BD51" s="312">
        <f t="shared" si="27"/>
        <v>100</v>
      </c>
      <c r="BE51" s="314" t="str">
        <f t="shared" si="28"/>
        <v>Fuerte</v>
      </c>
      <c r="BF51" s="524"/>
      <c r="BG51" s="524"/>
      <c r="BH51" s="524"/>
      <c r="BI51" s="524"/>
      <c r="BJ51" s="524"/>
      <c r="BK51" s="524"/>
      <c r="BL51" s="524"/>
      <c r="BM51" s="524"/>
      <c r="BN51" s="301" t="s">
        <v>696</v>
      </c>
      <c r="BO51" s="216" t="s">
        <v>983</v>
      </c>
      <c r="BP51" s="218" t="s">
        <v>949</v>
      </c>
      <c r="BQ51" s="218" t="s">
        <v>945</v>
      </c>
      <c r="BR51" s="218" t="s">
        <v>946</v>
      </c>
      <c r="BS51" s="218" t="s">
        <v>945</v>
      </c>
      <c r="BT51" s="209">
        <v>45079</v>
      </c>
      <c r="BU51" s="209">
        <v>45275</v>
      </c>
      <c r="BV51" s="297">
        <v>4618</v>
      </c>
      <c r="BW51" s="297"/>
      <c r="BX51" s="346"/>
      <c r="BY51" s="346"/>
      <c r="BZ51" s="346"/>
      <c r="CA51" s="346"/>
      <c r="CB51" s="346"/>
      <c r="CC51" s="346"/>
      <c r="CD51" s="346"/>
      <c r="CE51" s="346"/>
      <c r="CF51" s="346"/>
      <c r="CG51" s="346"/>
      <c r="CH51" s="346"/>
      <c r="CI51" s="346"/>
      <c r="CJ51" s="346"/>
      <c r="CK51" s="346"/>
      <c r="CL51" s="346"/>
      <c r="CM51" s="346"/>
      <c r="CN51" s="346"/>
      <c r="CO51" s="346"/>
      <c r="CP51" s="346"/>
      <c r="CQ51" s="346"/>
    </row>
    <row r="52" spans="1:95" ht="78.75" customHeight="1">
      <c r="A52" s="524"/>
      <c r="B52" s="524"/>
      <c r="C52" s="524"/>
      <c r="D52" s="524"/>
      <c r="E52" s="221" t="s">
        <v>982</v>
      </c>
      <c r="F52" s="347"/>
      <c r="G52" s="541"/>
      <c r="H52" s="347"/>
      <c r="I52" s="347" t="s">
        <v>728</v>
      </c>
      <c r="J52" s="524"/>
      <c r="K52" s="524"/>
      <c r="L52" s="524"/>
      <c r="M52" s="524"/>
      <c r="N52" s="524"/>
      <c r="O52" s="524"/>
      <c r="P52" s="524"/>
      <c r="Q52" s="524"/>
      <c r="R52" s="524"/>
      <c r="S52" s="524"/>
      <c r="T52" s="524"/>
      <c r="U52" s="524"/>
      <c r="V52" s="524"/>
      <c r="W52" s="524"/>
      <c r="X52" s="524"/>
      <c r="Y52" s="524"/>
      <c r="Z52" s="524"/>
      <c r="AA52" s="524"/>
      <c r="AB52" s="524"/>
      <c r="AC52" s="524"/>
      <c r="AD52" s="524"/>
      <c r="AE52" s="524"/>
      <c r="AF52" s="524"/>
      <c r="AG52" s="296">
        <f t="shared" si="20"/>
        <v>5</v>
      </c>
      <c r="AH52" s="524"/>
      <c r="AI52" s="524"/>
      <c r="AJ52" s="524"/>
      <c r="AK52" s="310">
        <v>3</v>
      </c>
      <c r="AL52" s="224" t="s">
        <v>981</v>
      </c>
      <c r="AM52" s="312" t="s">
        <v>742</v>
      </c>
      <c r="AN52" s="312">
        <f t="shared" si="1"/>
        <v>15</v>
      </c>
      <c r="AO52" s="312" t="s">
        <v>741</v>
      </c>
      <c r="AP52" s="312">
        <f t="shared" si="2"/>
        <v>15</v>
      </c>
      <c r="AQ52" s="312" t="s">
        <v>702</v>
      </c>
      <c r="AR52" s="312">
        <f t="shared" si="3"/>
        <v>15</v>
      </c>
      <c r="AS52" s="312" t="s">
        <v>720</v>
      </c>
      <c r="AT52" s="312">
        <f t="shared" si="4"/>
        <v>10</v>
      </c>
      <c r="AU52" s="312" t="s">
        <v>700</v>
      </c>
      <c r="AV52" s="312">
        <f t="shared" si="5"/>
        <v>15</v>
      </c>
      <c r="AW52" s="299" t="s">
        <v>699</v>
      </c>
      <c r="AX52" s="312">
        <f t="shared" si="6"/>
        <v>15</v>
      </c>
      <c r="AY52" s="299" t="s">
        <v>698</v>
      </c>
      <c r="AZ52" s="312">
        <f t="shared" si="7"/>
        <v>15</v>
      </c>
      <c r="BA52" s="313">
        <f t="shared" si="25"/>
        <v>100</v>
      </c>
      <c r="BB52" s="312" t="str">
        <f t="shared" si="26"/>
        <v>Fuerte</v>
      </c>
      <c r="BC52" s="312" t="s">
        <v>697</v>
      </c>
      <c r="BD52" s="312">
        <f t="shared" si="27"/>
        <v>100</v>
      </c>
      <c r="BE52" s="314" t="str">
        <f t="shared" si="28"/>
        <v>Fuerte</v>
      </c>
      <c r="BF52" s="524"/>
      <c r="BG52" s="524"/>
      <c r="BH52" s="524"/>
      <c r="BI52" s="524"/>
      <c r="BJ52" s="524"/>
      <c r="BK52" s="524"/>
      <c r="BL52" s="524"/>
      <c r="BM52" s="524"/>
      <c r="BN52" s="297"/>
      <c r="BO52" s="348"/>
      <c r="BP52" s="297"/>
      <c r="BQ52" s="297"/>
      <c r="BR52" s="297"/>
      <c r="BS52" s="297"/>
      <c r="BT52" s="297"/>
      <c r="BU52" s="297"/>
      <c r="BV52" s="297"/>
      <c r="BW52" s="297"/>
      <c r="BX52" s="346"/>
      <c r="BY52" s="346"/>
      <c r="BZ52" s="346"/>
      <c r="CA52" s="346"/>
      <c r="CB52" s="346"/>
      <c r="CC52" s="346"/>
      <c r="CD52" s="346"/>
      <c r="CE52" s="346"/>
      <c r="CF52" s="346"/>
      <c r="CG52" s="346"/>
      <c r="CH52" s="346"/>
      <c r="CI52" s="346"/>
      <c r="CJ52" s="346"/>
      <c r="CK52" s="346"/>
      <c r="CL52" s="346"/>
      <c r="CM52" s="346"/>
      <c r="CN52" s="346"/>
      <c r="CO52" s="346"/>
      <c r="CP52" s="346"/>
      <c r="CQ52" s="346"/>
    </row>
    <row r="53" spans="1:95" ht="78.75" customHeight="1">
      <c r="A53" s="552">
        <v>12</v>
      </c>
      <c r="B53" s="523" t="s">
        <v>944</v>
      </c>
      <c r="C53" s="523" t="s">
        <v>943</v>
      </c>
      <c r="D53" s="523" t="s">
        <v>942</v>
      </c>
      <c r="E53" s="212" t="s">
        <v>980</v>
      </c>
      <c r="F53" s="212" t="s">
        <v>979</v>
      </c>
      <c r="G53" s="523" t="s">
        <v>978</v>
      </c>
      <c r="H53" s="523" t="s">
        <v>709</v>
      </c>
      <c r="I53" s="308" t="s">
        <v>732</v>
      </c>
      <c r="J53" s="523">
        <v>1</v>
      </c>
      <c r="K53" s="516" t="str">
        <f>IF(J53&lt;=0,"",IF(J53=1,"Rara vez",IF(J53=2,"Improbable",IF(J53=3,"Posible",IF(J53=4,"Probable",IF(J53=5,"Casi Seguro"))))))</f>
        <v>Rara vez</v>
      </c>
      <c r="L53" s="532">
        <f>IF(K53="","",IF(K53="Rara vez",0.2,IF(K53="Improbable",0.4,IF(K53="Posible",0.6,IF(K53="Probable",0.8,IF(K53="Casi seguro",1,))))))</f>
        <v>0.2</v>
      </c>
      <c r="M53" s="532" t="s">
        <v>707</v>
      </c>
      <c r="N53" s="532" t="s">
        <v>706</v>
      </c>
      <c r="O53" s="532" t="s">
        <v>706</v>
      </c>
      <c r="P53" s="532" t="s">
        <v>706</v>
      </c>
      <c r="Q53" s="532" t="s">
        <v>706</v>
      </c>
      <c r="R53" s="532" t="s">
        <v>707</v>
      </c>
      <c r="S53" s="532" t="s">
        <v>707</v>
      </c>
      <c r="T53" s="532" t="s">
        <v>707</v>
      </c>
      <c r="U53" s="532" t="s">
        <v>706</v>
      </c>
      <c r="V53" s="532" t="s">
        <v>707</v>
      </c>
      <c r="W53" s="532" t="s">
        <v>707</v>
      </c>
      <c r="X53" s="532" t="s">
        <v>707</v>
      </c>
      <c r="Y53" s="532" t="s">
        <v>707</v>
      </c>
      <c r="Z53" s="532" t="s">
        <v>707</v>
      </c>
      <c r="AA53" s="532" t="s">
        <v>706</v>
      </c>
      <c r="AB53" s="532" t="s">
        <v>706</v>
      </c>
      <c r="AC53" s="532" t="s">
        <v>706</v>
      </c>
      <c r="AD53" s="532" t="s">
        <v>706</v>
      </c>
      <c r="AE53" s="532" t="s">
        <v>706</v>
      </c>
      <c r="AF53" s="555">
        <f>IF(AB53="Si","19",COUNTIF(M53:AE54,"si"))</f>
        <v>9</v>
      </c>
      <c r="AG53" s="296">
        <f t="shared" si="20"/>
        <v>10</v>
      </c>
      <c r="AH53" s="516" t="str">
        <f>IF(AG53=5,"Moderado",IF(AG53=10,"Mayor",IF(AG53=20,"Catastrófico",0)))</f>
        <v>Mayor</v>
      </c>
      <c r="AI53" s="568">
        <f>IF(AH53="","",IF(AH53="Moderado",0.6,IF(AH53="Mayor",0.8,IF(AH53="Catastrófico",1,))))</f>
        <v>0.8</v>
      </c>
      <c r="AJ53" s="516" t="str">
        <f>IF(OR(AND(K53="Rara vez",AH53="Moderado"),AND(K53="Improbable",AH53="Moderado")),"Moderado",IF(OR(AND(K53="Rara vez",AH53="Mayor"),AND(K53="Improbable",AH53="Mayor"),AND(K53="Posible",AH53="Moderado"),AND(K53="Probable",AH53="Moderado")),"Alta",IF(OR(AND(K53="Rara vez",AH53="Catastrófico"),AND(K53="Improbable",AH53="Catastrófico"),AND(K53="Posible",AH53="Catastrófico"),AND(K53="Probable",AH53="Catastrófico"),AND(K53="Casi seguro",AH53="Catastrófico"),AND(K53="Posible",AH53="Moderado"),AND(K53="Probable",AH53="Moderado"),AND(K53="Casi seguro",AH53="Moderado"),AND(K53="Posible",AH53="Mayor"),AND(K53="Probable",AH53="Mayor"),AND(K53="Casi seguro",AH53="Mayor")),"Extremo",)))</f>
        <v>Alta</v>
      </c>
      <c r="AK53" s="210">
        <v>1</v>
      </c>
      <c r="AL53" s="223" t="s">
        <v>977</v>
      </c>
      <c r="AM53" s="312" t="s">
        <v>742</v>
      </c>
      <c r="AN53" s="312">
        <f t="shared" si="1"/>
        <v>15</v>
      </c>
      <c r="AO53" s="312" t="s">
        <v>741</v>
      </c>
      <c r="AP53" s="312">
        <f t="shared" si="2"/>
        <v>15</v>
      </c>
      <c r="AQ53" s="312" t="s">
        <v>702</v>
      </c>
      <c r="AR53" s="312">
        <f t="shared" si="3"/>
        <v>15</v>
      </c>
      <c r="AS53" s="312" t="s">
        <v>701</v>
      </c>
      <c r="AT53" s="312">
        <f t="shared" si="4"/>
        <v>15</v>
      </c>
      <c r="AU53" s="312" t="s">
        <v>700</v>
      </c>
      <c r="AV53" s="312">
        <f t="shared" si="5"/>
        <v>15</v>
      </c>
      <c r="AW53" s="299" t="s">
        <v>699</v>
      </c>
      <c r="AX53" s="312">
        <f t="shared" si="6"/>
        <v>15</v>
      </c>
      <c r="AY53" s="299" t="s">
        <v>698</v>
      </c>
      <c r="AZ53" s="312">
        <f t="shared" si="7"/>
        <v>15</v>
      </c>
      <c r="BA53" s="313">
        <f t="shared" si="25"/>
        <v>105</v>
      </c>
      <c r="BB53" s="312" t="str">
        <f t="shared" si="26"/>
        <v>Fuerte</v>
      </c>
      <c r="BC53" s="312" t="s">
        <v>697</v>
      </c>
      <c r="BD53" s="312">
        <f t="shared" si="27"/>
        <v>100</v>
      </c>
      <c r="BE53" s="314" t="str">
        <f t="shared" si="28"/>
        <v>Fuerte</v>
      </c>
      <c r="BF53" s="538">
        <f>AVERAGE(BD53:BD56)</f>
        <v>75</v>
      </c>
      <c r="BG53" s="538" t="str">
        <f>IF(BF53=100,"Fuerte",IF(AND(BF53&lt;=99, BF53&gt;=50),"Moderado",IF(BF53&lt;50,"Débil")))</f>
        <v>Moderado</v>
      </c>
      <c r="BH53" s="525">
        <f>IF(BG53="Fuerte",(J53-2),IF(BG53="Moderado",(J53-1), IF(BG53="Débil",((J53-0)))))</f>
        <v>0</v>
      </c>
      <c r="BI53" s="525" t="str">
        <f>IF(BH53&lt;=0,"Rara vez",IF(BH53=1,"Rara vez",IF(BH53=2,"Improbable",IF(BH53=3,"Posible",IF(BH53=4,"Probable",IF(BH53=5,"Casi Seguro"))))))</f>
        <v>Rara vez</v>
      </c>
      <c r="BJ53" s="536">
        <f>IF(BI53="","",IF(BI53="Rara vez",0.2,IF(BI53="Improbable",0.4,IF(BI53="Posible",0.6,IF(BI53="Probable",0.8,IF(BI53="Casi seguro",1,))))))</f>
        <v>0.2</v>
      </c>
      <c r="BK53" s="525" t="str">
        <f>IFERROR(IF(AG53=5,"Moderado",IF(AG53=10,"Mayor",IF(AG53=20,"Catastrófico",0))),"")</f>
        <v>Mayor</v>
      </c>
      <c r="BL53" s="536">
        <f>IF(AH53="","",IF(AH53="Moderado",0.6,IF(AH53="Mayor",0.8,IF(AH53="Catastrófico",1,))))</f>
        <v>0.8</v>
      </c>
      <c r="BM53" s="537" t="str">
        <f>IF(OR(AND(KBI53="Rara vez",BK53="Moderado"),AND(BI53="Improbable",BK53="Moderado")),"Moderado",IF(OR(AND(BI53="Rara vez",BK53="Mayor"),AND(BI53="Improbable",BK53="Mayor"),AND(BI53="Posible",BK53="Moderado"),AND(BI53="Probable",BK53="Moderado")),"Alta",IF(OR(AND(BI53="Rara vez",BK53="Catastrófico"),AND(BI53="Improbable",BK53="Catastrófico"),AND(BI53="Posible",BK53="Catastrófico"),AND(BI53="Probable",BK53="Catastrófico"),AND(BI53="Casi seguro",BK53="Catastrófico"),AND(BI53="Posible",BK53="Moderado"),AND(BI53="Probable",BK53="Moderado"),AND(BI53="Casi seguro",BK53="Moderado"),AND(BI53="Posible",BK53="Mayor"),AND(BI53="Probable",BK53="Mayor"),AND(BI53="Casi seguro",BK53="Mayor")),"Extremo",)))</f>
        <v>Alta</v>
      </c>
      <c r="BN53" s="214" t="s">
        <v>696</v>
      </c>
      <c r="BO53" s="216" t="s">
        <v>976</v>
      </c>
      <c r="BP53" s="210" t="s">
        <v>975</v>
      </c>
      <c r="BQ53" s="210" t="s">
        <v>974</v>
      </c>
      <c r="BR53" s="210" t="s">
        <v>973</v>
      </c>
      <c r="BS53" s="210" t="s">
        <v>967</v>
      </c>
      <c r="BT53" s="209">
        <v>45079</v>
      </c>
      <c r="BU53" s="209">
        <v>45275</v>
      </c>
      <c r="BV53" s="308">
        <v>4615</v>
      </c>
      <c r="BW53" s="297"/>
      <c r="BX53" s="346"/>
      <c r="BY53" s="346"/>
      <c r="BZ53" s="346"/>
      <c r="CA53" s="346"/>
      <c r="CB53" s="346"/>
      <c r="CC53" s="346"/>
      <c r="CD53" s="346"/>
      <c r="CE53" s="346"/>
      <c r="CF53" s="346"/>
      <c r="CG53" s="346"/>
      <c r="CH53" s="346"/>
      <c r="CI53" s="346"/>
      <c r="CJ53" s="346"/>
      <c r="CK53" s="346"/>
      <c r="CL53" s="346"/>
      <c r="CM53" s="346"/>
      <c r="CN53" s="346"/>
      <c r="CO53" s="346"/>
      <c r="CP53" s="346"/>
      <c r="CQ53" s="346"/>
    </row>
    <row r="54" spans="1:95" ht="78.75" customHeight="1">
      <c r="A54" s="552"/>
      <c r="B54" s="553"/>
      <c r="C54" s="524"/>
      <c r="D54" s="524"/>
      <c r="E54" s="212" t="s">
        <v>972</v>
      </c>
      <c r="F54" s="215"/>
      <c r="G54" s="524"/>
      <c r="H54" s="524"/>
      <c r="I54" s="308" t="s">
        <v>708</v>
      </c>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55"/>
      <c r="AG54" s="296">
        <f t="shared" si="20"/>
        <v>5</v>
      </c>
      <c r="AH54" s="524"/>
      <c r="AI54" s="568"/>
      <c r="AJ54" s="524"/>
      <c r="AK54" s="210">
        <v>2</v>
      </c>
      <c r="AL54" s="223" t="s">
        <v>971</v>
      </c>
      <c r="AM54" s="312" t="s">
        <v>742</v>
      </c>
      <c r="AN54" s="312">
        <f t="shared" si="1"/>
        <v>15</v>
      </c>
      <c r="AO54" s="312" t="s">
        <v>741</v>
      </c>
      <c r="AP54" s="312">
        <f t="shared" si="2"/>
        <v>15</v>
      </c>
      <c r="AQ54" s="312" t="s">
        <v>702</v>
      </c>
      <c r="AR54" s="312">
        <f t="shared" si="3"/>
        <v>15</v>
      </c>
      <c r="AS54" s="312" t="s">
        <v>701</v>
      </c>
      <c r="AT54" s="312">
        <f t="shared" si="4"/>
        <v>15</v>
      </c>
      <c r="AU54" s="312" t="s">
        <v>700</v>
      </c>
      <c r="AV54" s="312">
        <f t="shared" si="5"/>
        <v>15</v>
      </c>
      <c r="AW54" s="299" t="s">
        <v>699</v>
      </c>
      <c r="AX54" s="312">
        <f t="shared" si="6"/>
        <v>15</v>
      </c>
      <c r="AY54" s="299" t="s">
        <v>698</v>
      </c>
      <c r="AZ54" s="312">
        <f t="shared" si="7"/>
        <v>15</v>
      </c>
      <c r="BA54" s="313">
        <f t="shared" si="25"/>
        <v>105</v>
      </c>
      <c r="BB54" s="312" t="str">
        <f t="shared" si="26"/>
        <v>Fuerte</v>
      </c>
      <c r="BC54" s="312" t="s">
        <v>697</v>
      </c>
      <c r="BD54" s="312">
        <f t="shared" si="27"/>
        <v>100</v>
      </c>
      <c r="BE54" s="314" t="str">
        <f t="shared" si="28"/>
        <v>Fuerte</v>
      </c>
      <c r="BF54" s="561"/>
      <c r="BG54" s="561"/>
      <c r="BH54" s="563"/>
      <c r="BI54" s="563"/>
      <c r="BJ54" s="565"/>
      <c r="BK54" s="563"/>
      <c r="BL54" s="565"/>
      <c r="BM54" s="556"/>
      <c r="BN54" s="214" t="s">
        <v>696</v>
      </c>
      <c r="BO54" s="216" t="s">
        <v>970</v>
      </c>
      <c r="BP54" s="210" t="s">
        <v>969</v>
      </c>
      <c r="BQ54" s="210" t="s">
        <v>784</v>
      </c>
      <c r="BR54" s="210" t="s">
        <v>968</v>
      </c>
      <c r="BS54" s="210" t="s">
        <v>967</v>
      </c>
      <c r="BT54" s="209">
        <v>45079</v>
      </c>
      <c r="BU54" s="209">
        <v>45275</v>
      </c>
      <c r="BV54" s="308">
        <v>4615</v>
      </c>
      <c r="BW54" s="297"/>
      <c r="BX54" s="346"/>
      <c r="BY54" s="346"/>
      <c r="BZ54" s="346"/>
      <c r="CA54" s="346"/>
      <c r="CB54" s="346"/>
      <c r="CC54" s="346"/>
      <c r="CD54" s="346"/>
      <c r="CE54" s="346"/>
      <c r="CF54" s="346"/>
      <c r="CG54" s="346"/>
      <c r="CH54" s="346"/>
      <c r="CI54" s="346"/>
      <c r="CJ54" s="346"/>
      <c r="CK54" s="346"/>
      <c r="CL54" s="346"/>
      <c r="CM54" s="346"/>
      <c r="CN54" s="346"/>
      <c r="CO54" s="346"/>
      <c r="CP54" s="346"/>
      <c r="CQ54" s="346"/>
    </row>
    <row r="55" spans="1:95" ht="78.75" customHeight="1">
      <c r="A55" s="552"/>
      <c r="B55" s="553"/>
      <c r="C55" s="524"/>
      <c r="D55" s="524"/>
      <c r="E55" s="212" t="s">
        <v>966</v>
      </c>
      <c r="F55" s="215"/>
      <c r="G55" s="524"/>
      <c r="H55" s="524"/>
      <c r="I55" s="308" t="s">
        <v>728</v>
      </c>
      <c r="J55" s="524"/>
      <c r="K55" s="524"/>
      <c r="L55" s="524"/>
      <c r="M55" s="524"/>
      <c r="N55" s="524"/>
      <c r="O55" s="524"/>
      <c r="P55" s="524"/>
      <c r="Q55" s="524"/>
      <c r="R55" s="524"/>
      <c r="S55" s="524"/>
      <c r="T55" s="524"/>
      <c r="U55" s="524"/>
      <c r="V55" s="524"/>
      <c r="W55" s="524"/>
      <c r="X55" s="524"/>
      <c r="Y55" s="524"/>
      <c r="Z55" s="524"/>
      <c r="AA55" s="524"/>
      <c r="AB55" s="524"/>
      <c r="AC55" s="524"/>
      <c r="AD55" s="524"/>
      <c r="AE55" s="524"/>
      <c r="AF55" s="555"/>
      <c r="AG55" s="296">
        <f t="shared" si="20"/>
        <v>5</v>
      </c>
      <c r="AH55" s="524"/>
      <c r="AI55" s="568"/>
      <c r="AJ55" s="524"/>
      <c r="AK55" s="210">
        <v>3</v>
      </c>
      <c r="AL55" s="223" t="s">
        <v>965</v>
      </c>
      <c r="AM55" s="312" t="s">
        <v>742</v>
      </c>
      <c r="AN55" s="312">
        <f t="shared" si="1"/>
        <v>15</v>
      </c>
      <c r="AO55" s="312" t="s">
        <v>741</v>
      </c>
      <c r="AP55" s="312">
        <f t="shared" si="2"/>
        <v>15</v>
      </c>
      <c r="AQ55" s="312" t="s">
        <v>702</v>
      </c>
      <c r="AR55" s="312">
        <f t="shared" si="3"/>
        <v>15</v>
      </c>
      <c r="AS55" s="312" t="s">
        <v>701</v>
      </c>
      <c r="AT55" s="312">
        <f t="shared" si="4"/>
        <v>15</v>
      </c>
      <c r="AU55" s="312" t="s">
        <v>700</v>
      </c>
      <c r="AV55" s="312">
        <f t="shared" si="5"/>
        <v>15</v>
      </c>
      <c r="AW55" s="299" t="s">
        <v>699</v>
      </c>
      <c r="AX55" s="312">
        <f t="shared" si="6"/>
        <v>15</v>
      </c>
      <c r="AY55" s="299" t="s">
        <v>698</v>
      </c>
      <c r="AZ55" s="312">
        <f t="shared" si="7"/>
        <v>15</v>
      </c>
      <c r="BA55" s="313">
        <f t="shared" si="25"/>
        <v>105</v>
      </c>
      <c r="BB55" s="312" t="str">
        <f t="shared" si="26"/>
        <v>Fuerte</v>
      </c>
      <c r="BC55" s="312" t="s">
        <v>697</v>
      </c>
      <c r="BD55" s="312">
        <f t="shared" si="27"/>
        <v>100</v>
      </c>
      <c r="BE55" s="314" t="str">
        <f t="shared" si="28"/>
        <v>Fuerte</v>
      </c>
      <c r="BF55" s="561"/>
      <c r="BG55" s="561"/>
      <c r="BH55" s="563"/>
      <c r="BI55" s="563"/>
      <c r="BJ55" s="565"/>
      <c r="BK55" s="563"/>
      <c r="BL55" s="565"/>
      <c r="BM55" s="556"/>
      <c r="BN55" s="214" t="s">
        <v>696</v>
      </c>
      <c r="BO55" s="216" t="s">
        <v>964</v>
      </c>
      <c r="BP55" s="210" t="s">
        <v>963</v>
      </c>
      <c r="BQ55" s="210" t="s">
        <v>784</v>
      </c>
      <c r="BR55" s="210" t="s">
        <v>962</v>
      </c>
      <c r="BS55" s="210" t="s">
        <v>961</v>
      </c>
      <c r="BT55" s="209">
        <v>45079</v>
      </c>
      <c r="BU55" s="209">
        <v>45275</v>
      </c>
      <c r="BV55" s="308">
        <v>4615</v>
      </c>
      <c r="BW55" s="297"/>
      <c r="BX55" s="346"/>
      <c r="BY55" s="346"/>
      <c r="BZ55" s="346"/>
      <c r="CA55" s="346"/>
      <c r="CB55" s="346"/>
      <c r="CC55" s="346"/>
      <c r="CD55" s="346"/>
      <c r="CE55" s="346"/>
      <c r="CF55" s="346"/>
      <c r="CG55" s="346"/>
      <c r="CH55" s="346"/>
      <c r="CI55" s="346"/>
      <c r="CJ55" s="346"/>
      <c r="CK55" s="346"/>
      <c r="CL55" s="346"/>
      <c r="CM55" s="346"/>
      <c r="CN55" s="346"/>
      <c r="CO55" s="346"/>
      <c r="CP55" s="346"/>
      <c r="CQ55" s="346"/>
    </row>
    <row r="56" spans="1:95" ht="78.75" customHeight="1">
      <c r="A56" s="552"/>
      <c r="B56" s="554"/>
      <c r="C56" s="524"/>
      <c r="D56" s="524"/>
      <c r="E56" s="212" t="s">
        <v>960</v>
      </c>
      <c r="F56" s="215"/>
      <c r="G56" s="524"/>
      <c r="H56" s="524"/>
      <c r="I56" s="308"/>
      <c r="J56" s="524"/>
      <c r="K56" s="524"/>
      <c r="L56" s="524"/>
      <c r="M56" s="524"/>
      <c r="N56" s="524"/>
      <c r="O56" s="524"/>
      <c r="P56" s="524"/>
      <c r="Q56" s="524"/>
      <c r="R56" s="524"/>
      <c r="S56" s="524"/>
      <c r="T56" s="524"/>
      <c r="U56" s="524"/>
      <c r="V56" s="524"/>
      <c r="W56" s="524"/>
      <c r="X56" s="524"/>
      <c r="Y56" s="524"/>
      <c r="Z56" s="524"/>
      <c r="AA56" s="524"/>
      <c r="AB56" s="524"/>
      <c r="AC56" s="524"/>
      <c r="AD56" s="524"/>
      <c r="AE56" s="524"/>
      <c r="AF56" s="567"/>
      <c r="AG56" s="296">
        <f t="shared" si="20"/>
        <v>5</v>
      </c>
      <c r="AH56" s="524"/>
      <c r="AI56" s="569"/>
      <c r="AJ56" s="524"/>
      <c r="AK56" s="310">
        <v>4</v>
      </c>
      <c r="AL56" s="223" t="s">
        <v>959</v>
      </c>
      <c r="AM56" s="312" t="s">
        <v>742</v>
      </c>
      <c r="AN56" s="312">
        <f t="shared" si="1"/>
        <v>15</v>
      </c>
      <c r="AO56" s="312" t="s">
        <v>741</v>
      </c>
      <c r="AP56" s="312">
        <f t="shared" si="2"/>
        <v>15</v>
      </c>
      <c r="AQ56" s="312" t="s">
        <v>702</v>
      </c>
      <c r="AR56" s="312">
        <f t="shared" si="3"/>
        <v>15</v>
      </c>
      <c r="AS56" s="312" t="s">
        <v>720</v>
      </c>
      <c r="AT56" s="312">
        <f t="shared" si="4"/>
        <v>10</v>
      </c>
      <c r="AU56" s="312" t="s">
        <v>700</v>
      </c>
      <c r="AV56" s="312">
        <f t="shared" si="5"/>
        <v>15</v>
      </c>
      <c r="AW56" s="299" t="s">
        <v>958</v>
      </c>
      <c r="AX56" s="312">
        <f t="shared" si="6"/>
        <v>0</v>
      </c>
      <c r="AY56" s="299" t="s">
        <v>698</v>
      </c>
      <c r="AZ56" s="312">
        <f t="shared" si="7"/>
        <v>15</v>
      </c>
      <c r="BA56" s="313">
        <f t="shared" si="25"/>
        <v>85</v>
      </c>
      <c r="BB56" s="312" t="str">
        <f t="shared" si="26"/>
        <v>Débil</v>
      </c>
      <c r="BC56" s="312" t="s">
        <v>92</v>
      </c>
      <c r="BD56" s="312">
        <f t="shared" si="27"/>
        <v>0</v>
      </c>
      <c r="BE56" s="314" t="str">
        <f t="shared" si="28"/>
        <v>Débil</v>
      </c>
      <c r="BF56" s="562"/>
      <c r="BG56" s="562"/>
      <c r="BH56" s="564"/>
      <c r="BI56" s="564"/>
      <c r="BJ56" s="566"/>
      <c r="BK56" s="564"/>
      <c r="BL56" s="566"/>
      <c r="BM56" s="557"/>
      <c r="BN56" s="308"/>
      <c r="BO56" s="348"/>
      <c r="BP56" s="297"/>
      <c r="BQ56" s="297"/>
      <c r="BR56" s="297"/>
      <c r="BS56" s="297"/>
      <c r="BT56" s="297"/>
      <c r="BU56" s="297"/>
      <c r="BV56" s="308"/>
      <c r="BW56" s="297"/>
      <c r="BX56" s="346"/>
      <c r="BY56" s="346"/>
      <c r="BZ56" s="346"/>
      <c r="CA56" s="346"/>
      <c r="CB56" s="346"/>
      <c r="CC56" s="346"/>
      <c r="CD56" s="346"/>
      <c r="CE56" s="346"/>
      <c r="CF56" s="346"/>
      <c r="CG56" s="346"/>
      <c r="CH56" s="346"/>
      <c r="CI56" s="346"/>
      <c r="CJ56" s="346"/>
      <c r="CK56" s="346"/>
      <c r="CL56" s="346"/>
      <c r="CM56" s="346"/>
      <c r="CN56" s="346"/>
      <c r="CO56" s="346"/>
      <c r="CP56" s="346"/>
      <c r="CQ56" s="346"/>
    </row>
    <row r="57" spans="1:95" ht="178.5">
      <c r="A57" s="552">
        <v>13</v>
      </c>
      <c r="B57" s="523" t="s">
        <v>944</v>
      </c>
      <c r="C57" s="523" t="s">
        <v>943</v>
      </c>
      <c r="D57" s="523" t="s">
        <v>942</v>
      </c>
      <c r="E57" s="221" t="s">
        <v>957</v>
      </c>
      <c r="F57" s="221" t="s">
        <v>956</v>
      </c>
      <c r="G57" s="559" t="s">
        <v>955</v>
      </c>
      <c r="H57" s="553" t="s">
        <v>709</v>
      </c>
      <c r="I57" s="221" t="s">
        <v>732</v>
      </c>
      <c r="J57" s="560">
        <v>1</v>
      </c>
      <c r="K57" s="516" t="str">
        <f>IF(J57&lt;=0,"",IF(J57=1,"Rara vez",IF(J57=2,"Improbable",IF(J57=3,"Posible",IF(J57=4,"Probable",IF(J57=5,"Casi Seguro"))))))</f>
        <v>Rara vez</v>
      </c>
      <c r="L57" s="532">
        <f>IF(K57="","",IF(K57="Rara vez",0.2,IF(K57="Improbable",0.4,IF(K57="Posible",0.6,IF(K57="Probable",0.8,IF(K57="Casi seguro",1,))))))</f>
        <v>0.2</v>
      </c>
      <c r="M57" s="532" t="s">
        <v>707</v>
      </c>
      <c r="N57" s="532" t="s">
        <v>707</v>
      </c>
      <c r="O57" s="532" t="s">
        <v>706</v>
      </c>
      <c r="P57" s="532" t="s">
        <v>706</v>
      </c>
      <c r="Q57" s="532" t="s">
        <v>707</v>
      </c>
      <c r="R57" s="532" t="s">
        <v>707</v>
      </c>
      <c r="S57" s="532" t="s">
        <v>707</v>
      </c>
      <c r="T57" s="532" t="s">
        <v>707</v>
      </c>
      <c r="U57" s="532" t="s">
        <v>707</v>
      </c>
      <c r="V57" s="532" t="s">
        <v>707</v>
      </c>
      <c r="W57" s="532" t="s">
        <v>707</v>
      </c>
      <c r="X57" s="532" t="s">
        <v>707</v>
      </c>
      <c r="Y57" s="532" t="s">
        <v>707</v>
      </c>
      <c r="Z57" s="532" t="s">
        <v>707</v>
      </c>
      <c r="AA57" s="532" t="s">
        <v>706</v>
      </c>
      <c r="AB57" s="532" t="s">
        <v>706</v>
      </c>
      <c r="AC57" s="532" t="s">
        <v>706</v>
      </c>
      <c r="AD57" s="532" t="s">
        <v>706</v>
      </c>
      <c r="AE57" s="532" t="s">
        <v>706</v>
      </c>
      <c r="AF57" s="534">
        <f>IF(AB57="Si","19",COUNTIF(M57:AE58,"si"))</f>
        <v>12</v>
      </c>
      <c r="AG57" s="296">
        <f t="shared" si="20"/>
        <v>20</v>
      </c>
      <c r="AH57" s="516" t="str">
        <f>IF(AG57=5,"Moderado",IF(AG57=10,"Mayor",IF(AG57=20,"Catastrófico",0)))</f>
        <v>Catastrófico</v>
      </c>
      <c r="AI57" s="532">
        <f>IF(AH57="","",IF(AH57="Leve",0.2,IF(AH57="Menor",0.4,IF(AH57="Moderado",0.6,IF(AH57="Mayor",0.8,IF(AH57="Catastrófico",1,))))))</f>
        <v>1</v>
      </c>
      <c r="AJ57" s="516" t="str">
        <f>IF(OR(AND(K57="Rara vez",AH57="Moderado"),AND(K57="Improbable",AH57="Moderado")),"Moderado",IF(OR(AND(K57="Rara vez",AH57="Mayor"),AND(K57="Improbable",AH57="Mayor"),AND(K57="Posible",AH57="Moderado"),AND(K57="Probable",AH57="Moderado")),"Alta",IF(OR(AND(K57="Rara vez",AH57="Catastrófico"),AND(K57="Improbable",AH57="Catastrófico"),AND(K57="Posible",AH57="Catastrófico"),AND(K57="Probable",AH57="Catastrófico"),AND(K57="Casi seguro",AH57="Catastrófico"),AND(K57="Posible",AH57="Moderado"),AND(K57="Probable",AH57="Moderado"),AND(K57="Casi seguro",AH57="Moderado"),AND(K57="Posible",AH57="Mayor"),AND(K57="Probable",AH57="Mayor"),AND(K57="Casi seguro",AH57="Mayor")),"Extremo",)))</f>
        <v>Extremo</v>
      </c>
      <c r="AK57" s="297">
        <v>1</v>
      </c>
      <c r="AL57" s="222" t="s">
        <v>954</v>
      </c>
      <c r="AM57" s="349" t="s">
        <v>742</v>
      </c>
      <c r="AN57" s="350">
        <f t="shared" si="1"/>
        <v>15</v>
      </c>
      <c r="AO57" s="349" t="s">
        <v>741</v>
      </c>
      <c r="AP57" s="350">
        <f t="shared" si="2"/>
        <v>15</v>
      </c>
      <c r="AQ57" s="349" t="s">
        <v>702</v>
      </c>
      <c r="AR57" s="351">
        <f t="shared" si="3"/>
        <v>15</v>
      </c>
      <c r="AS57" s="351" t="s">
        <v>701</v>
      </c>
      <c r="AT57" s="351">
        <f t="shared" si="4"/>
        <v>15</v>
      </c>
      <c r="AU57" s="351" t="s">
        <v>700</v>
      </c>
      <c r="AV57" s="351">
        <f t="shared" si="5"/>
        <v>15</v>
      </c>
      <c r="AW57" s="352" t="s">
        <v>699</v>
      </c>
      <c r="AX57" s="351">
        <f t="shared" si="6"/>
        <v>15</v>
      </c>
      <c r="AY57" s="351" t="s">
        <v>698</v>
      </c>
      <c r="AZ57" s="351">
        <f t="shared" si="7"/>
        <v>15</v>
      </c>
      <c r="BA57" s="351">
        <f t="shared" si="25"/>
        <v>105</v>
      </c>
      <c r="BB57" s="351" t="str">
        <f t="shared" si="26"/>
        <v>Fuerte</v>
      </c>
      <c r="BC57" s="351" t="s">
        <v>697</v>
      </c>
      <c r="BD57" s="351">
        <f t="shared" si="27"/>
        <v>100</v>
      </c>
      <c r="BE57" s="351" t="str">
        <f t="shared" si="28"/>
        <v>Fuerte</v>
      </c>
      <c r="BF57" s="533">
        <f>AVERAGE(BD57:BD58)</f>
        <v>100</v>
      </c>
      <c r="BG57" s="533" t="str">
        <f>IF(BF57=100,"Fuerte",IF(AND(BF57&lt;=99, BF57&gt;=50),"Moderado",IF(BF57&lt;50,"Débil")))</f>
        <v>Fuerte</v>
      </c>
      <c r="BH57" s="525">
        <f>IF(BG57="Fuerte",(J57-2),IF(BG57="Moderado",(J57-1), IF(BG57="Débil",((J57-0)))))</f>
        <v>-1</v>
      </c>
      <c r="BI57" s="525" t="str">
        <f>IF(BH57&lt;=0,"Rara vez",IF(BH57=1,"Rara vez",IF(BH57=2,"Improbable",IF(BH57=3,"Posible",IF(BH57=4,"Probable",IF(BH57=5,"Casi Seguro"))))))</f>
        <v>Rara vez</v>
      </c>
      <c r="BJ57" s="532">
        <f>IF(BI57="","",IF(BI57="Rara vez",0.2,IF(BI57="Improbable",0.4,IF(BI57="Posible",0.6,IF(BI57="Probable",0.8,IF(BI57="Casi seguro",1,))))))</f>
        <v>0.2</v>
      </c>
      <c r="BK57" s="525" t="str">
        <f>IFERROR(IF(AG57=5,"Moderado",IF(AG57=10,"Mayor",IF(AG57=20,"Catastrófico",0))),"")</f>
        <v>Catastrófico</v>
      </c>
      <c r="BL57" s="532">
        <f>IF(AH57="","",IF(AH57="Moderado",0.6,IF(AH57="Mayor",0.8,IF(AH57="Catastrófico",1,))))</f>
        <v>1</v>
      </c>
      <c r="BM57" s="525" t="str">
        <f>IF(OR(AND(KBI57="Rara vez",BK57="Moderado"),AND(BI57="Improbable",BK57="Moderado")),"Moderado",IF(OR(AND(BI57="Rara vez",BK57="Mayor"),AND(BI57="Improbable",BK57="Mayor"),AND(BI57="Posible",BK57="Moderado"),AND(BI57="Probable",BK57="Moderado")),"Alta",IF(OR(AND(BI57="Rara vez",BK57="Catastrófico"),AND(BI57="Improbable",BK57="Catastrófico"),AND(BI57="Posible",BK57="Catastrófico"),AND(BI57="Probable",BK57="Catastrófico"),AND(BI57="Casi seguro",BK57="Catastrófico"),AND(BI57="Posible",BK57="Moderado"),AND(BI57="Probable",BK57="Moderado"),AND(BI57="Casi seguro",BK57="Moderado"),AND(BI57="Posible",BK57="Mayor"),AND(BI57="Probable",BK57="Mayor"),AND(BI57="Casi seguro",BK57="Mayor")),"Extremo",)))</f>
        <v>Extremo</v>
      </c>
      <c r="BN57" s="220" t="s">
        <v>696</v>
      </c>
      <c r="BO57" s="219" t="s">
        <v>953</v>
      </c>
      <c r="BP57" s="218" t="s">
        <v>947</v>
      </c>
      <c r="BQ57" s="218" t="s">
        <v>945</v>
      </c>
      <c r="BR57" s="218" t="s">
        <v>946</v>
      </c>
      <c r="BS57" s="218" t="s">
        <v>945</v>
      </c>
      <c r="BT57" s="217">
        <v>45082</v>
      </c>
      <c r="BU57" s="217">
        <v>45275</v>
      </c>
      <c r="BV57" s="308">
        <v>4620</v>
      </c>
      <c r="BW57" s="297"/>
      <c r="BX57" s="346"/>
      <c r="BY57" s="346"/>
      <c r="BZ57" s="346"/>
      <c r="CA57" s="346"/>
      <c r="CB57" s="346"/>
      <c r="CC57" s="346"/>
      <c r="CD57" s="346"/>
      <c r="CE57" s="346"/>
      <c r="CF57" s="346"/>
      <c r="CG57" s="346"/>
      <c r="CH57" s="346"/>
      <c r="CI57" s="346"/>
      <c r="CJ57" s="346"/>
      <c r="CK57" s="346"/>
      <c r="CL57" s="346"/>
      <c r="CM57" s="346"/>
      <c r="CN57" s="346"/>
      <c r="CO57" s="346"/>
      <c r="CP57" s="346"/>
      <c r="CQ57" s="346"/>
    </row>
    <row r="58" spans="1:95" ht="178.5">
      <c r="A58" s="552"/>
      <c r="B58" s="524"/>
      <c r="C58" s="524"/>
      <c r="D58" s="524"/>
      <c r="E58" s="353" t="s">
        <v>952</v>
      </c>
      <c r="F58" s="221"/>
      <c r="G58" s="559"/>
      <c r="H58" s="553"/>
      <c r="I58" s="221" t="s">
        <v>708</v>
      </c>
      <c r="J58" s="560"/>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296">
        <f t="shared" si="20"/>
        <v>5</v>
      </c>
      <c r="AH58" s="524"/>
      <c r="AI58" s="524"/>
      <c r="AJ58" s="524"/>
      <c r="AK58" s="297">
        <v>2</v>
      </c>
      <c r="AL58" s="317" t="s">
        <v>951</v>
      </c>
      <c r="AM58" s="349" t="s">
        <v>742</v>
      </c>
      <c r="AN58" s="350">
        <f t="shared" si="1"/>
        <v>15</v>
      </c>
      <c r="AO58" s="349" t="s">
        <v>741</v>
      </c>
      <c r="AP58" s="350">
        <f t="shared" si="2"/>
        <v>15</v>
      </c>
      <c r="AQ58" s="349" t="s">
        <v>702</v>
      </c>
      <c r="AR58" s="351">
        <f t="shared" si="3"/>
        <v>15</v>
      </c>
      <c r="AS58" s="351" t="s">
        <v>701</v>
      </c>
      <c r="AT58" s="351">
        <f t="shared" si="4"/>
        <v>15</v>
      </c>
      <c r="AU58" s="351" t="s">
        <v>700</v>
      </c>
      <c r="AV58" s="351">
        <f t="shared" si="5"/>
        <v>15</v>
      </c>
      <c r="AW58" s="352" t="s">
        <v>699</v>
      </c>
      <c r="AX58" s="351">
        <f t="shared" si="6"/>
        <v>15</v>
      </c>
      <c r="AY58" s="351" t="s">
        <v>698</v>
      </c>
      <c r="AZ58" s="351">
        <f t="shared" si="7"/>
        <v>15</v>
      </c>
      <c r="BA58" s="351">
        <f t="shared" si="25"/>
        <v>105</v>
      </c>
      <c r="BB58" s="351" t="str">
        <f t="shared" si="26"/>
        <v>Fuerte</v>
      </c>
      <c r="BC58" s="351" t="s">
        <v>697</v>
      </c>
      <c r="BD58" s="351">
        <f t="shared" si="27"/>
        <v>100</v>
      </c>
      <c r="BE58" s="351" t="str">
        <f t="shared" si="28"/>
        <v>Fuerte</v>
      </c>
      <c r="BF58" s="524"/>
      <c r="BG58" s="524"/>
      <c r="BH58" s="524"/>
      <c r="BI58" s="524"/>
      <c r="BJ58" s="524"/>
      <c r="BK58" s="524"/>
      <c r="BL58" s="524"/>
      <c r="BM58" s="524"/>
      <c r="BN58" s="220" t="s">
        <v>696</v>
      </c>
      <c r="BO58" s="219" t="s">
        <v>950</v>
      </c>
      <c r="BP58" s="218" t="s">
        <v>949</v>
      </c>
      <c r="BQ58" s="218" t="s">
        <v>945</v>
      </c>
      <c r="BR58" s="218" t="s">
        <v>946</v>
      </c>
      <c r="BS58" s="218" t="s">
        <v>945</v>
      </c>
      <c r="BT58" s="217">
        <v>45082</v>
      </c>
      <c r="BU58" s="217">
        <v>45275</v>
      </c>
      <c r="BV58" s="308">
        <v>4620</v>
      </c>
      <c r="BW58" s="297"/>
      <c r="BX58" s="346"/>
      <c r="BY58" s="346"/>
      <c r="BZ58" s="346"/>
      <c r="CA58" s="346"/>
      <c r="CB58" s="346"/>
      <c r="CC58" s="346"/>
      <c r="CD58" s="346"/>
      <c r="CE58" s="346"/>
      <c r="CF58" s="346"/>
      <c r="CG58" s="346"/>
      <c r="CH58" s="346"/>
      <c r="CI58" s="346"/>
      <c r="CJ58" s="346"/>
      <c r="CK58" s="346"/>
      <c r="CL58" s="346"/>
      <c r="CM58" s="346"/>
      <c r="CN58" s="346"/>
      <c r="CO58" s="346"/>
      <c r="CP58" s="346"/>
      <c r="CQ58" s="346"/>
    </row>
    <row r="59" spans="1:95" ht="107.25" customHeight="1">
      <c r="A59" s="558"/>
      <c r="B59" s="524"/>
      <c r="C59" s="524"/>
      <c r="D59" s="524"/>
      <c r="E59" s="215"/>
      <c r="F59" s="340"/>
      <c r="G59" s="559"/>
      <c r="H59" s="553"/>
      <c r="I59" s="221" t="s">
        <v>728</v>
      </c>
      <c r="J59" s="560"/>
      <c r="K59" s="524"/>
      <c r="L59" s="524"/>
      <c r="M59" s="524"/>
      <c r="N59" s="524"/>
      <c r="O59" s="524"/>
      <c r="P59" s="524"/>
      <c r="Q59" s="524"/>
      <c r="R59" s="524"/>
      <c r="S59" s="524"/>
      <c r="T59" s="524"/>
      <c r="U59" s="524"/>
      <c r="V59" s="524"/>
      <c r="W59" s="524"/>
      <c r="X59" s="524"/>
      <c r="Y59" s="524"/>
      <c r="Z59" s="524"/>
      <c r="AA59" s="524"/>
      <c r="AB59" s="524"/>
      <c r="AC59" s="524"/>
      <c r="AD59" s="524"/>
      <c r="AE59" s="524"/>
      <c r="AF59" s="524"/>
      <c r="AG59" s="296">
        <f t="shared" si="20"/>
        <v>5</v>
      </c>
      <c r="AH59" s="524"/>
      <c r="AI59" s="524"/>
      <c r="AJ59" s="524"/>
      <c r="AK59" s="297">
        <v>3</v>
      </c>
      <c r="AL59" s="317"/>
      <c r="AM59" s="312"/>
      <c r="AN59" s="312"/>
      <c r="AO59" s="312"/>
      <c r="AP59" s="312"/>
      <c r="AQ59" s="312"/>
      <c r="AR59" s="312"/>
      <c r="AS59" s="312"/>
      <c r="AT59" s="312"/>
      <c r="AU59" s="312"/>
      <c r="AV59" s="312"/>
      <c r="AW59" s="299"/>
      <c r="AX59" s="312"/>
      <c r="AY59" s="299"/>
      <c r="AZ59" s="312"/>
      <c r="BA59" s="313"/>
      <c r="BB59" s="312"/>
      <c r="BC59" s="312"/>
      <c r="BD59" s="312"/>
      <c r="BE59" s="314"/>
      <c r="BF59" s="524"/>
      <c r="BG59" s="524"/>
      <c r="BH59" s="524"/>
      <c r="BI59" s="524"/>
      <c r="BJ59" s="524"/>
      <c r="BK59" s="524"/>
      <c r="BL59" s="524"/>
      <c r="BM59" s="524"/>
      <c r="BN59" s="220" t="s">
        <v>696</v>
      </c>
      <c r="BO59" s="219" t="s">
        <v>948</v>
      </c>
      <c r="BP59" s="218" t="s">
        <v>947</v>
      </c>
      <c r="BQ59" s="218" t="s">
        <v>945</v>
      </c>
      <c r="BR59" s="218" t="s">
        <v>946</v>
      </c>
      <c r="BS59" s="218" t="s">
        <v>945</v>
      </c>
      <c r="BT59" s="217">
        <v>45082</v>
      </c>
      <c r="BU59" s="217">
        <v>45275</v>
      </c>
      <c r="BV59" s="308">
        <v>4620</v>
      </c>
      <c r="BW59" s="297"/>
      <c r="BX59" s="346"/>
      <c r="BY59" s="346"/>
      <c r="BZ59" s="346"/>
      <c r="CA59" s="346"/>
      <c r="CB59" s="346"/>
      <c r="CC59" s="346"/>
      <c r="CD59" s="346"/>
      <c r="CE59" s="346"/>
      <c r="CF59" s="346"/>
      <c r="CG59" s="346"/>
      <c r="CH59" s="346"/>
      <c r="CI59" s="346"/>
      <c r="CJ59" s="346"/>
      <c r="CK59" s="346"/>
      <c r="CL59" s="346"/>
      <c r="CM59" s="346"/>
      <c r="CN59" s="346"/>
      <c r="CO59" s="346"/>
      <c r="CP59" s="346"/>
      <c r="CQ59" s="346"/>
    </row>
    <row r="60" spans="1:95" ht="178.5">
      <c r="A60" s="523">
        <v>14</v>
      </c>
      <c r="B60" s="523" t="s">
        <v>944</v>
      </c>
      <c r="C60" s="523" t="s">
        <v>943</v>
      </c>
      <c r="D60" s="523" t="s">
        <v>942</v>
      </c>
      <c r="E60" s="210" t="s">
        <v>941</v>
      </c>
      <c r="F60" s="212" t="s">
        <v>940</v>
      </c>
      <c r="G60" s="523" t="s">
        <v>939</v>
      </c>
      <c r="H60" s="523" t="s">
        <v>709</v>
      </c>
      <c r="I60" s="212" t="s">
        <v>732</v>
      </c>
      <c r="J60" s="523">
        <v>1</v>
      </c>
      <c r="K60" s="516" t="str">
        <f>IF(J60&lt;=0,"",IF(J60=1,"Rara vez",IF(J60=2,"Improbable",IF(J60=3,"Posible",IF(J60=4,"Probable",IF(J60=5,"Casi Seguro"))))))</f>
        <v>Rara vez</v>
      </c>
      <c r="L60" s="532">
        <f>IF(K60="","",IF(K60="Rara vez",0.2,IF(K60="Improbable",0.4,IF(K60="Posible",0.6,IF(K60="Probable",0.8,IF(K60="Casi seguro",1,))))))</f>
        <v>0.2</v>
      </c>
      <c r="M60" s="532" t="s">
        <v>707</v>
      </c>
      <c r="N60" s="532" t="s">
        <v>707</v>
      </c>
      <c r="O60" s="532" t="s">
        <v>707</v>
      </c>
      <c r="P60" s="532" t="s">
        <v>707</v>
      </c>
      <c r="Q60" s="532" t="s">
        <v>707</v>
      </c>
      <c r="R60" s="532" t="s">
        <v>707</v>
      </c>
      <c r="S60" s="532" t="s">
        <v>707</v>
      </c>
      <c r="T60" s="532" t="s">
        <v>707</v>
      </c>
      <c r="U60" s="532" t="s">
        <v>706</v>
      </c>
      <c r="V60" s="532" t="s">
        <v>707</v>
      </c>
      <c r="W60" s="532" t="s">
        <v>707</v>
      </c>
      <c r="X60" s="532" t="s">
        <v>707</v>
      </c>
      <c r="Y60" s="532" t="s">
        <v>707</v>
      </c>
      <c r="Z60" s="532" t="s">
        <v>707</v>
      </c>
      <c r="AA60" s="532" t="s">
        <v>707</v>
      </c>
      <c r="AB60" s="532" t="s">
        <v>706</v>
      </c>
      <c r="AC60" s="532" t="s">
        <v>707</v>
      </c>
      <c r="AD60" s="532" t="s">
        <v>707</v>
      </c>
      <c r="AE60" s="532" t="s">
        <v>706</v>
      </c>
      <c r="AF60" s="534">
        <f>IF(AB60="Si","19",COUNTIF(M60:AE61,"si"))</f>
        <v>16</v>
      </c>
      <c r="AG60" s="296">
        <f t="shared" si="20"/>
        <v>20</v>
      </c>
      <c r="AH60" s="516" t="str">
        <f>IF(AG60=5,"Moderado",IF(AG60=10,"Mayor",IF(AG60=20,"Catastrófico",0)))</f>
        <v>Catastrófico</v>
      </c>
      <c r="AI60" s="532">
        <f>IF(AH60="","",IF(AH60="Leve",0.2,IF(AH60="Menor",0.4,IF(AH60="Moderado",0.6,IF(AH60="Mayor",0.8,IF(AH60="Catastrófico",1,))))))</f>
        <v>1</v>
      </c>
      <c r="AJ60" s="516" t="str">
        <f>IF(OR(AND(K60="Rara vez",AH60="Moderado"),AND(K60="Improbable",AH60="Moderado")),"Moderado",IF(OR(AND(K60="Rara vez",AH60="Mayor"),AND(K60="Improbable",AH60="Mayor"),AND(K60="Posible",AH60="Moderado"),AND(K60="Probable",AH60="Moderado")),"Alta",IF(OR(AND(K60="Rara vez",AH60="Catastrófico"),AND(K60="Improbable",AH60="Catastrófico"),AND(K60="Posible",AH60="Catastrófico"),AND(K60="Probable",AH60="Catastrófico"),AND(K60="Casi seguro",AH60="Catastrófico"),AND(K60="Posible",AH60="Moderado"),AND(K60="Probable",AH60="Moderado"),AND(K60="Casi seguro",AH60="Moderado"),AND(K60="Posible",AH60="Mayor"),AND(K60="Probable",AH60="Mayor"),AND(K60="Casi seguro",AH60="Mayor")),"Extremo",)))</f>
        <v>Extremo</v>
      </c>
      <c r="AK60" s="297">
        <v>1</v>
      </c>
      <c r="AL60" s="317" t="s">
        <v>938</v>
      </c>
      <c r="AM60" s="299" t="s">
        <v>742</v>
      </c>
      <c r="AN60" s="299">
        <f t="shared" si="1"/>
        <v>15</v>
      </c>
      <c r="AO60" s="299" t="s">
        <v>741</v>
      </c>
      <c r="AP60" s="299">
        <f t="shared" si="2"/>
        <v>15</v>
      </c>
      <c r="AQ60" s="299" t="s">
        <v>702</v>
      </c>
      <c r="AR60" s="299">
        <f t="shared" si="3"/>
        <v>15</v>
      </c>
      <c r="AS60" s="299" t="s">
        <v>701</v>
      </c>
      <c r="AT60" s="299">
        <f t="shared" si="4"/>
        <v>15</v>
      </c>
      <c r="AU60" s="299" t="s">
        <v>700</v>
      </c>
      <c r="AV60" s="299">
        <f t="shared" si="5"/>
        <v>15</v>
      </c>
      <c r="AW60" s="299" t="s">
        <v>699</v>
      </c>
      <c r="AX60" s="299">
        <f t="shared" si="6"/>
        <v>15</v>
      </c>
      <c r="AY60" s="299" t="s">
        <v>698</v>
      </c>
      <c r="AZ60" s="299">
        <f t="shared" si="7"/>
        <v>15</v>
      </c>
      <c r="BA60" s="300">
        <f t="shared" si="25"/>
        <v>105</v>
      </c>
      <c r="BB60" s="299" t="str">
        <f t="shared" si="26"/>
        <v>Fuerte</v>
      </c>
      <c r="BC60" s="299" t="s">
        <v>697</v>
      </c>
      <c r="BD60" s="299">
        <f t="shared" si="27"/>
        <v>100</v>
      </c>
      <c r="BE60" s="301" t="str">
        <f t="shared" si="28"/>
        <v>Fuerte</v>
      </c>
      <c r="BF60" s="533">
        <f>AVERAGE(BD60:BD62)</f>
        <v>100</v>
      </c>
      <c r="BG60" s="533" t="str">
        <f>IF(BF60=100,"Fuerte",IF(AND(BF60&lt;=99, BF60&gt;=50),"Moderado",IF(BF60&lt;50,"Débil")))</f>
        <v>Fuerte</v>
      </c>
      <c r="BH60" s="525">
        <f>IF(BG60="Fuerte",(J60-2),IF(BG60="Moderado",(J60-1), IF(BG60="Débil",((J60-0)))))</f>
        <v>-1</v>
      </c>
      <c r="BI60" s="525" t="str">
        <f>IF(BH60&lt;=0,"Rara vez",IF(BH60=1,"Rara vez",IF(BH60=2,"Improbable",IF(BH60=3,"Posible",IF(BH60=4,"Probable",IF(BH60=5,"Casi Seguro"))))))</f>
        <v>Rara vez</v>
      </c>
      <c r="BJ60" s="532">
        <f>IF(BI60="","",IF(BI60="Rara vez",0.2,IF(BI60="Improbable",0.4,IF(BI60="Posible",0.6,IF(BI60="Probable",0.8,IF(BI60="Casi seguro",1,))))))</f>
        <v>0.2</v>
      </c>
      <c r="BK60" s="525" t="str">
        <f>IFERROR(IF(AG60=5,"Moderado",IF(AG60=10,"Mayor",IF(AG60=20,"Catastrófico",0))),"")</f>
        <v>Catastrófico</v>
      </c>
      <c r="BL60" s="532">
        <f>IF(AH60="","",IF(AH60="Moderado",0.6,IF(AH60="Mayor",0.8,IF(AH60="Catastrófico",1,))))</f>
        <v>1</v>
      </c>
      <c r="BM60" s="525" t="str">
        <f>IF(OR(AND(KBI60="Rara vez",BK60="Moderado"),AND(BI60="Improbable",BK60="Moderado")),"Moderado",IF(OR(AND(BI60="Rara vez",BK60="Mayor"),AND(BI60="Improbable",BK60="Mayor"),AND(BI60="Posible",BK60="Moderado"),AND(BI60="Probable",BK60="Moderado")),"Alta",IF(OR(AND(BI60="Rara vez",BK60="Catastrófico"),AND(BI60="Improbable",BK60="Catastrófico"),AND(BI60="Posible",BK60="Catastrófico"),AND(BI60="Probable",BK60="Catastrófico"),AND(BI60="Casi seguro",BK60="Catastrófico"),AND(BI60="Posible",BK60="Moderado"),AND(BI60="Probable",BK60="Moderado"),AND(BI60="Casi seguro",BK60="Moderado"),AND(BI60="Posible",BK60="Mayor"),AND(BI60="Probable",BK60="Mayor"),AND(BI60="Casi seguro",BK60="Mayor")),"Extremo",)))</f>
        <v>Extremo</v>
      </c>
      <c r="BN60" s="214" t="s">
        <v>696</v>
      </c>
      <c r="BO60" s="216" t="s">
        <v>937</v>
      </c>
      <c r="BP60" s="210" t="s">
        <v>928</v>
      </c>
      <c r="BQ60" s="210" t="s">
        <v>927</v>
      </c>
      <c r="BR60" s="210" t="s">
        <v>926</v>
      </c>
      <c r="BS60" s="210" t="s">
        <v>925</v>
      </c>
      <c r="BT60" s="209">
        <v>45079</v>
      </c>
      <c r="BU60" s="209">
        <v>45275</v>
      </c>
      <c r="BV60" s="308">
        <v>4616</v>
      </c>
      <c r="BW60" s="297"/>
      <c r="BX60" s="278"/>
      <c r="BY60" s="278"/>
      <c r="BZ60" s="278"/>
      <c r="CA60" s="278"/>
      <c r="CB60" s="278"/>
      <c r="CC60" s="278"/>
      <c r="CD60" s="278"/>
      <c r="CE60" s="278"/>
      <c r="CF60" s="278"/>
      <c r="CG60" s="278"/>
      <c r="CH60" s="278"/>
      <c r="CI60" s="278"/>
      <c r="CJ60" s="278"/>
      <c r="CK60" s="278"/>
      <c r="CL60" s="278"/>
      <c r="CM60" s="278"/>
      <c r="CN60" s="278"/>
      <c r="CO60" s="278"/>
      <c r="CP60" s="278"/>
      <c r="CQ60" s="278"/>
    </row>
    <row r="61" spans="1:95" ht="178.5">
      <c r="A61" s="524"/>
      <c r="B61" s="524"/>
      <c r="C61" s="524"/>
      <c r="D61" s="524"/>
      <c r="E61" s="210" t="s">
        <v>936</v>
      </c>
      <c r="F61" s="215"/>
      <c r="G61" s="524"/>
      <c r="H61" s="524"/>
      <c r="I61" s="212" t="s">
        <v>708</v>
      </c>
      <c r="J61" s="524"/>
      <c r="K61" s="524"/>
      <c r="L61" s="524"/>
      <c r="M61" s="524"/>
      <c r="N61" s="524"/>
      <c r="O61" s="524"/>
      <c r="P61" s="524"/>
      <c r="Q61" s="524"/>
      <c r="R61" s="524"/>
      <c r="S61" s="524"/>
      <c r="T61" s="524"/>
      <c r="U61" s="524"/>
      <c r="V61" s="524"/>
      <c r="W61" s="524"/>
      <c r="X61" s="524"/>
      <c r="Y61" s="524"/>
      <c r="Z61" s="524"/>
      <c r="AA61" s="524"/>
      <c r="AB61" s="524"/>
      <c r="AC61" s="524"/>
      <c r="AD61" s="524"/>
      <c r="AE61" s="524"/>
      <c r="AF61" s="524"/>
      <c r="AG61" s="296">
        <f t="shared" si="20"/>
        <v>5</v>
      </c>
      <c r="AH61" s="524"/>
      <c r="AI61" s="524"/>
      <c r="AJ61" s="524"/>
      <c r="AK61" s="297">
        <v>2</v>
      </c>
      <c r="AL61" s="317" t="s">
        <v>935</v>
      </c>
      <c r="AM61" s="299" t="s">
        <v>742</v>
      </c>
      <c r="AN61" s="299">
        <f t="shared" si="1"/>
        <v>15</v>
      </c>
      <c r="AO61" s="299" t="s">
        <v>741</v>
      </c>
      <c r="AP61" s="299">
        <f t="shared" si="2"/>
        <v>15</v>
      </c>
      <c r="AQ61" s="299" t="s">
        <v>702</v>
      </c>
      <c r="AR61" s="299">
        <f t="shared" si="3"/>
        <v>15</v>
      </c>
      <c r="AS61" s="299" t="s">
        <v>701</v>
      </c>
      <c r="AT61" s="299">
        <f t="shared" si="4"/>
        <v>15</v>
      </c>
      <c r="AU61" s="299" t="s">
        <v>700</v>
      </c>
      <c r="AV61" s="299">
        <f t="shared" si="5"/>
        <v>15</v>
      </c>
      <c r="AW61" s="299" t="s">
        <v>699</v>
      </c>
      <c r="AX61" s="299">
        <f t="shared" si="6"/>
        <v>15</v>
      </c>
      <c r="AY61" s="299" t="s">
        <v>698</v>
      </c>
      <c r="AZ61" s="299">
        <f t="shared" si="7"/>
        <v>15</v>
      </c>
      <c r="BA61" s="300">
        <f t="shared" si="25"/>
        <v>105</v>
      </c>
      <c r="BB61" s="299" t="str">
        <f t="shared" si="26"/>
        <v>Fuerte</v>
      </c>
      <c r="BC61" s="299" t="s">
        <v>697</v>
      </c>
      <c r="BD61" s="299">
        <f t="shared" si="27"/>
        <v>100</v>
      </c>
      <c r="BE61" s="301" t="str">
        <f t="shared" si="28"/>
        <v>Fuerte</v>
      </c>
      <c r="BF61" s="524"/>
      <c r="BG61" s="524"/>
      <c r="BH61" s="524"/>
      <c r="BI61" s="524"/>
      <c r="BJ61" s="524"/>
      <c r="BK61" s="524"/>
      <c r="BL61" s="524"/>
      <c r="BM61" s="524"/>
      <c r="BN61" s="214" t="s">
        <v>696</v>
      </c>
      <c r="BO61" s="216" t="s">
        <v>934</v>
      </c>
      <c r="BP61" s="210" t="s">
        <v>928</v>
      </c>
      <c r="BQ61" s="210" t="s">
        <v>927</v>
      </c>
      <c r="BR61" s="210" t="s">
        <v>933</v>
      </c>
      <c r="BS61" s="210" t="s">
        <v>925</v>
      </c>
      <c r="BT61" s="209">
        <v>45079</v>
      </c>
      <c r="BU61" s="209">
        <v>45275</v>
      </c>
      <c r="BV61" s="308">
        <v>4616</v>
      </c>
      <c r="BW61" s="297"/>
      <c r="BX61" s="346"/>
      <c r="BY61" s="346"/>
      <c r="BZ61" s="346"/>
      <c r="CA61" s="346"/>
      <c r="CB61" s="346"/>
      <c r="CC61" s="346"/>
      <c r="CD61" s="346"/>
      <c r="CE61" s="346"/>
      <c r="CF61" s="346"/>
      <c r="CG61" s="346"/>
      <c r="CH61" s="346"/>
      <c r="CI61" s="346"/>
      <c r="CJ61" s="346"/>
      <c r="CK61" s="346"/>
      <c r="CL61" s="346"/>
      <c r="CM61" s="346"/>
      <c r="CN61" s="346"/>
      <c r="CO61" s="346"/>
      <c r="CP61" s="346"/>
      <c r="CQ61" s="346"/>
    </row>
    <row r="62" spans="1:95" ht="78.75" customHeight="1">
      <c r="A62" s="524"/>
      <c r="B62" s="524"/>
      <c r="C62" s="524"/>
      <c r="D62" s="524"/>
      <c r="E62" s="210" t="s">
        <v>932</v>
      </c>
      <c r="F62" s="215"/>
      <c r="G62" s="524"/>
      <c r="H62" s="524"/>
      <c r="I62" s="212" t="s">
        <v>728</v>
      </c>
      <c r="J62" s="524"/>
      <c r="K62" s="524"/>
      <c r="L62" s="524"/>
      <c r="M62" s="524"/>
      <c r="N62" s="524"/>
      <c r="O62" s="524"/>
      <c r="P62" s="524"/>
      <c r="Q62" s="524"/>
      <c r="R62" s="524"/>
      <c r="S62" s="524"/>
      <c r="T62" s="524"/>
      <c r="U62" s="524"/>
      <c r="V62" s="524"/>
      <c r="W62" s="524"/>
      <c r="X62" s="524"/>
      <c r="Y62" s="524"/>
      <c r="Z62" s="524"/>
      <c r="AA62" s="524"/>
      <c r="AB62" s="524"/>
      <c r="AC62" s="524"/>
      <c r="AD62" s="524"/>
      <c r="AE62" s="524"/>
      <c r="AF62" s="524"/>
      <c r="AG62" s="296">
        <f t="shared" si="20"/>
        <v>5</v>
      </c>
      <c r="AH62" s="524"/>
      <c r="AI62" s="524"/>
      <c r="AJ62" s="524"/>
      <c r="AK62" s="297">
        <v>3</v>
      </c>
      <c r="AL62" s="317" t="s">
        <v>931</v>
      </c>
      <c r="AM62" s="299" t="s">
        <v>742</v>
      </c>
      <c r="AN62" s="299">
        <f t="shared" si="1"/>
        <v>15</v>
      </c>
      <c r="AO62" s="299" t="s">
        <v>741</v>
      </c>
      <c r="AP62" s="299">
        <f t="shared" si="2"/>
        <v>15</v>
      </c>
      <c r="AQ62" s="299" t="s">
        <v>702</v>
      </c>
      <c r="AR62" s="299">
        <f t="shared" si="3"/>
        <v>15</v>
      </c>
      <c r="AS62" s="299" t="s">
        <v>701</v>
      </c>
      <c r="AT62" s="299">
        <f t="shared" si="4"/>
        <v>15</v>
      </c>
      <c r="AU62" s="299" t="s">
        <v>700</v>
      </c>
      <c r="AV62" s="299">
        <f t="shared" si="5"/>
        <v>15</v>
      </c>
      <c r="AW62" s="299" t="s">
        <v>699</v>
      </c>
      <c r="AX62" s="299">
        <f t="shared" si="6"/>
        <v>15</v>
      </c>
      <c r="AY62" s="299" t="s">
        <v>698</v>
      </c>
      <c r="AZ62" s="299">
        <f t="shared" si="7"/>
        <v>15</v>
      </c>
      <c r="BA62" s="300">
        <f t="shared" si="25"/>
        <v>105</v>
      </c>
      <c r="BB62" s="299" t="str">
        <f t="shared" si="26"/>
        <v>Fuerte</v>
      </c>
      <c r="BC62" s="299" t="s">
        <v>697</v>
      </c>
      <c r="BD62" s="299">
        <f t="shared" si="27"/>
        <v>100</v>
      </c>
      <c r="BE62" s="301" t="str">
        <f t="shared" si="28"/>
        <v>Fuerte</v>
      </c>
      <c r="BF62" s="524"/>
      <c r="BG62" s="524"/>
      <c r="BH62" s="524"/>
      <c r="BI62" s="524"/>
      <c r="BJ62" s="524"/>
      <c r="BK62" s="524"/>
      <c r="BL62" s="524"/>
      <c r="BM62" s="524"/>
      <c r="BN62" s="214" t="s">
        <v>696</v>
      </c>
      <c r="BO62" s="216" t="s">
        <v>930</v>
      </c>
      <c r="BP62" s="210" t="s">
        <v>928</v>
      </c>
      <c r="BQ62" s="210" t="s">
        <v>927</v>
      </c>
      <c r="BR62" s="210" t="s">
        <v>926</v>
      </c>
      <c r="BS62" s="210" t="s">
        <v>925</v>
      </c>
      <c r="BT62" s="209">
        <v>45079</v>
      </c>
      <c r="BU62" s="209">
        <v>45275</v>
      </c>
      <c r="BV62" s="308">
        <v>4616</v>
      </c>
      <c r="BW62" s="297"/>
      <c r="BX62" s="346"/>
      <c r="BY62" s="346"/>
      <c r="BZ62" s="346"/>
      <c r="CA62" s="346"/>
      <c r="CB62" s="346"/>
      <c r="CC62" s="346"/>
      <c r="CD62" s="346"/>
      <c r="CE62" s="346"/>
      <c r="CF62" s="346"/>
      <c r="CG62" s="346"/>
      <c r="CH62" s="346"/>
      <c r="CI62" s="346"/>
      <c r="CJ62" s="346"/>
      <c r="CK62" s="346"/>
      <c r="CL62" s="346"/>
      <c r="CM62" s="346"/>
      <c r="CN62" s="346"/>
      <c r="CO62" s="346"/>
      <c r="CP62" s="346"/>
      <c r="CQ62" s="346"/>
    </row>
    <row r="63" spans="1:95" ht="178.5">
      <c r="A63" s="524"/>
      <c r="B63" s="524"/>
      <c r="C63" s="524"/>
      <c r="D63" s="524"/>
      <c r="E63" s="212"/>
      <c r="F63" s="215"/>
      <c r="G63" s="524"/>
      <c r="H63" s="524"/>
      <c r="I63" s="308"/>
      <c r="J63" s="524"/>
      <c r="K63" s="524"/>
      <c r="L63" s="524"/>
      <c r="M63" s="524"/>
      <c r="N63" s="524"/>
      <c r="O63" s="524"/>
      <c r="P63" s="524"/>
      <c r="Q63" s="524"/>
      <c r="R63" s="524"/>
      <c r="S63" s="524"/>
      <c r="T63" s="524"/>
      <c r="U63" s="524"/>
      <c r="V63" s="524"/>
      <c r="W63" s="524"/>
      <c r="X63" s="524"/>
      <c r="Y63" s="524"/>
      <c r="Z63" s="524"/>
      <c r="AA63" s="524"/>
      <c r="AB63" s="524"/>
      <c r="AC63" s="524"/>
      <c r="AD63" s="524"/>
      <c r="AE63" s="524"/>
      <c r="AF63" s="524"/>
      <c r="AG63" s="296">
        <f t="shared" si="20"/>
        <v>5</v>
      </c>
      <c r="AH63" s="524"/>
      <c r="AI63" s="524"/>
      <c r="AJ63" s="524"/>
      <c r="AK63" s="297">
        <v>4</v>
      </c>
      <c r="AL63" s="317"/>
      <c r="AM63" s="299" t="s">
        <v>742</v>
      </c>
      <c r="AN63" s="299">
        <f t="shared" si="1"/>
        <v>15</v>
      </c>
      <c r="AO63" s="299" t="s">
        <v>741</v>
      </c>
      <c r="AP63" s="299">
        <f t="shared" si="2"/>
        <v>15</v>
      </c>
      <c r="AQ63" s="299" t="s">
        <v>702</v>
      </c>
      <c r="AR63" s="299">
        <f t="shared" si="3"/>
        <v>15</v>
      </c>
      <c r="AS63" s="299" t="s">
        <v>701</v>
      </c>
      <c r="AT63" s="299">
        <f t="shared" si="4"/>
        <v>15</v>
      </c>
      <c r="AU63" s="299" t="s">
        <v>700</v>
      </c>
      <c r="AV63" s="299">
        <f t="shared" si="5"/>
        <v>15</v>
      </c>
      <c r="AW63" s="299" t="s">
        <v>699</v>
      </c>
      <c r="AX63" s="299">
        <f t="shared" si="6"/>
        <v>15</v>
      </c>
      <c r="AY63" s="299" t="s">
        <v>698</v>
      </c>
      <c r="AZ63" s="299">
        <f t="shared" si="7"/>
        <v>15</v>
      </c>
      <c r="BA63" s="300">
        <f t="shared" si="25"/>
        <v>105</v>
      </c>
      <c r="BB63" s="299" t="str">
        <f t="shared" si="26"/>
        <v>Fuerte</v>
      </c>
      <c r="BC63" s="299" t="s">
        <v>697</v>
      </c>
      <c r="BD63" s="299">
        <f t="shared" si="27"/>
        <v>100</v>
      </c>
      <c r="BE63" s="301" t="str">
        <f t="shared" si="28"/>
        <v>Fuerte</v>
      </c>
      <c r="BF63" s="524"/>
      <c r="BG63" s="524"/>
      <c r="BH63" s="524"/>
      <c r="BI63" s="524"/>
      <c r="BJ63" s="524"/>
      <c r="BK63" s="524"/>
      <c r="BL63" s="524"/>
      <c r="BM63" s="524"/>
      <c r="BN63" s="214" t="s">
        <v>696</v>
      </c>
      <c r="BO63" s="213" t="s">
        <v>929</v>
      </c>
      <c r="BP63" s="212" t="s">
        <v>928</v>
      </c>
      <c r="BQ63" s="210" t="s">
        <v>927</v>
      </c>
      <c r="BR63" s="210" t="s">
        <v>926</v>
      </c>
      <c r="BS63" s="210" t="s">
        <v>925</v>
      </c>
      <c r="BT63" s="209">
        <v>45079</v>
      </c>
      <c r="BU63" s="209">
        <v>45275</v>
      </c>
      <c r="BV63" s="308">
        <v>4616</v>
      </c>
      <c r="BW63" s="297"/>
      <c r="BX63" s="346"/>
      <c r="BY63" s="346"/>
      <c r="BZ63" s="346"/>
      <c r="CA63" s="346"/>
      <c r="CB63" s="346"/>
      <c r="CC63" s="346"/>
      <c r="CD63" s="346"/>
      <c r="CE63" s="346"/>
      <c r="CF63" s="346"/>
      <c r="CG63" s="346"/>
      <c r="CH63" s="346"/>
      <c r="CI63" s="346"/>
      <c r="CJ63" s="346"/>
      <c r="CK63" s="346"/>
      <c r="CL63" s="346"/>
      <c r="CM63" s="346"/>
      <c r="CN63" s="346"/>
      <c r="CO63" s="346"/>
      <c r="CP63" s="346"/>
      <c r="CQ63" s="346"/>
    </row>
    <row r="64" spans="1:95" ht="78.75" customHeight="1">
      <c r="A64" s="523">
        <v>15</v>
      </c>
      <c r="B64" s="523" t="s">
        <v>924</v>
      </c>
      <c r="C64" s="523" t="s">
        <v>923</v>
      </c>
      <c r="D64" s="523" t="s">
        <v>922</v>
      </c>
      <c r="E64" s="354" t="s">
        <v>921</v>
      </c>
      <c r="F64" s="354" t="s">
        <v>920</v>
      </c>
      <c r="G64" s="523" t="s">
        <v>919</v>
      </c>
      <c r="H64" s="523" t="s">
        <v>709</v>
      </c>
      <c r="I64" s="523" t="s">
        <v>733</v>
      </c>
      <c r="J64" s="523">
        <v>2</v>
      </c>
      <c r="K64" s="516" t="str">
        <f>IF(J64&lt;=0,"",IF(J64=1,"Rara vez",IF(J64=2,"Improbable",IF(J64=3,"Posible",IF(J64=4,"Probable",IF(J64=5,"Casi Seguro"))))))</f>
        <v>Improbable</v>
      </c>
      <c r="L64" s="532">
        <f>IF(K64="","",IF(K64="Rara vez",0.2,IF(K64="Improbable",0.4,IF(K64="Posible",0.6,IF(K64="Probable",0.8,IF(K64="Casi seguro",1,))))))</f>
        <v>0.4</v>
      </c>
      <c r="M64" s="532" t="s">
        <v>707</v>
      </c>
      <c r="N64" s="532" t="s">
        <v>706</v>
      </c>
      <c r="O64" s="532" t="s">
        <v>706</v>
      </c>
      <c r="P64" s="532" t="s">
        <v>707</v>
      </c>
      <c r="Q64" s="532" t="s">
        <v>707</v>
      </c>
      <c r="R64" s="532" t="s">
        <v>706</v>
      </c>
      <c r="S64" s="532" t="s">
        <v>707</v>
      </c>
      <c r="T64" s="532" t="s">
        <v>706</v>
      </c>
      <c r="U64" s="532" t="s">
        <v>707</v>
      </c>
      <c r="V64" s="532" t="s">
        <v>707</v>
      </c>
      <c r="W64" s="532" t="s">
        <v>707</v>
      </c>
      <c r="X64" s="532" t="s">
        <v>707</v>
      </c>
      <c r="Y64" s="532" t="s">
        <v>706</v>
      </c>
      <c r="Z64" s="532" t="s">
        <v>707</v>
      </c>
      <c r="AA64" s="532" t="s">
        <v>707</v>
      </c>
      <c r="AB64" s="532" t="s">
        <v>706</v>
      </c>
      <c r="AC64" s="532" t="s">
        <v>706</v>
      </c>
      <c r="AD64" s="532" t="s">
        <v>706</v>
      </c>
      <c r="AE64" s="532" t="s">
        <v>706</v>
      </c>
      <c r="AF64" s="534">
        <f>IF(AB64="Si","19",COUNTIF(M64:AE65,"si"))</f>
        <v>10</v>
      </c>
      <c r="AG64" s="296">
        <f>VALUE(IF(AF64&lt;=5,5,IF(AND(AF64&gt;5,AF64&lt;=11),10,IF(AF64&gt;11,20,0))))</f>
        <v>10</v>
      </c>
      <c r="AH64" s="516" t="str">
        <f>IF(AG64=5,"Moderado",IF(AG64=10,"Mayor",IF(AG64=20,"Catastrófico",0)))</f>
        <v>Mayor</v>
      </c>
      <c r="AI64" s="532">
        <f>IF(AH64="","",IF(AH64="Leve",0.2,IF(AH64="Menor",0.4,IF(AH64="Moderado",0.6,IF(AH64="Mayor",0.8,IF(AH64="Catastrófico",1,))))))</f>
        <v>0.8</v>
      </c>
      <c r="AJ64" s="516" t="str">
        <f>IF(OR(AND(K64="Rara vez",AH64="Moderado"),AND(K64="Improbable",AH64="Moderado")),"Moderado",IF(OR(AND(K64="Rara vez",AH64="Mayor"),AND(K64="Improbable",AH64="Mayor"),AND(K64="Posible",AH64="Moderado"),AND(K64="Probable",AH64="Moderado")),"Alta",IF(OR(AND(K64="Rara vez",AH64="Catastrófico"),AND(K64="Improbable",AH64="Catastrófico"),AND(K64="Posible",AH64="Catastrófico"),AND(K64="Probable",AH64="Catastrófico"),AND(K64="Casi seguro",AH64="Catastrófico"),AND(K64="Posible",AH64="Moderado"),AND(K64="Probable",AH64="Moderado"),AND(K64="Casi seguro",AH64="Moderado"),AND(K64="Posible",AH64="Mayor"),AND(K64="Probable",AH64="Mayor"),AND(K64="Casi seguro",AH64="Mayor")),"Extremo",)))</f>
        <v>Alta</v>
      </c>
      <c r="AK64" s="297">
        <v>1</v>
      </c>
      <c r="AL64" s="317" t="s">
        <v>918</v>
      </c>
      <c r="AM64" s="299" t="s">
        <v>742</v>
      </c>
      <c r="AN64" s="299">
        <f t="shared" si="1"/>
        <v>15</v>
      </c>
      <c r="AO64" s="299" t="s">
        <v>741</v>
      </c>
      <c r="AP64" s="299">
        <f t="shared" si="2"/>
        <v>15</v>
      </c>
      <c r="AQ64" s="299" t="s">
        <v>702</v>
      </c>
      <c r="AR64" s="299">
        <f t="shared" si="3"/>
        <v>15</v>
      </c>
      <c r="AS64" s="299" t="s">
        <v>720</v>
      </c>
      <c r="AT64" s="299">
        <f t="shared" si="4"/>
        <v>10</v>
      </c>
      <c r="AU64" s="299" t="s">
        <v>700</v>
      </c>
      <c r="AV64" s="299">
        <f t="shared" si="5"/>
        <v>15</v>
      </c>
      <c r="AW64" s="299" t="s">
        <v>699</v>
      </c>
      <c r="AX64" s="299">
        <f t="shared" si="6"/>
        <v>15</v>
      </c>
      <c r="AY64" s="299" t="s">
        <v>698</v>
      </c>
      <c r="AZ64" s="299">
        <f t="shared" si="7"/>
        <v>15</v>
      </c>
      <c r="BA64" s="300">
        <f t="shared" si="25"/>
        <v>100</v>
      </c>
      <c r="BB64" s="299" t="str">
        <f t="shared" si="26"/>
        <v>Fuerte</v>
      </c>
      <c r="BC64" s="299" t="s">
        <v>697</v>
      </c>
      <c r="BD64" s="299">
        <f t="shared" si="27"/>
        <v>100</v>
      </c>
      <c r="BE64" s="301" t="str">
        <f t="shared" si="28"/>
        <v>Fuerte</v>
      </c>
      <c r="BF64" s="533">
        <f>AVERAGE(BD64:BD65)</f>
        <v>100</v>
      </c>
      <c r="BG64" s="533" t="str">
        <f>IF(BF64=100,"Fuerte",IF(AND(BF64&lt;=99, BF64&gt;=50),"Moderado",IF(BF64&lt;50,"Débil")))</f>
        <v>Fuerte</v>
      </c>
      <c r="BH64" s="525">
        <f>IF(BG64="Fuerte",(J64-2),IF(BG64="Moderado",(J64-1), IF(BG64="Débil",((J64-0)))))</f>
        <v>0</v>
      </c>
      <c r="BI64" s="525" t="str">
        <f>IF(BH64&lt;=0,"Rara vez",IF(BH64=1,"Rara vez",IF(BH64=2,"Improbable",IF(BH64=3,"Posible",IF(BH64=4,"Probable",IF(BH64=5,"Casi Seguro"))))))</f>
        <v>Rara vez</v>
      </c>
      <c r="BJ64" s="532">
        <f>IF(BI64="","",IF(BI64="Rara vez",0.2,IF(BI64="Improbable",0.4,IF(BI64="Posible",0.6,IF(BI64="Probable",0.8,IF(BI64="Casi seguro",1,))))))</f>
        <v>0.2</v>
      </c>
      <c r="BK64" s="525" t="str">
        <f>IFERROR(IF(AG64=5,"Moderado",IF(AG64=10,"Mayor",IF(AG64=20,"Catastrófico",0))),"")</f>
        <v>Mayor</v>
      </c>
      <c r="BL64" s="532">
        <f>IF(AH64="","",IF(AH64="Moderado",0.6,IF(AH64="Mayor",0.8,IF(AH64="Catastrófico",1,))))</f>
        <v>0.8</v>
      </c>
      <c r="BM64" s="525" t="str">
        <f>IF(OR(AND(KBI64="Rara vez",BK64="Moderado"),AND(BI64="Improbable",BK64="Moderado")),"Moderado",IF(OR(AND(BI64="Rara vez",BK64="Mayor"),AND(BI64="Improbable",BK64="Mayor"),AND(BI64="Posible",BK64="Moderado"),AND(BI64="Probable",BK64="Moderado")),"Alta",IF(OR(AND(BI64="Rara vez",BK64="Catastrófico"),AND(BI64="Improbable",BK64="Catastrófico"),AND(BI64="Posible",BK64="Catastrófico"),AND(BI64="Probable",BK64="Catastrófico"),AND(BI64="Casi seguro",BK64="Catastrófico"),AND(BI64="Posible",BK64="Moderado"),AND(BI64="Probable",BK64="Moderado"),AND(BI64="Casi seguro",BK64="Moderado"),AND(BI64="Posible",BK64="Mayor"),AND(BI64="Probable",BK64="Mayor"),AND(BI64="Casi seguro",BK64="Mayor")),"Extremo",)))</f>
        <v>Alta</v>
      </c>
      <c r="BN64" s="301" t="s">
        <v>696</v>
      </c>
      <c r="BO64" s="302" t="s">
        <v>917</v>
      </c>
      <c r="BP64" s="302" t="s">
        <v>833</v>
      </c>
      <c r="BQ64" s="302" t="s">
        <v>914</v>
      </c>
      <c r="BR64" s="302" t="s">
        <v>813</v>
      </c>
      <c r="BS64" s="302" t="s">
        <v>812</v>
      </c>
      <c r="BT64" s="328">
        <v>44950</v>
      </c>
      <c r="BU64" s="328">
        <v>45291</v>
      </c>
      <c r="BV64" s="308">
        <v>4430</v>
      </c>
      <c r="BW64" s="297"/>
      <c r="BX64" s="278"/>
      <c r="BY64" s="278"/>
      <c r="BZ64" s="278"/>
      <c r="CA64" s="278"/>
      <c r="CB64" s="278"/>
      <c r="CC64" s="278"/>
      <c r="CD64" s="278"/>
      <c r="CE64" s="278"/>
      <c r="CF64" s="278"/>
      <c r="CG64" s="278"/>
      <c r="CH64" s="278"/>
      <c r="CI64" s="278"/>
      <c r="CJ64" s="278"/>
      <c r="CK64" s="278"/>
      <c r="CL64" s="278"/>
      <c r="CM64" s="278"/>
      <c r="CN64" s="278"/>
      <c r="CO64" s="278"/>
      <c r="CP64" s="278"/>
      <c r="CQ64" s="278"/>
    </row>
    <row r="65" spans="1:95" ht="78.75" customHeight="1">
      <c r="A65" s="524"/>
      <c r="B65" s="524"/>
      <c r="C65" s="524"/>
      <c r="D65" s="524"/>
      <c r="E65" s="306"/>
      <c r="F65" s="306"/>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296">
        <f t="shared" si="20"/>
        <v>5</v>
      </c>
      <c r="AH65" s="524"/>
      <c r="AI65" s="524"/>
      <c r="AJ65" s="524"/>
      <c r="AK65" s="297">
        <v>2</v>
      </c>
      <c r="AL65" s="317" t="s">
        <v>916</v>
      </c>
      <c r="AM65" s="299" t="s">
        <v>742</v>
      </c>
      <c r="AN65" s="299">
        <f t="shared" si="1"/>
        <v>15</v>
      </c>
      <c r="AO65" s="299" t="s">
        <v>741</v>
      </c>
      <c r="AP65" s="299">
        <f t="shared" si="2"/>
        <v>15</v>
      </c>
      <c r="AQ65" s="299" t="s">
        <v>702</v>
      </c>
      <c r="AR65" s="299">
        <f t="shared" si="3"/>
        <v>15</v>
      </c>
      <c r="AS65" s="299" t="s">
        <v>701</v>
      </c>
      <c r="AT65" s="299">
        <f t="shared" si="4"/>
        <v>15</v>
      </c>
      <c r="AU65" s="299" t="s">
        <v>700</v>
      </c>
      <c r="AV65" s="299">
        <f t="shared" si="5"/>
        <v>15</v>
      </c>
      <c r="AW65" s="299" t="s">
        <v>699</v>
      </c>
      <c r="AX65" s="299">
        <f t="shared" si="6"/>
        <v>15</v>
      </c>
      <c r="AY65" s="299" t="s">
        <v>698</v>
      </c>
      <c r="AZ65" s="299">
        <f t="shared" si="7"/>
        <v>15</v>
      </c>
      <c r="BA65" s="300">
        <f t="shared" si="25"/>
        <v>105</v>
      </c>
      <c r="BB65" s="299" t="str">
        <f t="shared" si="26"/>
        <v>Fuerte</v>
      </c>
      <c r="BC65" s="299" t="s">
        <v>697</v>
      </c>
      <c r="BD65" s="299">
        <f t="shared" si="27"/>
        <v>100</v>
      </c>
      <c r="BE65" s="301" t="str">
        <f t="shared" si="28"/>
        <v>Fuerte</v>
      </c>
      <c r="BF65" s="524"/>
      <c r="BG65" s="524"/>
      <c r="BH65" s="524"/>
      <c r="BI65" s="524"/>
      <c r="BJ65" s="524"/>
      <c r="BK65" s="524"/>
      <c r="BL65" s="524"/>
      <c r="BM65" s="524"/>
      <c r="BN65" s="301" t="s">
        <v>696</v>
      </c>
      <c r="BO65" s="302" t="s">
        <v>915</v>
      </c>
      <c r="BP65" s="302" t="s">
        <v>833</v>
      </c>
      <c r="BQ65" s="302" t="s">
        <v>914</v>
      </c>
      <c r="BR65" s="302" t="s">
        <v>813</v>
      </c>
      <c r="BS65" s="302" t="s">
        <v>812</v>
      </c>
      <c r="BT65" s="328">
        <v>44950</v>
      </c>
      <c r="BU65" s="328">
        <v>45291</v>
      </c>
      <c r="BV65" s="308">
        <v>4430</v>
      </c>
      <c r="BW65" s="297"/>
      <c r="BX65" s="346"/>
      <c r="BY65" s="346"/>
      <c r="BZ65" s="346"/>
      <c r="CA65" s="346"/>
      <c r="CB65" s="346"/>
      <c r="CC65" s="346"/>
      <c r="CD65" s="346"/>
      <c r="CE65" s="346"/>
      <c r="CF65" s="346"/>
      <c r="CG65" s="346"/>
      <c r="CH65" s="346"/>
      <c r="CI65" s="346"/>
      <c r="CJ65" s="346"/>
      <c r="CK65" s="346"/>
      <c r="CL65" s="346"/>
      <c r="CM65" s="346"/>
      <c r="CN65" s="346"/>
      <c r="CO65" s="346"/>
      <c r="CP65" s="346"/>
      <c r="CQ65" s="346"/>
    </row>
    <row r="66" spans="1:95" ht="178.5">
      <c r="A66" s="523">
        <v>16</v>
      </c>
      <c r="B66" s="523" t="s">
        <v>913</v>
      </c>
      <c r="C66" s="523" t="s">
        <v>912</v>
      </c>
      <c r="D66" s="523" t="s">
        <v>911</v>
      </c>
      <c r="E66" s="211" t="s">
        <v>910</v>
      </c>
      <c r="F66" s="211" t="s">
        <v>909</v>
      </c>
      <c r="G66" s="523" t="s">
        <v>908</v>
      </c>
      <c r="H66" s="523" t="s">
        <v>709</v>
      </c>
      <c r="I66" s="318" t="s">
        <v>732</v>
      </c>
      <c r="J66" s="523">
        <v>2</v>
      </c>
      <c r="K66" s="516" t="str">
        <f>IF(J66&lt;=0,"",IF(J66=1,"Rara vez",IF(J66=2,"Improbable",IF(J66=3,"Posible",IF(J66=4,"Probable",IF(J66=5,"Casi Seguro"))))))</f>
        <v>Improbable</v>
      </c>
      <c r="L66" s="532">
        <v>0.8</v>
      </c>
      <c r="M66" s="570" t="s">
        <v>706</v>
      </c>
      <c r="N66" s="570" t="s">
        <v>706</v>
      </c>
      <c r="O66" s="570" t="s">
        <v>706</v>
      </c>
      <c r="P66" s="570" t="s">
        <v>706</v>
      </c>
      <c r="Q66" s="570" t="s">
        <v>706</v>
      </c>
      <c r="R66" s="570" t="s">
        <v>706</v>
      </c>
      <c r="S66" s="570" t="s">
        <v>706</v>
      </c>
      <c r="T66" s="570" t="s">
        <v>706</v>
      </c>
      <c r="U66" s="570" t="s">
        <v>706</v>
      </c>
      <c r="V66" s="570" t="s">
        <v>707</v>
      </c>
      <c r="W66" s="570" t="s">
        <v>707</v>
      </c>
      <c r="X66" s="570" t="s">
        <v>707</v>
      </c>
      <c r="Y66" s="570" t="s">
        <v>707</v>
      </c>
      <c r="Z66" s="570" t="s">
        <v>707</v>
      </c>
      <c r="AA66" s="570" t="s">
        <v>706</v>
      </c>
      <c r="AB66" s="570" t="s">
        <v>706</v>
      </c>
      <c r="AC66" s="570" t="s">
        <v>706</v>
      </c>
      <c r="AD66" s="570" t="s">
        <v>706</v>
      </c>
      <c r="AE66" s="570" t="s">
        <v>706</v>
      </c>
      <c r="AF66" s="534">
        <f>IF(AB66="Si","19",COUNTIF(M66:AE67,"si"))</f>
        <v>5</v>
      </c>
      <c r="AG66" s="296">
        <f>VALUE(IF(AF66&lt;=5,5,IF(AND(AF66&gt;5,AF66&lt;=11),10,IF(AF696&gt;11,20,0))))</f>
        <v>5</v>
      </c>
      <c r="AH66" s="516" t="str">
        <f>IF(AG66=5,"Moderado",IF(AG66=10,"Mayor",IF(AG66=20,"Catastrófico",0)))</f>
        <v>Moderado</v>
      </c>
      <c r="AI66" s="532">
        <v>0.6</v>
      </c>
      <c r="AJ66" s="516" t="str">
        <f>IF(OR(AND(K66="Rara vez",AH66="Moderado"),AND(K66="Improbable",AH66="Moderado")),"Moderado",IF(OR(AND(K66="Rara vez",AH66="Mayor"),AND(K66="Improbable",AH66="Mayor"),AND(K66="Posible",AH66="Moderado"),AND(K66="Probable",AH66="Moderado")),"Alta",IF(OR(AND(K66="Rara vez",AH66="Catastrófico"),AND(K66="Improbable",AH66="Catastrófico"),AND(K66="Posible",AH66="Catastrófico"),AND(K66="Probable",AH66="Catastrófico"),AND(K66="Casi seguro",AH66="Catastrófico"),AND(K66="Posible",AH66="Moderado"),AND(K66="Probable",AH66="Moderado"),AND(K66="Casi seguro",AH66="Moderado"),AND(K66="Posible",AH66="Mayor"),AND(K66="Probable",AH66="Mayor"),AND(K66="Casi seguro",AH66="Mayor")),"Extremo",)))</f>
        <v>Moderado</v>
      </c>
      <c r="AK66" s="297">
        <v>1</v>
      </c>
      <c r="AL66" s="319" t="s">
        <v>907</v>
      </c>
      <c r="AM66" s="299" t="s">
        <v>742</v>
      </c>
      <c r="AN66" s="299">
        <f t="shared" si="1"/>
        <v>15</v>
      </c>
      <c r="AO66" s="299" t="s">
        <v>741</v>
      </c>
      <c r="AP66" s="299">
        <f t="shared" si="2"/>
        <v>15</v>
      </c>
      <c r="AQ66" s="299" t="s">
        <v>702</v>
      </c>
      <c r="AR66" s="299">
        <f t="shared" si="3"/>
        <v>15</v>
      </c>
      <c r="AS66" s="299" t="s">
        <v>701</v>
      </c>
      <c r="AT66" s="299">
        <f t="shared" si="4"/>
        <v>15</v>
      </c>
      <c r="AU66" s="299" t="s">
        <v>700</v>
      </c>
      <c r="AV66" s="299">
        <f t="shared" si="5"/>
        <v>15</v>
      </c>
      <c r="AW66" s="299" t="s">
        <v>699</v>
      </c>
      <c r="AX66" s="299">
        <f t="shared" si="6"/>
        <v>15</v>
      </c>
      <c r="AY66" s="299" t="s">
        <v>698</v>
      </c>
      <c r="AZ66" s="299">
        <f t="shared" si="7"/>
        <v>15</v>
      </c>
      <c r="BA66" s="300">
        <f t="shared" si="25"/>
        <v>105</v>
      </c>
      <c r="BB66" s="299" t="str">
        <f t="shared" si="26"/>
        <v>Fuerte</v>
      </c>
      <c r="BC66" s="299" t="s">
        <v>1213</v>
      </c>
      <c r="BD66" s="299">
        <f t="shared" si="27"/>
        <v>0</v>
      </c>
      <c r="BE66" s="301" t="str">
        <f t="shared" si="28"/>
        <v>Débil</v>
      </c>
      <c r="BF66" s="533">
        <f>AVERAGE(BD66:BD67)</f>
        <v>0</v>
      </c>
      <c r="BG66" s="533" t="str">
        <f>IF(BF66=100,"Fuerte",IF(AND(BF66&lt;=99, BF66&gt;=50),"Moderado",IF(BF66&lt;50,"Débil")))</f>
        <v>Débil</v>
      </c>
      <c r="BH66" s="525">
        <f t="shared" ref="BH66" si="29">IF(BG66="Fuerte",(J66-2),IF(BG66="Moderado",(J66-1), IF(BG66="Débil",((J66-0)))))</f>
        <v>2</v>
      </c>
      <c r="BI66" s="525" t="str">
        <f>IF(BH66&lt;=0,"Rara vez",IF(BH66=1,"Rara vez",IF(BH66=2,"Improbable",IF(BH66=3,"Posible",IF(BH66=4,"Probable",IF(BH66=5,"Casi Seguro"))))))</f>
        <v>Improbable</v>
      </c>
      <c r="BJ66" s="532">
        <f>IF(BI66="","",IF(BI66="Rara vez",0.2,IF(BI66="Improbable",0.4,IF(BI66="Posible",0.6,IF(BI66="Probable",0.8,IF(BI66="Casi seguro",1,))))))</f>
        <v>0.4</v>
      </c>
      <c r="BK66" s="525" t="str">
        <f>IFERROR(IF(AG66=5,"Moderado",IF(AG66=10,"Mayor",IF(AG66=20,"Catastrófico",0))),"")</f>
        <v>Moderado</v>
      </c>
      <c r="BL66" s="532">
        <f>IF(AH66="","",IF(AH66="Moderado",0.6,IF(AH66="Mayor",0.8,IF(AH66="Catastrófico",1,))))</f>
        <v>0.6</v>
      </c>
      <c r="BM66" s="525" t="str">
        <f>IF(OR(AND(KBI66="Rara vez",BK66="Moderado"),AND(BI66="Improbable",BK66="Moderado")),"Moderado",IF(OR(AND(BI66="Rara vez",BK66="Mayor"),AND(BI66="Improbable",BK66="Mayor"),AND(BI66="Posible",BK66="Moderado"),AND(BI66="Probable",BK66="Moderado")),"Alta",IF(OR(AND(BI66="Rara vez",BK66="Catastrófico"),AND(BI66="Improbable",BK66="Catastrófico"),AND(BI66="Posible",BK66="Catastrófico"),AND(BI66="Probable",BK66="Catastrófico"),AND(BI66="Casi seguro",BK66="Catastrófico"),AND(BI66="Posible",BK66="Moderado"),AND(BI66="Probable",BK66="Moderado"),AND(BI66="Casi seguro",BK66="Moderado"),AND(BI66="Posible",BK66="Mayor"),AND(BI66="Probable",BK66="Mayor"),AND(BI66="Casi seguro",BK66="Mayor")),"Extremo",)))</f>
        <v>Moderado</v>
      </c>
      <c r="BN66" s="315" t="s">
        <v>696</v>
      </c>
      <c r="BO66" s="210" t="s">
        <v>906</v>
      </c>
      <c r="BP66" s="210" t="s">
        <v>899</v>
      </c>
      <c r="BQ66" s="210" t="s">
        <v>901</v>
      </c>
      <c r="BR66" s="210" t="s">
        <v>900</v>
      </c>
      <c r="BS66" s="210" t="s">
        <v>899</v>
      </c>
      <c r="BT66" s="209" t="s">
        <v>898</v>
      </c>
      <c r="BU66" s="209" t="s">
        <v>897</v>
      </c>
      <c r="BV66" s="297">
        <v>4567</v>
      </c>
      <c r="BW66" s="297"/>
      <c r="BX66" s="278"/>
      <c r="BY66" s="278"/>
      <c r="BZ66" s="278"/>
      <c r="CA66" s="278"/>
      <c r="CB66" s="278"/>
      <c r="CC66" s="278"/>
      <c r="CD66" s="278"/>
      <c r="CE66" s="278"/>
      <c r="CF66" s="278"/>
      <c r="CG66" s="278"/>
      <c r="CH66" s="278"/>
      <c r="CI66" s="278"/>
      <c r="CJ66" s="278"/>
      <c r="CK66" s="278"/>
      <c r="CL66" s="278"/>
      <c r="CM66" s="278"/>
      <c r="CN66" s="278"/>
      <c r="CO66" s="278"/>
      <c r="CP66" s="278"/>
      <c r="CQ66" s="278"/>
    </row>
    <row r="67" spans="1:95" ht="178.5">
      <c r="A67" s="524"/>
      <c r="B67" s="524"/>
      <c r="C67" s="524"/>
      <c r="D67" s="524"/>
      <c r="E67" s="211" t="s">
        <v>905</v>
      </c>
      <c r="F67" s="211" t="s">
        <v>904</v>
      </c>
      <c r="G67" s="524"/>
      <c r="H67" s="524"/>
      <c r="I67" s="318" t="s">
        <v>758</v>
      </c>
      <c r="J67" s="524"/>
      <c r="K67" s="524"/>
      <c r="L67" s="524"/>
      <c r="M67" s="571"/>
      <c r="N67" s="571"/>
      <c r="O67" s="571"/>
      <c r="P67" s="571"/>
      <c r="Q67" s="571"/>
      <c r="R67" s="571"/>
      <c r="S67" s="571"/>
      <c r="T67" s="571"/>
      <c r="U67" s="571"/>
      <c r="V67" s="571"/>
      <c r="W67" s="571"/>
      <c r="X67" s="571"/>
      <c r="Y67" s="571"/>
      <c r="Z67" s="571"/>
      <c r="AA67" s="571"/>
      <c r="AB67" s="571"/>
      <c r="AC67" s="571"/>
      <c r="AD67" s="571"/>
      <c r="AE67" s="571"/>
      <c r="AF67" s="524"/>
      <c r="AG67" s="296">
        <v>5</v>
      </c>
      <c r="AH67" s="524"/>
      <c r="AI67" s="524"/>
      <c r="AJ67" s="524"/>
      <c r="AK67" s="297">
        <v>2</v>
      </c>
      <c r="AL67" s="319" t="s">
        <v>903</v>
      </c>
      <c r="AM67" s="299" t="s">
        <v>742</v>
      </c>
      <c r="AN67" s="299">
        <f t="shared" si="1"/>
        <v>15</v>
      </c>
      <c r="AO67" s="299" t="s">
        <v>741</v>
      </c>
      <c r="AP67" s="299">
        <f t="shared" si="2"/>
        <v>15</v>
      </c>
      <c r="AQ67" s="299" t="s">
        <v>702</v>
      </c>
      <c r="AR67" s="299">
        <f t="shared" si="3"/>
        <v>15</v>
      </c>
      <c r="AS67" s="299" t="s">
        <v>701</v>
      </c>
      <c r="AT67" s="299">
        <f t="shared" si="4"/>
        <v>15</v>
      </c>
      <c r="AU67" s="299" t="s">
        <v>700</v>
      </c>
      <c r="AV67" s="299">
        <f t="shared" si="5"/>
        <v>15</v>
      </c>
      <c r="AW67" s="299" t="s">
        <v>699</v>
      </c>
      <c r="AX67" s="299">
        <f t="shared" si="6"/>
        <v>15</v>
      </c>
      <c r="AY67" s="299" t="s">
        <v>698</v>
      </c>
      <c r="AZ67" s="299">
        <f t="shared" si="7"/>
        <v>15</v>
      </c>
      <c r="BA67" s="300">
        <f t="shared" si="25"/>
        <v>105</v>
      </c>
      <c r="BB67" s="299" t="str">
        <f t="shared" si="26"/>
        <v>Fuerte</v>
      </c>
      <c r="BC67" s="299" t="s">
        <v>1213</v>
      </c>
      <c r="BD67" s="299">
        <f t="shared" si="27"/>
        <v>0</v>
      </c>
      <c r="BE67" s="301" t="str">
        <f t="shared" si="28"/>
        <v>Débil</v>
      </c>
      <c r="BF67" s="524"/>
      <c r="BG67" s="524"/>
      <c r="BH67" s="524"/>
      <c r="BI67" s="524"/>
      <c r="BJ67" s="524"/>
      <c r="BK67" s="524"/>
      <c r="BL67" s="524"/>
      <c r="BM67" s="524"/>
      <c r="BN67" s="315" t="s">
        <v>696</v>
      </c>
      <c r="BO67" s="210" t="s">
        <v>902</v>
      </c>
      <c r="BP67" s="210" t="s">
        <v>899</v>
      </c>
      <c r="BQ67" s="210" t="s">
        <v>901</v>
      </c>
      <c r="BR67" s="210" t="s">
        <v>900</v>
      </c>
      <c r="BS67" s="210" t="s">
        <v>899</v>
      </c>
      <c r="BT67" s="209" t="s">
        <v>898</v>
      </c>
      <c r="BU67" s="209" t="s">
        <v>897</v>
      </c>
      <c r="BV67" s="297">
        <v>4567</v>
      </c>
      <c r="BW67" s="297"/>
      <c r="BX67" s="346"/>
      <c r="BY67" s="346"/>
      <c r="BZ67" s="346"/>
      <c r="CA67" s="346"/>
      <c r="CB67" s="346"/>
      <c r="CC67" s="346"/>
      <c r="CD67" s="346"/>
      <c r="CE67" s="346"/>
      <c r="CF67" s="346"/>
      <c r="CG67" s="346"/>
      <c r="CH67" s="346"/>
      <c r="CI67" s="346"/>
      <c r="CJ67" s="346"/>
      <c r="CK67" s="346"/>
      <c r="CL67" s="346"/>
      <c r="CM67" s="346"/>
      <c r="CN67" s="346"/>
      <c r="CO67" s="346"/>
      <c r="CP67" s="346"/>
      <c r="CQ67" s="346"/>
    </row>
    <row r="68" spans="1:95" ht="78.75" customHeight="1">
      <c r="A68" s="524"/>
      <c r="B68" s="524"/>
      <c r="C68" s="524"/>
      <c r="D68" s="524"/>
      <c r="E68" s="306"/>
      <c r="F68" s="306"/>
      <c r="G68" s="524"/>
      <c r="H68" s="524"/>
      <c r="I68" s="318" t="s">
        <v>787</v>
      </c>
      <c r="J68" s="524"/>
      <c r="K68" s="524"/>
      <c r="L68" s="524"/>
      <c r="M68" s="571"/>
      <c r="N68" s="571"/>
      <c r="O68" s="571"/>
      <c r="P68" s="571"/>
      <c r="Q68" s="571"/>
      <c r="R68" s="571"/>
      <c r="S68" s="571"/>
      <c r="T68" s="571"/>
      <c r="U68" s="571"/>
      <c r="V68" s="571"/>
      <c r="W68" s="571"/>
      <c r="X68" s="571"/>
      <c r="Y68" s="571"/>
      <c r="Z68" s="571"/>
      <c r="AA68" s="571"/>
      <c r="AB68" s="571"/>
      <c r="AC68" s="571"/>
      <c r="AD68" s="571"/>
      <c r="AE68" s="571"/>
      <c r="AF68" s="524"/>
      <c r="AG68" s="296">
        <v>5</v>
      </c>
      <c r="AH68" s="524"/>
      <c r="AI68" s="524"/>
      <c r="AJ68" s="524"/>
      <c r="AK68" s="297">
        <v>3</v>
      </c>
      <c r="AL68" s="317" t="s">
        <v>877</v>
      </c>
      <c r="AM68" s="299"/>
      <c r="AN68" s="299" t="str">
        <f t="shared" si="1"/>
        <v/>
      </c>
      <c r="AO68" s="299"/>
      <c r="AP68" s="299" t="str">
        <f t="shared" si="2"/>
        <v/>
      </c>
      <c r="AQ68" s="299"/>
      <c r="AR68" s="299" t="str">
        <f t="shared" si="3"/>
        <v/>
      </c>
      <c r="AS68" s="299"/>
      <c r="AT68" s="299" t="str">
        <f t="shared" si="4"/>
        <v/>
      </c>
      <c r="AU68" s="299"/>
      <c r="AV68" s="299" t="str">
        <f t="shared" si="5"/>
        <v/>
      </c>
      <c r="AW68" s="299"/>
      <c r="AX68" s="299" t="str">
        <f t="shared" si="6"/>
        <v/>
      </c>
      <c r="AY68" s="299"/>
      <c r="AZ68" s="299" t="str">
        <f t="shared" si="7"/>
        <v/>
      </c>
      <c r="BA68" s="300"/>
      <c r="BB68" s="299"/>
      <c r="BC68" s="299"/>
      <c r="BD68" s="299"/>
      <c r="BE68" s="301"/>
      <c r="BF68" s="524"/>
      <c r="BG68" s="524"/>
      <c r="BH68" s="524"/>
      <c r="BI68" s="524"/>
      <c r="BJ68" s="524"/>
      <c r="BK68" s="524"/>
      <c r="BL68" s="524"/>
      <c r="BM68" s="524"/>
      <c r="BN68" s="301"/>
      <c r="BO68" s="297"/>
      <c r="BP68" s="297"/>
      <c r="BQ68" s="297"/>
      <c r="BR68" s="297"/>
      <c r="BS68" s="297"/>
      <c r="BT68" s="304"/>
      <c r="BU68" s="304"/>
      <c r="BV68" s="306"/>
      <c r="BW68" s="297"/>
      <c r="BX68" s="346"/>
      <c r="BY68" s="346"/>
      <c r="BZ68" s="346"/>
      <c r="CA68" s="346"/>
      <c r="CB68" s="346"/>
      <c r="CC68" s="346"/>
      <c r="CD68" s="346"/>
      <c r="CE68" s="346"/>
      <c r="CF68" s="346"/>
      <c r="CG68" s="346"/>
      <c r="CH68" s="346"/>
      <c r="CI68" s="346"/>
      <c r="CJ68" s="346"/>
      <c r="CK68" s="346"/>
      <c r="CL68" s="346"/>
      <c r="CM68" s="346"/>
      <c r="CN68" s="346"/>
      <c r="CO68" s="346"/>
      <c r="CP68" s="346"/>
      <c r="CQ68" s="346"/>
    </row>
    <row r="69" spans="1:95" ht="78.75" customHeight="1">
      <c r="A69" s="524"/>
      <c r="B69" s="524"/>
      <c r="C69" s="524"/>
      <c r="D69" s="524"/>
      <c r="E69" s="306"/>
      <c r="F69" s="306"/>
      <c r="G69" s="524"/>
      <c r="H69" s="524"/>
      <c r="I69" s="318" t="s">
        <v>728</v>
      </c>
      <c r="J69" s="524"/>
      <c r="K69" s="524"/>
      <c r="L69" s="524"/>
      <c r="M69" s="571"/>
      <c r="N69" s="571"/>
      <c r="O69" s="571"/>
      <c r="P69" s="571"/>
      <c r="Q69" s="571"/>
      <c r="R69" s="571"/>
      <c r="S69" s="571"/>
      <c r="T69" s="571"/>
      <c r="U69" s="571"/>
      <c r="V69" s="571"/>
      <c r="W69" s="571"/>
      <c r="X69" s="571"/>
      <c r="Y69" s="571"/>
      <c r="Z69" s="571"/>
      <c r="AA69" s="571"/>
      <c r="AB69" s="571"/>
      <c r="AC69" s="571"/>
      <c r="AD69" s="571"/>
      <c r="AE69" s="571"/>
      <c r="AF69" s="524"/>
      <c r="AG69" s="296">
        <v>5</v>
      </c>
      <c r="AH69" s="524"/>
      <c r="AI69" s="524"/>
      <c r="AJ69" s="524"/>
      <c r="AK69" s="297">
        <v>4</v>
      </c>
      <c r="AL69" s="317" t="s">
        <v>877</v>
      </c>
      <c r="AM69" s="299"/>
      <c r="AN69" s="299" t="str">
        <f t="shared" si="1"/>
        <v/>
      </c>
      <c r="AO69" s="299"/>
      <c r="AP69" s="299" t="str">
        <f t="shared" si="2"/>
        <v/>
      </c>
      <c r="AQ69" s="299"/>
      <c r="AR69" s="299" t="str">
        <f t="shared" si="3"/>
        <v/>
      </c>
      <c r="AS69" s="299"/>
      <c r="AT69" s="299" t="str">
        <f t="shared" si="4"/>
        <v/>
      </c>
      <c r="AU69" s="299"/>
      <c r="AV69" s="299" t="str">
        <f t="shared" si="5"/>
        <v/>
      </c>
      <c r="AW69" s="299"/>
      <c r="AX69" s="299" t="str">
        <f t="shared" si="6"/>
        <v/>
      </c>
      <c r="AY69" s="299"/>
      <c r="AZ69" s="299" t="str">
        <f t="shared" si="7"/>
        <v/>
      </c>
      <c r="BA69" s="300"/>
      <c r="BB69" s="299"/>
      <c r="BC69" s="299"/>
      <c r="BD69" s="299"/>
      <c r="BE69" s="301"/>
      <c r="BF69" s="524"/>
      <c r="BG69" s="524"/>
      <c r="BH69" s="524"/>
      <c r="BI69" s="524"/>
      <c r="BJ69" s="524"/>
      <c r="BK69" s="524"/>
      <c r="BL69" s="524"/>
      <c r="BM69" s="524"/>
      <c r="BN69" s="301"/>
      <c r="BO69" s="297"/>
      <c r="BP69" s="297"/>
      <c r="BQ69" s="297"/>
      <c r="BR69" s="297"/>
      <c r="BS69" s="297"/>
      <c r="BT69" s="304"/>
      <c r="BU69" s="304"/>
      <c r="BV69" s="329"/>
      <c r="BW69" s="297"/>
      <c r="BX69" s="346"/>
      <c r="BY69" s="346"/>
      <c r="BZ69" s="346"/>
      <c r="CA69" s="346"/>
      <c r="CB69" s="346"/>
      <c r="CC69" s="346"/>
      <c r="CD69" s="346"/>
      <c r="CE69" s="346"/>
      <c r="CF69" s="346"/>
      <c r="CG69" s="346"/>
      <c r="CH69" s="346"/>
      <c r="CI69" s="346"/>
      <c r="CJ69" s="346"/>
      <c r="CK69" s="346"/>
      <c r="CL69" s="346"/>
      <c r="CM69" s="346"/>
      <c r="CN69" s="346"/>
      <c r="CO69" s="346"/>
      <c r="CP69" s="346"/>
      <c r="CQ69" s="346"/>
    </row>
    <row r="70" spans="1:95" ht="111.75" customHeight="1">
      <c r="A70" s="523">
        <v>17</v>
      </c>
      <c r="B70" s="523" t="s">
        <v>890</v>
      </c>
      <c r="C70" s="523" t="s">
        <v>889</v>
      </c>
      <c r="D70" s="523" t="s">
        <v>888</v>
      </c>
      <c r="E70" s="306" t="s">
        <v>896</v>
      </c>
      <c r="F70" s="306" t="s">
        <v>895</v>
      </c>
      <c r="G70" s="523" t="s">
        <v>894</v>
      </c>
      <c r="H70" s="523" t="s">
        <v>709</v>
      </c>
      <c r="I70" s="308" t="s">
        <v>732</v>
      </c>
      <c r="J70" s="523">
        <v>4</v>
      </c>
      <c r="K70" s="516" t="s">
        <v>94</v>
      </c>
      <c r="L70" s="532">
        <v>0.8</v>
      </c>
      <c r="M70" s="532" t="s">
        <v>707</v>
      </c>
      <c r="N70" s="532" t="s">
        <v>706</v>
      </c>
      <c r="O70" s="532" t="s">
        <v>707</v>
      </c>
      <c r="P70" s="532" t="s">
        <v>706</v>
      </c>
      <c r="Q70" s="532" t="s">
        <v>706</v>
      </c>
      <c r="R70" s="532" t="s">
        <v>707</v>
      </c>
      <c r="S70" s="532" t="s">
        <v>706</v>
      </c>
      <c r="T70" s="532" t="s">
        <v>706</v>
      </c>
      <c r="U70" s="532" t="s">
        <v>706</v>
      </c>
      <c r="V70" s="532" t="s">
        <v>707</v>
      </c>
      <c r="W70" s="532" t="s">
        <v>707</v>
      </c>
      <c r="X70" s="532" t="s">
        <v>707</v>
      </c>
      <c r="Y70" s="532" t="s">
        <v>707</v>
      </c>
      <c r="Z70" s="532" t="s">
        <v>707</v>
      </c>
      <c r="AA70" s="532" t="s">
        <v>706</v>
      </c>
      <c r="AB70" s="532" t="s">
        <v>706</v>
      </c>
      <c r="AC70" s="532" t="s">
        <v>706</v>
      </c>
      <c r="AD70" s="532" t="s">
        <v>706</v>
      </c>
      <c r="AE70" s="532" t="s">
        <v>706</v>
      </c>
      <c r="AF70" s="534">
        <f>IF(AB70="Si","19",COUNTIF(M70:AE71,"si"))</f>
        <v>8</v>
      </c>
      <c r="AG70" s="296">
        <f>VALUE(IF(AF70&lt;=5,5,IF(AND(AF70&gt;5,AF70&lt;=11),10,IF(AF70&gt;11,20,0))))</f>
        <v>10</v>
      </c>
      <c r="AH70" s="516" t="str">
        <f>IF(AG70=5,"Moderado",IF(AG70=10,"Mayor",IF(AG70=20,"Catastrófico",0)))</f>
        <v>Mayor</v>
      </c>
      <c r="AI70" s="532">
        <v>0.6</v>
      </c>
      <c r="AJ70" s="516" t="str">
        <f>IF(OR(AND(K70="Rara vez",AH70="Moderado"),AND(K70="Improbable",AH70="Moderado")),"Moderado",IF(OR(AND(K70="Rara vez",AH70="Mayor"),AND(K70="Improbable",AH70="Mayor"),AND(K70="Posible",AH70="Moderado"),AND(K70="Probable",AH70="Moderado")),"Alta",IF(OR(AND(K70="Rara vez",AH70="Catastrófico"),AND(K70="Improbable",AH70="Catastrófico"),AND(K70="Posible",AH70="Catastrófico"),AND(K70="Probable",AH70="Catastrófico"),AND(K70="Casi seguro",AH70="Catastrófico"),AND(K70="Posible",AH70="Moderado"),AND(K70="Probable",AH70="Moderado"),AND(K70="Casi seguro",AH70="Moderado"),AND(K70="Posible",AH70="Mayor"),AND(K70="Probable",AH70="Mayor"),AND(K70="Casi seguro",AH70="Mayor")),"Extremo",)))</f>
        <v>Extremo</v>
      </c>
      <c r="AK70" s="355">
        <v>1</v>
      </c>
      <c r="AL70" s="319" t="s">
        <v>893</v>
      </c>
      <c r="AM70" s="299" t="s">
        <v>742</v>
      </c>
      <c r="AN70" s="299">
        <f t="shared" si="1"/>
        <v>15</v>
      </c>
      <c r="AO70" s="299" t="s">
        <v>741</v>
      </c>
      <c r="AP70" s="299">
        <f t="shared" si="2"/>
        <v>15</v>
      </c>
      <c r="AQ70" s="299" t="s">
        <v>702</v>
      </c>
      <c r="AR70" s="299">
        <f t="shared" si="3"/>
        <v>15</v>
      </c>
      <c r="AS70" s="299" t="s">
        <v>701</v>
      </c>
      <c r="AT70" s="299">
        <f t="shared" si="4"/>
        <v>15</v>
      </c>
      <c r="AU70" s="299" t="s">
        <v>700</v>
      </c>
      <c r="AV70" s="299">
        <f t="shared" si="5"/>
        <v>15</v>
      </c>
      <c r="AW70" s="299" t="s">
        <v>699</v>
      </c>
      <c r="AX70" s="299">
        <f t="shared" si="6"/>
        <v>15</v>
      </c>
      <c r="AY70" s="299" t="s">
        <v>698</v>
      </c>
      <c r="AZ70" s="299">
        <f t="shared" si="7"/>
        <v>15</v>
      </c>
      <c r="BA70" s="300">
        <f t="shared" si="25"/>
        <v>105</v>
      </c>
      <c r="BB70" s="299" t="str">
        <f t="shared" si="26"/>
        <v>Fuerte</v>
      </c>
      <c r="BC70" s="299" t="s">
        <v>697</v>
      </c>
      <c r="BD70" s="299">
        <f t="shared" si="27"/>
        <v>100</v>
      </c>
      <c r="BE70" s="301" t="str">
        <f t="shared" si="28"/>
        <v>Fuerte</v>
      </c>
      <c r="BF70" s="533">
        <f>AVERAGE(BD70:BD70)</f>
        <v>100</v>
      </c>
      <c r="BG70" s="533" t="str">
        <f>IF(BF70=100,"Fuerte",IF(AND(BF70&lt;=99, BF70&gt;=50),"Moderado",IF(BF70&lt;50,"Débil")))</f>
        <v>Fuerte</v>
      </c>
      <c r="BH70" s="525">
        <f t="shared" ref="BH70" si="30">IF(BG70="Fuerte",(J70-2),IF(BG70="Moderado",(J70-1), IF(BG70="Débil",((J70-0)))))</f>
        <v>2</v>
      </c>
      <c r="BI70" s="525" t="str">
        <f>IF(BH70&lt;=0,"Rara vez",IF(BH70=1,"Rara vez",IF(BH70=2,"Improbable",IF(BH70=3,"Posible",IF(BH70=4,"Probable",IF(BH70=5,"Casi Seguro"))))))</f>
        <v>Improbable</v>
      </c>
      <c r="BJ70" s="532">
        <v>0.8</v>
      </c>
      <c r="BK70" s="525" t="str">
        <f>IFERROR(IF(AG70=5,"Moderado",IF(AG70=10,"Mayor",IF(AG70=20,"Catastrófico",0))),"")</f>
        <v>Mayor</v>
      </c>
      <c r="BL70" s="532">
        <f>IF(AH70="","",IF(AH70="Moderado",0.6,IF(AH70="Mayor",0.8,IF(AH70="Catastrófico",1,))))</f>
        <v>0.8</v>
      </c>
      <c r="BM70" s="525" t="str">
        <f>IF(OR(AND(KBI70="Rara vez",BK70="Moderado"),AND(BI70="Improbable",BK70="Moderado")),"Moderado",IF(OR(AND(BI70="Rara vez",BK70="Mayor"),AND(BI70="Improbable",BK70="Mayor"),AND(BI70="Posible",BK70="Moderado"),AND(BI70="Probable",BK70="Moderado")),"Alta",IF(OR(AND(BI70="Rara vez",BK70="Catastrófico"),AND(BI70="Improbable",BK70="Catastrófico"),AND(BI70="Posible",BK70="Catastrófico"),AND(BI70="Probable",BK70="Catastrófico"),AND(BI70="Casi seguro",BK70="Catastrófico"),AND(BI70="Posible",BK70="Moderado"),AND(BI70="Probable",BK70="Moderado"),AND(BI70="Casi seguro",BK70="Moderado"),AND(BI70="Posible",BK70="Mayor"),AND(BI70="Probable",BK70="Mayor"),AND(BI70="Casi seguro",BK70="Mayor")),"Extremo",)))</f>
        <v>Alta</v>
      </c>
      <c r="BN70" s="315" t="s">
        <v>696</v>
      </c>
      <c r="BO70" s="297" t="s">
        <v>892</v>
      </c>
      <c r="BP70" s="297" t="s">
        <v>881</v>
      </c>
      <c r="BQ70" s="297" t="s">
        <v>724</v>
      </c>
      <c r="BR70" s="297" t="s">
        <v>880</v>
      </c>
      <c r="BS70" s="297" t="s">
        <v>879</v>
      </c>
      <c r="BT70" s="304">
        <v>45046</v>
      </c>
      <c r="BU70" s="304">
        <v>45290</v>
      </c>
      <c r="BV70" s="356">
        <v>4463</v>
      </c>
      <c r="BW70" s="297"/>
      <c r="BX70" s="278"/>
      <c r="BY70" s="278"/>
      <c r="BZ70" s="278"/>
      <c r="CA70" s="278"/>
      <c r="CB70" s="278"/>
      <c r="CC70" s="278"/>
      <c r="CD70" s="278"/>
      <c r="CE70" s="278"/>
      <c r="CF70" s="278"/>
      <c r="CG70" s="278"/>
      <c r="CH70" s="278"/>
      <c r="CI70" s="278"/>
      <c r="CJ70" s="278"/>
      <c r="CK70" s="278"/>
      <c r="CL70" s="278"/>
      <c r="CM70" s="278"/>
      <c r="CN70" s="278"/>
      <c r="CO70" s="278"/>
      <c r="CP70" s="278"/>
      <c r="CQ70" s="278"/>
    </row>
    <row r="71" spans="1:95" ht="78.75" customHeight="1">
      <c r="A71" s="524"/>
      <c r="B71" s="524"/>
      <c r="C71" s="524"/>
      <c r="D71" s="524"/>
      <c r="E71" s="306"/>
      <c r="F71" s="306"/>
      <c r="G71" s="524"/>
      <c r="H71" s="524"/>
      <c r="I71" s="308" t="s">
        <v>787</v>
      </c>
      <c r="J71" s="524"/>
      <c r="K71" s="524"/>
      <c r="L71" s="524"/>
      <c r="M71" s="539"/>
      <c r="N71" s="539"/>
      <c r="O71" s="539"/>
      <c r="P71" s="539"/>
      <c r="Q71" s="539"/>
      <c r="R71" s="539"/>
      <c r="S71" s="539"/>
      <c r="T71" s="539"/>
      <c r="U71" s="539"/>
      <c r="V71" s="539"/>
      <c r="W71" s="539"/>
      <c r="X71" s="539"/>
      <c r="Y71" s="539"/>
      <c r="Z71" s="539"/>
      <c r="AA71" s="539"/>
      <c r="AB71" s="539"/>
      <c r="AC71" s="539"/>
      <c r="AD71" s="539"/>
      <c r="AE71" s="539"/>
      <c r="AF71" s="524"/>
      <c r="AG71" s="296">
        <f>VALUE(IF(AF65&lt;=5,5,IF(AND(AF65&gt;5,AF65&lt;=11),10,IF(AF65&gt;11,20,0))))</f>
        <v>5</v>
      </c>
      <c r="AH71" s="524"/>
      <c r="AI71" s="524"/>
      <c r="AJ71" s="524"/>
      <c r="AK71" s="355">
        <v>2</v>
      </c>
      <c r="AL71" s="357"/>
      <c r="AM71" s="299"/>
      <c r="AN71" s="299"/>
      <c r="AO71" s="299"/>
      <c r="AP71" s="299"/>
      <c r="AQ71" s="299"/>
      <c r="AR71" s="299"/>
      <c r="AS71" s="299"/>
      <c r="AT71" s="299"/>
      <c r="AU71" s="299"/>
      <c r="AV71" s="299"/>
      <c r="AW71" s="299"/>
      <c r="AX71" s="299"/>
      <c r="AY71" s="299"/>
      <c r="AZ71" s="299"/>
      <c r="BA71" s="300"/>
      <c r="BB71" s="299"/>
      <c r="BC71" s="299"/>
      <c r="BD71" s="299"/>
      <c r="BE71" s="301"/>
      <c r="BF71" s="524"/>
      <c r="BG71" s="524"/>
      <c r="BH71" s="524"/>
      <c r="BI71" s="524"/>
      <c r="BJ71" s="524"/>
      <c r="BK71" s="524"/>
      <c r="BL71" s="524"/>
      <c r="BM71" s="524"/>
      <c r="BN71" s="315" t="s">
        <v>696</v>
      </c>
      <c r="BO71" s="321" t="s">
        <v>891</v>
      </c>
      <c r="BP71" s="297" t="s">
        <v>881</v>
      </c>
      <c r="BQ71" s="297" t="s">
        <v>724</v>
      </c>
      <c r="BR71" s="297" t="s">
        <v>880</v>
      </c>
      <c r="BS71" s="297" t="s">
        <v>879</v>
      </c>
      <c r="BT71" s="304">
        <v>45046</v>
      </c>
      <c r="BU71" s="304">
        <v>45290</v>
      </c>
      <c r="BV71" s="356">
        <v>4463</v>
      </c>
      <c r="BW71" s="297"/>
      <c r="BX71" s="346"/>
      <c r="BY71" s="346"/>
      <c r="BZ71" s="346"/>
      <c r="CA71" s="346"/>
      <c r="CB71" s="346"/>
      <c r="CC71" s="346"/>
      <c r="CD71" s="346"/>
      <c r="CE71" s="346"/>
      <c r="CF71" s="346"/>
      <c r="CG71" s="346"/>
      <c r="CH71" s="346"/>
      <c r="CI71" s="346"/>
      <c r="CJ71" s="346"/>
      <c r="CK71" s="346"/>
      <c r="CL71" s="346"/>
      <c r="CM71" s="346"/>
      <c r="CN71" s="346"/>
      <c r="CO71" s="346"/>
      <c r="CP71" s="346"/>
      <c r="CQ71" s="346"/>
    </row>
    <row r="72" spans="1:95" ht="78.75" customHeight="1">
      <c r="A72" s="524"/>
      <c r="B72" s="524"/>
      <c r="C72" s="524"/>
      <c r="D72" s="524"/>
      <c r="E72" s="306"/>
      <c r="F72" s="306"/>
      <c r="G72" s="524"/>
      <c r="H72" s="524"/>
      <c r="I72" s="308" t="s">
        <v>758</v>
      </c>
      <c r="J72" s="524"/>
      <c r="K72" s="524"/>
      <c r="L72" s="524"/>
      <c r="M72" s="539"/>
      <c r="N72" s="539"/>
      <c r="O72" s="539"/>
      <c r="P72" s="539"/>
      <c r="Q72" s="539"/>
      <c r="R72" s="539"/>
      <c r="S72" s="539"/>
      <c r="T72" s="539"/>
      <c r="U72" s="539"/>
      <c r="V72" s="539"/>
      <c r="W72" s="539"/>
      <c r="X72" s="539"/>
      <c r="Y72" s="539"/>
      <c r="Z72" s="539"/>
      <c r="AA72" s="539"/>
      <c r="AB72" s="539"/>
      <c r="AC72" s="539"/>
      <c r="AD72" s="539"/>
      <c r="AE72" s="539"/>
      <c r="AF72" s="524"/>
      <c r="AG72" s="296" t="e">
        <f>VALUE(IF(#REF!&lt;=5,5,IF(AND(#REF!&gt;5,#REF!&lt;=11),10,IF(#REF!&gt;11,20,0))))</f>
        <v>#REF!</v>
      </c>
      <c r="AH72" s="524"/>
      <c r="AI72" s="524"/>
      <c r="AJ72" s="524"/>
      <c r="AK72" s="355">
        <v>3</v>
      </c>
      <c r="AL72" s="357"/>
      <c r="AM72" s="299"/>
      <c r="AN72" s="299"/>
      <c r="AO72" s="299"/>
      <c r="AP72" s="299"/>
      <c r="AQ72" s="299"/>
      <c r="AR72" s="299"/>
      <c r="AS72" s="299"/>
      <c r="AT72" s="299"/>
      <c r="AU72" s="299"/>
      <c r="AV72" s="299"/>
      <c r="AW72" s="299"/>
      <c r="AX72" s="299"/>
      <c r="AY72" s="299"/>
      <c r="AZ72" s="299"/>
      <c r="BA72" s="300"/>
      <c r="BB72" s="299"/>
      <c r="BC72" s="299"/>
      <c r="BD72" s="299"/>
      <c r="BE72" s="301"/>
      <c r="BF72" s="524"/>
      <c r="BG72" s="524"/>
      <c r="BH72" s="524"/>
      <c r="BI72" s="524"/>
      <c r="BJ72" s="524"/>
      <c r="BK72" s="524"/>
      <c r="BL72" s="524"/>
      <c r="BM72" s="524"/>
      <c r="BN72" s="301"/>
      <c r="BO72" s="297"/>
      <c r="BP72" s="297"/>
      <c r="BQ72" s="297"/>
      <c r="BR72" s="297"/>
      <c r="BS72" s="297"/>
      <c r="BT72" s="304"/>
      <c r="BU72" s="304"/>
      <c r="BV72" s="355"/>
      <c r="BW72" s="297"/>
      <c r="BX72" s="346"/>
      <c r="BY72" s="346"/>
      <c r="BZ72" s="346"/>
      <c r="CA72" s="346"/>
      <c r="CB72" s="346"/>
      <c r="CC72" s="346"/>
      <c r="CD72" s="346"/>
      <c r="CE72" s="346"/>
      <c r="CF72" s="346"/>
      <c r="CG72" s="346"/>
      <c r="CH72" s="346"/>
      <c r="CI72" s="346"/>
      <c r="CJ72" s="346"/>
      <c r="CK72" s="346"/>
      <c r="CL72" s="346"/>
      <c r="CM72" s="346"/>
      <c r="CN72" s="346"/>
      <c r="CO72" s="346"/>
      <c r="CP72" s="346"/>
      <c r="CQ72" s="346"/>
    </row>
    <row r="73" spans="1:95" ht="78.75" customHeight="1">
      <c r="A73" s="524"/>
      <c r="B73" s="524"/>
      <c r="C73" s="524"/>
      <c r="D73" s="524"/>
      <c r="E73" s="306"/>
      <c r="F73" s="306"/>
      <c r="G73" s="524"/>
      <c r="H73" s="524"/>
      <c r="I73" s="308" t="s">
        <v>728</v>
      </c>
      <c r="J73" s="524"/>
      <c r="K73" s="524"/>
      <c r="L73" s="524"/>
      <c r="M73" s="539"/>
      <c r="N73" s="539"/>
      <c r="O73" s="539"/>
      <c r="P73" s="539"/>
      <c r="Q73" s="539"/>
      <c r="R73" s="539"/>
      <c r="S73" s="539"/>
      <c r="T73" s="539"/>
      <c r="U73" s="539"/>
      <c r="V73" s="539"/>
      <c r="W73" s="539"/>
      <c r="X73" s="539"/>
      <c r="Y73" s="539"/>
      <c r="Z73" s="539"/>
      <c r="AA73" s="539"/>
      <c r="AB73" s="539"/>
      <c r="AC73" s="539"/>
      <c r="AD73" s="539"/>
      <c r="AE73" s="539"/>
      <c r="AF73" s="524"/>
      <c r="AG73" s="296" t="e">
        <f>VALUE(IF(#REF!&lt;=5,5,IF(AND(#REF!&gt;5,#REF!&lt;=11),10,IF(#REF!&gt;11,20,0))))</f>
        <v>#REF!</v>
      </c>
      <c r="AH73" s="524"/>
      <c r="AI73" s="524"/>
      <c r="AJ73" s="524"/>
      <c r="AK73" s="355">
        <v>4</v>
      </c>
      <c r="AL73" s="357"/>
      <c r="AM73" s="299"/>
      <c r="AN73" s="299"/>
      <c r="AO73" s="299"/>
      <c r="AP73" s="299"/>
      <c r="AQ73" s="299"/>
      <c r="AR73" s="299"/>
      <c r="AS73" s="299"/>
      <c r="AT73" s="299"/>
      <c r="AU73" s="299"/>
      <c r="AV73" s="299"/>
      <c r="AW73" s="299"/>
      <c r="AX73" s="299"/>
      <c r="AY73" s="299"/>
      <c r="AZ73" s="299"/>
      <c r="BA73" s="300"/>
      <c r="BB73" s="299"/>
      <c r="BC73" s="299"/>
      <c r="BD73" s="299"/>
      <c r="BE73" s="301"/>
      <c r="BF73" s="524"/>
      <c r="BG73" s="524"/>
      <c r="BH73" s="524"/>
      <c r="BI73" s="524"/>
      <c r="BJ73" s="524"/>
      <c r="BK73" s="524"/>
      <c r="BL73" s="524"/>
      <c r="BM73" s="524"/>
      <c r="BN73" s="301"/>
      <c r="BO73" s="297"/>
      <c r="BP73" s="297"/>
      <c r="BQ73" s="297"/>
      <c r="BR73" s="297"/>
      <c r="BS73" s="297"/>
      <c r="BT73" s="304"/>
      <c r="BU73" s="304"/>
      <c r="BV73" s="355"/>
      <c r="BW73" s="297"/>
      <c r="BX73" s="346"/>
      <c r="BY73" s="346"/>
      <c r="BZ73" s="346"/>
      <c r="CA73" s="346"/>
      <c r="CB73" s="346"/>
      <c r="CC73" s="346"/>
      <c r="CD73" s="346"/>
      <c r="CE73" s="346"/>
      <c r="CF73" s="346"/>
      <c r="CG73" s="346"/>
      <c r="CH73" s="346"/>
      <c r="CI73" s="346"/>
      <c r="CJ73" s="346"/>
      <c r="CK73" s="346"/>
      <c r="CL73" s="346"/>
      <c r="CM73" s="346"/>
      <c r="CN73" s="346"/>
      <c r="CO73" s="346"/>
      <c r="CP73" s="346"/>
      <c r="CQ73" s="346"/>
    </row>
    <row r="74" spans="1:95" ht="78.75" customHeight="1">
      <c r="A74" s="523">
        <v>18</v>
      </c>
      <c r="B74" s="523" t="s">
        <v>890</v>
      </c>
      <c r="C74" s="523" t="s">
        <v>889</v>
      </c>
      <c r="D74" s="523" t="s">
        <v>888</v>
      </c>
      <c r="E74" s="306" t="s">
        <v>887</v>
      </c>
      <c r="F74" s="306" t="s">
        <v>886</v>
      </c>
      <c r="G74" s="523" t="s">
        <v>885</v>
      </c>
      <c r="H74" s="523" t="s">
        <v>709</v>
      </c>
      <c r="I74" s="308" t="s">
        <v>732</v>
      </c>
      <c r="J74" s="523">
        <v>4</v>
      </c>
      <c r="K74" s="516" t="s">
        <v>94</v>
      </c>
      <c r="L74" s="532">
        <v>0.8</v>
      </c>
      <c r="M74" s="532" t="s">
        <v>707</v>
      </c>
      <c r="N74" s="532" t="s">
        <v>707</v>
      </c>
      <c r="O74" s="532" t="s">
        <v>707</v>
      </c>
      <c r="P74" s="532" t="s">
        <v>706</v>
      </c>
      <c r="Q74" s="532" t="s">
        <v>706</v>
      </c>
      <c r="R74" s="532" t="s">
        <v>707</v>
      </c>
      <c r="S74" s="532" t="s">
        <v>707</v>
      </c>
      <c r="T74" s="532" t="s">
        <v>706</v>
      </c>
      <c r="U74" s="532" t="s">
        <v>706</v>
      </c>
      <c r="V74" s="532" t="s">
        <v>706</v>
      </c>
      <c r="W74" s="532" t="s">
        <v>707</v>
      </c>
      <c r="X74" s="532" t="s">
        <v>707</v>
      </c>
      <c r="Y74" s="532" t="s">
        <v>707</v>
      </c>
      <c r="Z74" s="532" t="s">
        <v>706</v>
      </c>
      <c r="AA74" s="532" t="s">
        <v>707</v>
      </c>
      <c r="AB74" s="532" t="s">
        <v>706</v>
      </c>
      <c r="AC74" s="532" t="s">
        <v>706</v>
      </c>
      <c r="AD74" s="532" t="s">
        <v>706</v>
      </c>
      <c r="AE74" s="532" t="s">
        <v>706</v>
      </c>
      <c r="AF74" s="534">
        <f>IF(AB74="Si","19",COUNTIF(M74:AE75,"si"))</f>
        <v>9</v>
      </c>
      <c r="AG74" s="296">
        <f>VALUE(IF(AF74&lt;=5,5,IF(AND(AF74&gt;5,AF74&lt;=11),10,IF(AF74&gt;11,20,0))))</f>
        <v>10</v>
      </c>
      <c r="AH74" s="516" t="str">
        <f>IF(AG74=5,"Moderado",IF(AG74=10,"Mayor",IF(AG74=20,"Catastrófico",0)))</f>
        <v>Mayor</v>
      </c>
      <c r="AI74" s="532">
        <v>0.8</v>
      </c>
      <c r="AJ74" s="516" t="str">
        <f>IF(OR(AND(K74="Rara vez",AH74="Moderado"),AND(K74="Improbable",AH74="Moderado")),"Moderado",IF(OR(AND(K74="Rara vez",AH74="Mayor"),AND(K74="Improbable",AH74="Mayor"),AND(K74="Posible",AH74="Moderado"),AND(K74="Probable",AH74="Moderado")),"Alta",IF(OR(AND(K74="Rara vez",AH74="Catastrófico"),AND(K74="Improbable",AH74="Catastrófico"),AND(K74="Posible",AH74="Catastrófico"),AND(K74="Probable",AH74="Catastrófico"),AND(K74="Casi seguro",AH74="Catastrófico"),AND(K74="Posible",AH74="Moderado"),AND(K74="Probable",AH74="Moderado"),AND(K74="Casi seguro",AH74="Moderado"),AND(K74="Posible",AH74="Mayor"),AND(K74="Probable",AH74="Mayor"),AND(K74="Casi seguro",AH74="Mayor")),"Extremo",)))</f>
        <v>Extremo</v>
      </c>
      <c r="AK74" s="355">
        <v>1</v>
      </c>
      <c r="AL74" s="319" t="s">
        <v>884</v>
      </c>
      <c r="AM74" s="299" t="s">
        <v>742</v>
      </c>
      <c r="AN74" s="299">
        <f t="shared" ref="AN74" si="31">IF(AM74="","",IF(AM74="Asignado",15,IF(AM74="No asignado",0,)))</f>
        <v>15</v>
      </c>
      <c r="AO74" s="299" t="s">
        <v>741</v>
      </c>
      <c r="AP74" s="299">
        <f t="shared" ref="AP74" si="32">IF(AO74="","",IF(AO74="Adecuado",15,IF(AO74="Inadecuado",0,)))</f>
        <v>15</v>
      </c>
      <c r="AQ74" s="299" t="s">
        <v>702</v>
      </c>
      <c r="AR74" s="299">
        <f t="shared" ref="AR74" si="33">IF(AQ74="","",IF(AQ74="Oportuna",15,IF(AQ74="Inoportuna",0,)))</f>
        <v>15</v>
      </c>
      <c r="AS74" s="299" t="s">
        <v>701</v>
      </c>
      <c r="AT74" s="299">
        <f t="shared" ref="AT74" si="34">IF(AS74="","",IF(AS74="Prevenir",15,IF(AS74="Detectar",10,IF(AS74="No es un control",0,))))</f>
        <v>15</v>
      </c>
      <c r="AU74" s="299" t="s">
        <v>700</v>
      </c>
      <c r="AV74" s="299">
        <f t="shared" ref="AV74" si="35">IF(AU74="","",IF(AU74="Confiable",15,IF(AU74="No confiable",0,)))</f>
        <v>15</v>
      </c>
      <c r="AW74" s="299" t="s">
        <v>699</v>
      </c>
      <c r="AX74" s="299">
        <f t="shared" ref="AX74" si="36">IF(AW74="","",IF(AW74="Se investigan y  resuelven oportunamente",15,IF(AW74="No se investigan y resuelven oportunamente",0,)))</f>
        <v>15</v>
      </c>
      <c r="AY74" s="299" t="s">
        <v>698</v>
      </c>
      <c r="AZ74" s="299">
        <f t="shared" ref="AZ74" si="37">IF(AY74="","",IF(AY74="Completa",15,IF(AY74="Incompleta",10,IF(AY74="No existe",0,))))</f>
        <v>15</v>
      </c>
      <c r="BA74" s="300">
        <f t="shared" ref="BA74" si="38">SUM(AN74,AP74,AR74,AT74,AV74,AX74,AZ74)</f>
        <v>105</v>
      </c>
      <c r="BB74" s="299" t="str">
        <f t="shared" ref="BB74" si="39">IF(BA74&gt;=96,"Fuerte",IF(AND(BA74&gt;=86, BA74&lt;96),"Moderado",IF(BA74&lt;86,"Débil")))</f>
        <v>Fuerte</v>
      </c>
      <c r="BC74" s="299" t="s">
        <v>697</v>
      </c>
      <c r="BD74" s="299">
        <f t="shared" ref="BD74" si="40">VALUE(IF(OR(AND(BB74="Fuerte",BC74="Fuerte")),"100",IF(OR(AND(BB74="Fuerte",BC74="Moderado"),AND(BB74="Moderado",BC74="Fuerte"),AND(BB74="Moderado",BC74="Moderado")),"50",IF(OR(AND(BB74="Fuerte",BC74="Débil"),AND(BB74="Moderado",BC74="Débil"),AND(BB74="Débil",BC74="Fuerte"),AND(BB74="Débil",BC74="Moderado"),AND(BB74="Débil",BC74="Débil")),"0",))))</f>
        <v>100</v>
      </c>
      <c r="BE74" s="301" t="str">
        <f t="shared" ref="BE74" si="41">IF(BD74=100,"Fuerte",IF(BD74=50,"Moderado",IF(BD74=0,"Débil")))</f>
        <v>Fuerte</v>
      </c>
      <c r="BF74" s="533">
        <f>AVERAGE(BD74:BD74)</f>
        <v>100</v>
      </c>
      <c r="BG74" s="533" t="str">
        <f>IF(BF74=100,"Fuerte",IF(AND(BF74&lt;=99, BF74&gt;=50),"Moderado",IF(BF74&lt;50,"Débil")))</f>
        <v>Fuerte</v>
      </c>
      <c r="BH74" s="525">
        <f t="shared" ref="BH74" si="42">IF(BG74="Fuerte",(J74-2),IF(BG74="Moderado",(J74-1), IF(BG74="Débil",((J74-0)))))</f>
        <v>2</v>
      </c>
      <c r="BI74" s="525" t="str">
        <f>IF(BH74&lt;=0,"Rara vez",IF(BH74=1,"Rara vez",IF(BH74=2,"Improbable",IF(BH74=3,"Posible",IF(BH74=4,"Probable",IF(BH74=5,"Casi Seguro"))))))</f>
        <v>Improbable</v>
      </c>
      <c r="BJ74" s="532">
        <v>1.8</v>
      </c>
      <c r="BK74" s="525" t="str">
        <f>IFERROR(IF(AG74=5,"Moderado",IF(AG74=10,"Mayor",IF(AG74=20,"Catastrófico",0))),"")</f>
        <v>Mayor</v>
      </c>
      <c r="BL74" s="532">
        <f>IF(AH74="","",IF(AH74="Moderado",0.6,IF(AH74="Mayor",0.8,IF(AH74="Catastrófico",1,))))</f>
        <v>0.8</v>
      </c>
      <c r="BM74" s="525" t="str">
        <f>IF(OR(AND(KBI74="Rara vez",BK74="Moderado"),AND(BI74="Improbable",BK74="Moderado")),"Moderado",IF(OR(AND(BI74="Rara vez",BK74="Mayor"),AND(BI74="Improbable",BK74="Mayor"),AND(BI74="Posible",BK74="Moderado"),AND(BI74="Probable",BK74="Moderado")),"Alta",IF(OR(AND(BI74="Rara vez",BK74="Catastrófico"),AND(BI74="Improbable",BK74="Catastrófico"),AND(BI74="Posible",BK74="Catastrófico"),AND(BI74="Probable",BK74="Catastrófico"),AND(BI74="Casi seguro",BK74="Catastrófico"),AND(BI74="Posible",BK74="Moderado"),AND(BI74="Probable",BK74="Moderado"),AND(BI74="Casi seguro",BK74="Moderado"),AND(BI74="Posible",BK74="Mayor"),AND(BI74="Probable",BK74="Mayor"),AND(BI74="Casi seguro",BK74="Mayor")),"Extremo",)))</f>
        <v>Alta</v>
      </c>
      <c r="BN74" s="315" t="s">
        <v>696</v>
      </c>
      <c r="BO74" s="297" t="s">
        <v>883</v>
      </c>
      <c r="BP74" s="297" t="s">
        <v>881</v>
      </c>
      <c r="BQ74" s="297" t="s">
        <v>724</v>
      </c>
      <c r="BR74" s="297" t="s">
        <v>880</v>
      </c>
      <c r="BS74" s="297" t="s">
        <v>879</v>
      </c>
      <c r="BT74" s="316">
        <v>45046</v>
      </c>
      <c r="BU74" s="316">
        <v>45291</v>
      </c>
      <c r="BV74" s="297">
        <v>4464</v>
      </c>
      <c r="BW74" s="297"/>
      <c r="BX74" s="278"/>
      <c r="BY74" s="278"/>
      <c r="BZ74" s="278"/>
      <c r="CA74" s="278"/>
      <c r="CB74" s="278"/>
      <c r="CC74" s="278"/>
      <c r="CD74" s="278"/>
      <c r="CE74" s="278"/>
      <c r="CF74" s="278"/>
      <c r="CG74" s="278"/>
      <c r="CH74" s="278"/>
      <c r="CI74" s="278"/>
      <c r="CJ74" s="278"/>
      <c r="CK74" s="278"/>
      <c r="CL74" s="278"/>
      <c r="CM74" s="278"/>
      <c r="CN74" s="278"/>
      <c r="CO74" s="278"/>
      <c r="CP74" s="278"/>
      <c r="CQ74" s="278"/>
    </row>
    <row r="75" spans="1:95" ht="78.75" customHeight="1">
      <c r="A75" s="524"/>
      <c r="B75" s="524"/>
      <c r="C75" s="524"/>
      <c r="D75" s="524"/>
      <c r="E75" s="306"/>
      <c r="F75" s="306"/>
      <c r="G75" s="524"/>
      <c r="H75" s="524"/>
      <c r="I75" s="308" t="s">
        <v>787</v>
      </c>
      <c r="J75" s="524"/>
      <c r="K75" s="524"/>
      <c r="L75" s="524"/>
      <c r="M75" s="524"/>
      <c r="N75" s="524"/>
      <c r="O75" s="524"/>
      <c r="P75" s="524"/>
      <c r="Q75" s="524"/>
      <c r="R75" s="524"/>
      <c r="S75" s="524"/>
      <c r="T75" s="524"/>
      <c r="U75" s="524"/>
      <c r="V75" s="524"/>
      <c r="W75" s="524"/>
      <c r="X75" s="524"/>
      <c r="Y75" s="524"/>
      <c r="Z75" s="524"/>
      <c r="AA75" s="524"/>
      <c r="AB75" s="524"/>
      <c r="AC75" s="524"/>
      <c r="AD75" s="524"/>
      <c r="AE75" s="524"/>
      <c r="AF75" s="524"/>
      <c r="AG75" s="296">
        <f t="shared" ref="AG75:AG110" si="43">VALUE(IF(AF75&lt;=5,5,IF(AND(AF75&gt;5,AF75&lt;=11),10,IF(AF75&gt;11,20,0))))</f>
        <v>5</v>
      </c>
      <c r="AH75" s="524"/>
      <c r="AI75" s="524"/>
      <c r="AJ75" s="524"/>
      <c r="AK75" s="355">
        <v>2</v>
      </c>
      <c r="AL75" s="357" t="s">
        <v>877</v>
      </c>
      <c r="AM75" s="299"/>
      <c r="AN75" s="299"/>
      <c r="AO75" s="299"/>
      <c r="AP75" s="299"/>
      <c r="AQ75" s="299"/>
      <c r="AR75" s="299"/>
      <c r="AS75" s="299"/>
      <c r="AT75" s="299"/>
      <c r="AU75" s="299"/>
      <c r="AV75" s="299"/>
      <c r="AW75" s="299"/>
      <c r="AX75" s="299"/>
      <c r="AY75" s="299"/>
      <c r="AZ75" s="299"/>
      <c r="BA75" s="300"/>
      <c r="BB75" s="299"/>
      <c r="BC75" s="299"/>
      <c r="BD75" s="299"/>
      <c r="BE75" s="301"/>
      <c r="BF75" s="524"/>
      <c r="BG75" s="524"/>
      <c r="BH75" s="524"/>
      <c r="BI75" s="524"/>
      <c r="BJ75" s="524"/>
      <c r="BK75" s="524"/>
      <c r="BL75" s="524"/>
      <c r="BM75" s="524"/>
      <c r="BN75" s="315" t="s">
        <v>696</v>
      </c>
      <c r="BO75" s="321" t="s">
        <v>882</v>
      </c>
      <c r="BP75" s="297" t="s">
        <v>881</v>
      </c>
      <c r="BQ75" s="297" t="s">
        <v>724</v>
      </c>
      <c r="BR75" s="297" t="s">
        <v>880</v>
      </c>
      <c r="BS75" s="297" t="s">
        <v>879</v>
      </c>
      <c r="BT75" s="316">
        <v>45046</v>
      </c>
      <c r="BU75" s="316">
        <v>45291</v>
      </c>
      <c r="BV75" s="297">
        <v>4464</v>
      </c>
      <c r="BW75" s="297"/>
      <c r="BX75" s="346"/>
      <c r="BY75" s="346"/>
      <c r="BZ75" s="346"/>
      <c r="CA75" s="346"/>
      <c r="CB75" s="346"/>
      <c r="CC75" s="346"/>
      <c r="CD75" s="346"/>
      <c r="CE75" s="346"/>
      <c r="CF75" s="346"/>
      <c r="CG75" s="346"/>
      <c r="CH75" s="346"/>
      <c r="CI75" s="346"/>
      <c r="CJ75" s="346"/>
      <c r="CK75" s="346"/>
      <c r="CL75" s="346"/>
      <c r="CM75" s="346"/>
      <c r="CN75" s="346"/>
      <c r="CO75" s="346"/>
      <c r="CP75" s="346"/>
      <c r="CQ75" s="346"/>
    </row>
    <row r="76" spans="1:95" ht="78.75" customHeight="1">
      <c r="A76" s="524"/>
      <c r="B76" s="524"/>
      <c r="C76" s="524"/>
      <c r="D76" s="524"/>
      <c r="E76" s="306"/>
      <c r="F76" s="306"/>
      <c r="G76" s="524"/>
      <c r="H76" s="524"/>
      <c r="I76" s="308" t="s">
        <v>758</v>
      </c>
      <c r="J76" s="524"/>
      <c r="K76" s="524"/>
      <c r="L76" s="524"/>
      <c r="M76" s="524"/>
      <c r="N76" s="524"/>
      <c r="O76" s="524"/>
      <c r="P76" s="524"/>
      <c r="Q76" s="524"/>
      <c r="R76" s="524"/>
      <c r="S76" s="524"/>
      <c r="T76" s="524"/>
      <c r="U76" s="524"/>
      <c r="V76" s="524"/>
      <c r="W76" s="524"/>
      <c r="X76" s="524"/>
      <c r="Y76" s="524"/>
      <c r="Z76" s="524"/>
      <c r="AA76" s="524"/>
      <c r="AB76" s="524"/>
      <c r="AC76" s="524"/>
      <c r="AD76" s="524"/>
      <c r="AE76" s="524"/>
      <c r="AF76" s="524"/>
      <c r="AG76" s="296">
        <f t="shared" si="43"/>
        <v>5</v>
      </c>
      <c r="AH76" s="524"/>
      <c r="AI76" s="524"/>
      <c r="AJ76" s="524"/>
      <c r="AK76" s="355">
        <v>3</v>
      </c>
      <c r="AL76" s="357" t="s">
        <v>877</v>
      </c>
      <c r="AM76" s="299"/>
      <c r="AN76" s="299"/>
      <c r="AO76" s="299"/>
      <c r="AP76" s="299"/>
      <c r="AQ76" s="299"/>
      <c r="AR76" s="299"/>
      <c r="AS76" s="299"/>
      <c r="AT76" s="299"/>
      <c r="AU76" s="299"/>
      <c r="AV76" s="299"/>
      <c r="AW76" s="299"/>
      <c r="AX76" s="299"/>
      <c r="AY76" s="299"/>
      <c r="AZ76" s="299"/>
      <c r="BA76" s="300"/>
      <c r="BB76" s="299"/>
      <c r="BC76" s="299"/>
      <c r="BD76" s="299"/>
      <c r="BE76" s="301"/>
      <c r="BF76" s="524"/>
      <c r="BG76" s="524"/>
      <c r="BH76" s="524"/>
      <c r="BI76" s="524"/>
      <c r="BJ76" s="524"/>
      <c r="BK76" s="524"/>
      <c r="BL76" s="524"/>
      <c r="BM76" s="524"/>
      <c r="BN76" s="301"/>
      <c r="BO76" s="297"/>
      <c r="BP76" s="297"/>
      <c r="BQ76" s="297"/>
      <c r="BR76" s="297"/>
      <c r="BS76" s="297"/>
      <c r="BT76" s="297"/>
      <c r="BU76" s="297"/>
      <c r="BV76" s="297"/>
      <c r="BW76" s="297"/>
      <c r="BX76" s="346"/>
      <c r="BY76" s="346"/>
      <c r="BZ76" s="346"/>
      <c r="CA76" s="346"/>
      <c r="CB76" s="346"/>
      <c r="CC76" s="346"/>
      <c r="CD76" s="346"/>
      <c r="CE76" s="346"/>
      <c r="CF76" s="346"/>
      <c r="CG76" s="346"/>
      <c r="CH76" s="346"/>
      <c r="CI76" s="346"/>
      <c r="CJ76" s="346"/>
      <c r="CK76" s="346"/>
      <c r="CL76" s="346"/>
      <c r="CM76" s="346"/>
      <c r="CN76" s="346"/>
      <c r="CO76" s="346"/>
      <c r="CP76" s="346"/>
      <c r="CQ76" s="346"/>
    </row>
    <row r="77" spans="1:95" ht="78.75" customHeight="1">
      <c r="A77" s="524"/>
      <c r="B77" s="524"/>
      <c r="C77" s="524"/>
      <c r="D77" s="524"/>
      <c r="E77" s="306"/>
      <c r="F77" s="306"/>
      <c r="G77" s="524"/>
      <c r="H77" s="524"/>
      <c r="I77" s="308" t="s">
        <v>878</v>
      </c>
      <c r="J77" s="524"/>
      <c r="K77" s="524"/>
      <c r="L77" s="524"/>
      <c r="M77" s="524"/>
      <c r="N77" s="524"/>
      <c r="O77" s="524"/>
      <c r="P77" s="524"/>
      <c r="Q77" s="524"/>
      <c r="R77" s="524"/>
      <c r="S77" s="524"/>
      <c r="T77" s="524"/>
      <c r="U77" s="524"/>
      <c r="V77" s="524"/>
      <c r="W77" s="524"/>
      <c r="X77" s="524"/>
      <c r="Y77" s="524"/>
      <c r="Z77" s="524"/>
      <c r="AA77" s="524"/>
      <c r="AB77" s="524"/>
      <c r="AC77" s="524"/>
      <c r="AD77" s="524"/>
      <c r="AE77" s="524"/>
      <c r="AF77" s="524"/>
      <c r="AG77" s="296">
        <f t="shared" si="43"/>
        <v>5</v>
      </c>
      <c r="AH77" s="524"/>
      <c r="AI77" s="524"/>
      <c r="AJ77" s="524"/>
      <c r="AK77" s="355">
        <v>4</v>
      </c>
      <c r="AL77" s="357" t="s">
        <v>877</v>
      </c>
      <c r="AM77" s="299"/>
      <c r="AN77" s="299"/>
      <c r="AO77" s="299"/>
      <c r="AP77" s="299"/>
      <c r="AQ77" s="299"/>
      <c r="AR77" s="299"/>
      <c r="AS77" s="299"/>
      <c r="AT77" s="299"/>
      <c r="AU77" s="299"/>
      <c r="AV77" s="299"/>
      <c r="AW77" s="299"/>
      <c r="AX77" s="299"/>
      <c r="AY77" s="299"/>
      <c r="AZ77" s="299"/>
      <c r="BA77" s="300"/>
      <c r="BB77" s="299"/>
      <c r="BC77" s="299"/>
      <c r="BD77" s="299"/>
      <c r="BE77" s="301"/>
      <c r="BF77" s="524"/>
      <c r="BG77" s="524"/>
      <c r="BH77" s="524"/>
      <c r="BI77" s="524"/>
      <c r="BJ77" s="524"/>
      <c r="BK77" s="524"/>
      <c r="BL77" s="524"/>
      <c r="BM77" s="524"/>
      <c r="BN77" s="301"/>
      <c r="BO77" s="297"/>
      <c r="BP77" s="297"/>
      <c r="BQ77" s="297"/>
      <c r="BR77" s="297"/>
      <c r="BS77" s="297"/>
      <c r="BT77" s="297"/>
      <c r="BU77" s="297"/>
      <c r="BV77" s="297"/>
      <c r="BW77" s="297"/>
      <c r="BX77" s="346"/>
      <c r="BY77" s="346"/>
      <c r="BZ77" s="346"/>
      <c r="CA77" s="346"/>
      <c r="CB77" s="346"/>
      <c r="CC77" s="346"/>
      <c r="CD77" s="346"/>
      <c r="CE77" s="346"/>
      <c r="CF77" s="346"/>
      <c r="CG77" s="346"/>
      <c r="CH77" s="346"/>
      <c r="CI77" s="346"/>
      <c r="CJ77" s="346"/>
      <c r="CK77" s="346"/>
      <c r="CL77" s="346"/>
      <c r="CM77" s="346"/>
      <c r="CN77" s="346"/>
      <c r="CO77" s="346"/>
      <c r="CP77" s="346"/>
      <c r="CQ77" s="346"/>
    </row>
    <row r="78" spans="1:95" ht="94.5" customHeight="1">
      <c r="A78" s="523">
        <v>19</v>
      </c>
      <c r="B78" s="523" t="s">
        <v>871</v>
      </c>
      <c r="C78" s="572" t="s">
        <v>870</v>
      </c>
      <c r="D78" s="572" t="s">
        <v>869</v>
      </c>
      <c r="E78" s="306" t="s">
        <v>876</v>
      </c>
      <c r="F78" s="573" t="s">
        <v>875</v>
      </c>
      <c r="G78" s="549" t="s">
        <v>874</v>
      </c>
      <c r="H78" s="523" t="s">
        <v>709</v>
      </c>
      <c r="I78" s="356" t="s">
        <v>728</v>
      </c>
      <c r="J78" s="572">
        <v>1</v>
      </c>
      <c r="K78" s="516" t="str">
        <f>IF(J78&lt;=0,"",IF(J78=1,"Rara vez",IF(J78=2,"Improbable",IF(J78=3,"Posible",IF(J78=4,"Probable",IF(J78=5,"Casi Seguro"))))))</f>
        <v>Rara vez</v>
      </c>
      <c r="L78" s="532">
        <f>IF(K78="","",IF(K78="Rara vez",0.2,IF(K78="Improbable",0.4,IF(K78="Posible",0.6,IF(K78="Probable",0.8,IF(K78="Casi seguro",1,))))))</f>
        <v>0.2</v>
      </c>
      <c r="M78" s="572" t="s">
        <v>707</v>
      </c>
      <c r="N78" s="572" t="s">
        <v>707</v>
      </c>
      <c r="O78" s="572" t="s">
        <v>707</v>
      </c>
      <c r="P78" s="572" t="s">
        <v>706</v>
      </c>
      <c r="Q78" s="572" t="s">
        <v>707</v>
      </c>
      <c r="R78" s="572" t="s">
        <v>707</v>
      </c>
      <c r="S78" s="572" t="s">
        <v>706</v>
      </c>
      <c r="T78" s="572" t="s">
        <v>706</v>
      </c>
      <c r="U78" s="572" t="s">
        <v>706</v>
      </c>
      <c r="V78" s="572" t="s">
        <v>707</v>
      </c>
      <c r="W78" s="572" t="s">
        <v>707</v>
      </c>
      <c r="X78" s="572" t="s">
        <v>707</v>
      </c>
      <c r="Y78" s="572" t="s">
        <v>707</v>
      </c>
      <c r="Z78" s="572" t="s">
        <v>707</v>
      </c>
      <c r="AA78" s="572" t="s">
        <v>707</v>
      </c>
      <c r="AB78" s="572" t="s">
        <v>706</v>
      </c>
      <c r="AC78" s="572" t="s">
        <v>706</v>
      </c>
      <c r="AD78" s="572" t="s">
        <v>706</v>
      </c>
      <c r="AE78" s="572" t="s">
        <v>706</v>
      </c>
      <c r="AF78" s="534">
        <f>IF(AB78="Si","19",COUNTIF(M78:AE79,"si"))</f>
        <v>11</v>
      </c>
      <c r="AG78" s="296">
        <f t="shared" si="43"/>
        <v>10</v>
      </c>
      <c r="AH78" s="516" t="str">
        <f>IF(AG78=5,"Moderado",IF(AG78=10,"Mayor",IF(AG78=20,"Catastrófico",0)))</f>
        <v>Mayor</v>
      </c>
      <c r="AI78" s="532">
        <f>IF(AH78="","",IF(AH78="Leve",0.2,IF(AH78="Menor",0.4,IF(AH78="Moderado",0.6,IF(AH78="Mayor",0.8,IF(AH78="Catastrófico",1,))))))</f>
        <v>0.8</v>
      </c>
      <c r="AJ78" s="516" t="str">
        <f>IF(OR(AND(K78="Rara vez",AH78="Moderado"),AND(K78="Improbable",AH78="Moderado")),"Moderado",IF(OR(AND(K78="Rara vez",AH78="Mayor"),AND(K78="Improbable",AH78="Mayor"),AND(K78="Posible",AH78="Moderado"),AND(K78="Probable",AH78="Moderado")),"Alta",IF(OR(AND(K78="Rara vez",AH78="Catastrófico"),AND(K78="Improbable",AH78="Catastrófico"),AND(K78="Posible",AH78="Catastrófico"),AND(K78="Probable",AH78="Catastrófico"),AND(K78="Casi seguro",AH78="Catastrófico"),AND(K78="Posible",AH78="Moderado"),AND(K78="Probable",AH78="Moderado"),AND(K78="Casi seguro",AH78="Moderado"),AND(K78="Posible",AH78="Mayor"),AND(K78="Probable",AH78="Mayor"),AND(K78="Casi seguro",AH78="Mayor")),"Extremo",)))</f>
        <v>Alta</v>
      </c>
      <c r="AK78" s="297">
        <v>1</v>
      </c>
      <c r="AL78" s="358" t="s">
        <v>873</v>
      </c>
      <c r="AM78" s="299" t="s">
        <v>742</v>
      </c>
      <c r="AN78" s="299">
        <f t="shared" ref="AN78:AN82" si="44">IF(AM78="","",IF(AM78="Asignado",15,IF(AM78="No asignado",0,)))</f>
        <v>15</v>
      </c>
      <c r="AO78" s="299" t="s">
        <v>741</v>
      </c>
      <c r="AP78" s="299">
        <f t="shared" ref="AP78:AP82" si="45">IF(AO78="","",IF(AO78="Adecuado",15,IF(AO78="Inadecuado",0,)))</f>
        <v>15</v>
      </c>
      <c r="AQ78" s="299" t="s">
        <v>702</v>
      </c>
      <c r="AR78" s="299">
        <f t="shared" ref="AR78:AR82" si="46">IF(AQ78="","",IF(AQ78="Oportuna",15,IF(AQ78="Inoportuna",0,)))</f>
        <v>15</v>
      </c>
      <c r="AS78" s="299" t="s">
        <v>701</v>
      </c>
      <c r="AT78" s="299">
        <f t="shared" ref="AT78:AT82" si="47">IF(AS78="","",IF(AS78="Prevenir",15,IF(AS78="Detectar",10,IF(AS78="No es un control",0,))))</f>
        <v>15</v>
      </c>
      <c r="AU78" s="299" t="s">
        <v>700</v>
      </c>
      <c r="AV78" s="299">
        <f t="shared" ref="AV78:AV82" si="48">IF(AU78="","",IF(AU78="Confiable",15,IF(AU78="No confiable",0,)))</f>
        <v>15</v>
      </c>
      <c r="AW78" s="299" t="s">
        <v>699</v>
      </c>
      <c r="AX78" s="299">
        <f t="shared" ref="AX78:AX82" si="49">IF(AW78="","",IF(AW78="Se investigan y  resuelven oportunamente",15,IF(AW78="No se investigan y resuelven oportunamente",0,)))</f>
        <v>15</v>
      </c>
      <c r="AY78" s="299" t="s">
        <v>698</v>
      </c>
      <c r="AZ78" s="299">
        <f t="shared" ref="AZ78:AZ82" si="50">IF(AY78="","",IF(AY78="Completa",15,IF(AY78="Incompleta",10,IF(AY78="No existe",0,))))</f>
        <v>15</v>
      </c>
      <c r="BA78" s="300">
        <f>SUM(AN78,AP78,AR78,AT78,AV78,AX78,AZ78)</f>
        <v>105</v>
      </c>
      <c r="BB78" s="299" t="str">
        <f>IF(BA78&gt;=96,"Fuerte",IF(AND(BA78&gt;=86, BA78&lt;96),"Moderado",IF(BA78&lt;86,"Débil")))</f>
        <v>Fuerte</v>
      </c>
      <c r="BC78" s="299" t="s">
        <v>697</v>
      </c>
      <c r="BD78" s="299">
        <f>VALUE(IF(OR(AND(BB78="Fuerte",BC78="Fuerte")),"100",IF(OR(AND(BB78="Fuerte",BC78="Moderado"),AND(BB78="Moderado",BC78="Fuerte"),AND(BB78="Moderado",BC78="Moderado")),"50",IF(OR(AND(BB78="Fuerte",BC78="Débil"),AND(BB78="Moderado",BC78="Débil"),AND(BB78="Débil",BC78="Fuerte"),AND(BB78="Débil",BC78="Moderado"),AND(BB78="Débil",BC78="Débil")),"0",))))</f>
        <v>100</v>
      </c>
      <c r="BE78" s="301" t="str">
        <f>IF(BD78=100,"Fuerte",IF(BD78=50,"Moderado",IF(BD78=0,"Débil")))</f>
        <v>Fuerte</v>
      </c>
      <c r="BF78" s="533">
        <f>AVERAGE(BD78:BD80)</f>
        <v>100</v>
      </c>
      <c r="BG78" s="533" t="str">
        <f>IF(BF78=100,"Fuerte",IF(AND(BF78&lt;=99, BF78&gt;=50),"Moderado",IF(BF78&lt;50,"Débil")))</f>
        <v>Fuerte</v>
      </c>
      <c r="BH78" s="525">
        <f>IF(BG78="Fuerte",(J78-2),IF(BG78="Moderado",(J78-1), IF(BG78="Débil",((J78-0)))))</f>
        <v>-1</v>
      </c>
      <c r="BI78" s="525" t="str">
        <f>IF(BH78&lt;=0,"Rara vez",IF(BH78=1,"Rara vez",IF(BH78=2,"Improbable",IF(BH78=3,"Posible",IF(BH78=4,"Probable",IF(BH78=5,"Casi Seguro"))))))</f>
        <v>Rara vez</v>
      </c>
      <c r="BJ78" s="532">
        <f>IF(BI78="","",IF(BI78="Rara vez",0.2,IF(BI78="Improbable",0.4,IF(BI78="Posible",0.6,IF(BI78="Probable",0.8,IF(BI78="Casi seguro",1,))))))</f>
        <v>0.2</v>
      </c>
      <c r="BK78" s="525" t="str">
        <f>IFERROR(IF(AG78=5,"Moderado",IF(AG78=10,"Mayor",IF(AG78=20,"Catastrófico",0))),"")</f>
        <v>Mayor</v>
      </c>
      <c r="BL78" s="532">
        <f>IF(AH78="","",IF(AH78="Moderado",0.6,IF(AH78="Mayor",0.8,IF(AH78="Catastrófico",1,))))</f>
        <v>0.8</v>
      </c>
      <c r="BM78" s="525" t="str">
        <f t="shared" ref="BM78" si="51">IF(OR(AND(KBI78="Rara vez",BK78="Moderado"),AND(BI78="Improbable",BK78="Moderado")),"Moderado",IF(OR(AND(BI78="Rara vez",BK78="Mayor"),AND(BI78="Improbable",BK78="Mayor"),AND(BI78="Posible",BK78="Moderado"),AND(BI78="Probable",BK78="Moderado")),"Alta",IF(OR(AND(BI78="Rara vez",BK78="Catastrófico"),AND(BI78="Improbable",BK78="Catastrófico"),AND(BI78="Posible",BK78="Catastrófico"),AND(BI78="Probable",BK78="Catastrófico"),AND(BI78="Casi seguro",BK78="Catastrófico"),AND(BI78="Posible",BK78="Moderado"),AND(BI78="Probable",BK78="Moderado"),AND(BI78="Casi seguro",BK78="Moderado"),AND(BI78="Posible",BK78="Mayor"),AND(BI78="Probable",BK78="Mayor"),AND(BI78="Casi seguro",BK78="Mayor")),"Extremo",)))</f>
        <v>Alta</v>
      </c>
      <c r="BN78" s="301" t="s">
        <v>696</v>
      </c>
      <c r="BO78" s="359" t="s">
        <v>872</v>
      </c>
      <c r="BP78" s="308" t="s">
        <v>858</v>
      </c>
      <c r="BQ78" s="308" t="s">
        <v>860</v>
      </c>
      <c r="BR78" s="308" t="s">
        <v>859</v>
      </c>
      <c r="BS78" s="308" t="s">
        <v>858</v>
      </c>
      <c r="BT78" s="304">
        <v>44985</v>
      </c>
      <c r="BU78" s="304">
        <v>45291</v>
      </c>
      <c r="BV78" s="310">
        <v>4446</v>
      </c>
      <c r="BX78" s="278"/>
      <c r="BY78" s="278"/>
      <c r="BZ78" s="278"/>
      <c r="CA78" s="278"/>
      <c r="CB78" s="278"/>
      <c r="CC78" s="278"/>
      <c r="CD78" s="278"/>
      <c r="CE78" s="278"/>
      <c r="CF78" s="278"/>
      <c r="CG78" s="278"/>
      <c r="CH78" s="278"/>
      <c r="CI78" s="278"/>
      <c r="CJ78" s="278"/>
      <c r="CK78" s="278"/>
      <c r="CL78" s="278"/>
      <c r="CM78" s="278"/>
      <c r="CN78" s="278"/>
      <c r="CO78" s="278"/>
      <c r="CP78" s="278"/>
      <c r="CQ78" s="278"/>
    </row>
    <row r="79" spans="1:95" ht="96" customHeight="1">
      <c r="A79" s="524"/>
      <c r="B79" s="524"/>
      <c r="C79" s="541"/>
      <c r="D79" s="541"/>
      <c r="E79" s="306"/>
      <c r="F79" s="524"/>
      <c r="G79" s="541"/>
      <c r="H79" s="524"/>
      <c r="I79" s="356" t="s">
        <v>732</v>
      </c>
      <c r="J79" s="541"/>
      <c r="K79" s="524"/>
      <c r="L79" s="524"/>
      <c r="M79" s="541"/>
      <c r="N79" s="541"/>
      <c r="O79" s="541"/>
      <c r="P79" s="541"/>
      <c r="Q79" s="541"/>
      <c r="R79" s="541"/>
      <c r="S79" s="541"/>
      <c r="T79" s="541"/>
      <c r="U79" s="541"/>
      <c r="V79" s="541"/>
      <c r="W79" s="541"/>
      <c r="X79" s="541"/>
      <c r="Y79" s="541"/>
      <c r="Z79" s="541"/>
      <c r="AA79" s="541"/>
      <c r="AB79" s="541"/>
      <c r="AC79" s="541"/>
      <c r="AD79" s="541"/>
      <c r="AE79" s="541"/>
      <c r="AF79" s="524"/>
      <c r="AG79" s="296">
        <f t="shared" si="43"/>
        <v>5</v>
      </c>
      <c r="AH79" s="524"/>
      <c r="AI79" s="524"/>
      <c r="AJ79" s="524"/>
      <c r="AK79" s="297">
        <v>2</v>
      </c>
      <c r="AL79" s="357" t="s">
        <v>731</v>
      </c>
      <c r="AM79" s="299"/>
      <c r="AN79" s="299" t="str">
        <f t="shared" si="44"/>
        <v/>
      </c>
      <c r="AO79" s="299"/>
      <c r="AP79" s="299" t="str">
        <f t="shared" si="45"/>
        <v/>
      </c>
      <c r="AQ79" s="299"/>
      <c r="AR79" s="299" t="str">
        <f t="shared" si="46"/>
        <v/>
      </c>
      <c r="AS79" s="299"/>
      <c r="AT79" s="299" t="str">
        <f t="shared" si="47"/>
        <v/>
      </c>
      <c r="AU79" s="299"/>
      <c r="AV79" s="299" t="str">
        <f t="shared" si="48"/>
        <v/>
      </c>
      <c r="AW79" s="299"/>
      <c r="AX79" s="299" t="str">
        <f t="shared" si="49"/>
        <v/>
      </c>
      <c r="AY79" s="299"/>
      <c r="AZ79" s="299" t="str">
        <f t="shared" si="50"/>
        <v/>
      </c>
      <c r="BA79" s="300"/>
      <c r="BB79" s="299"/>
      <c r="BC79" s="299"/>
      <c r="BD79" s="299"/>
      <c r="BE79" s="301"/>
      <c r="BF79" s="524"/>
      <c r="BG79" s="524"/>
      <c r="BH79" s="524"/>
      <c r="BI79" s="524"/>
      <c r="BJ79" s="524"/>
      <c r="BK79" s="524"/>
      <c r="BL79" s="524"/>
      <c r="BM79" s="524"/>
      <c r="BN79" s="301"/>
      <c r="BO79" s="360"/>
      <c r="BP79" s="356"/>
      <c r="BQ79" s="356"/>
      <c r="BR79" s="356"/>
      <c r="BS79" s="356"/>
      <c r="BT79" s="304"/>
      <c r="BU79" s="361"/>
      <c r="BV79" s="297"/>
      <c r="BW79" s="310"/>
      <c r="BX79" s="346"/>
      <c r="BY79" s="346"/>
      <c r="BZ79" s="346"/>
      <c r="CA79" s="346"/>
      <c r="CB79" s="346"/>
      <c r="CC79" s="346"/>
      <c r="CD79" s="346"/>
      <c r="CE79" s="346"/>
      <c r="CF79" s="346"/>
      <c r="CG79" s="346"/>
      <c r="CH79" s="346"/>
      <c r="CI79" s="346"/>
      <c r="CJ79" s="346"/>
      <c r="CK79" s="346"/>
      <c r="CL79" s="346"/>
      <c r="CM79" s="346"/>
      <c r="CN79" s="346"/>
      <c r="CO79" s="346"/>
      <c r="CP79" s="346"/>
      <c r="CQ79" s="346"/>
    </row>
    <row r="80" spans="1:95" ht="78.75" customHeight="1">
      <c r="A80" s="524"/>
      <c r="B80" s="524"/>
      <c r="C80" s="541"/>
      <c r="D80" s="541"/>
      <c r="E80" s="306"/>
      <c r="F80" s="524"/>
      <c r="G80" s="541"/>
      <c r="H80" s="524"/>
      <c r="I80" s="356" t="s">
        <v>758</v>
      </c>
      <c r="J80" s="541"/>
      <c r="K80" s="524"/>
      <c r="L80" s="524"/>
      <c r="M80" s="541"/>
      <c r="N80" s="541"/>
      <c r="O80" s="541"/>
      <c r="P80" s="541"/>
      <c r="Q80" s="541"/>
      <c r="R80" s="541"/>
      <c r="S80" s="541"/>
      <c r="T80" s="541"/>
      <c r="U80" s="541"/>
      <c r="V80" s="541"/>
      <c r="W80" s="541"/>
      <c r="X80" s="541"/>
      <c r="Y80" s="541"/>
      <c r="Z80" s="541"/>
      <c r="AA80" s="541"/>
      <c r="AB80" s="541"/>
      <c r="AC80" s="541"/>
      <c r="AD80" s="541"/>
      <c r="AE80" s="541"/>
      <c r="AF80" s="524"/>
      <c r="AG80" s="296">
        <f t="shared" si="43"/>
        <v>5</v>
      </c>
      <c r="AH80" s="524"/>
      <c r="AI80" s="524"/>
      <c r="AJ80" s="524"/>
      <c r="AK80" s="297">
        <v>3</v>
      </c>
      <c r="AL80" s="317" t="s">
        <v>731</v>
      </c>
      <c r="AM80" s="299"/>
      <c r="AN80" s="299" t="str">
        <f t="shared" si="44"/>
        <v/>
      </c>
      <c r="AO80" s="299"/>
      <c r="AP80" s="299" t="str">
        <f t="shared" si="45"/>
        <v/>
      </c>
      <c r="AQ80" s="299"/>
      <c r="AR80" s="299" t="str">
        <f t="shared" si="46"/>
        <v/>
      </c>
      <c r="AS80" s="299"/>
      <c r="AT80" s="299" t="str">
        <f t="shared" si="47"/>
        <v/>
      </c>
      <c r="AU80" s="299"/>
      <c r="AV80" s="299" t="str">
        <f t="shared" si="48"/>
        <v/>
      </c>
      <c r="AW80" s="299"/>
      <c r="AX80" s="299" t="str">
        <f t="shared" si="49"/>
        <v/>
      </c>
      <c r="AY80" s="299"/>
      <c r="AZ80" s="299" t="str">
        <f t="shared" si="50"/>
        <v/>
      </c>
      <c r="BA80" s="300"/>
      <c r="BB80" s="299"/>
      <c r="BC80" s="299"/>
      <c r="BD80" s="299"/>
      <c r="BE80" s="301"/>
      <c r="BF80" s="524"/>
      <c r="BG80" s="524"/>
      <c r="BH80" s="524"/>
      <c r="BI80" s="524"/>
      <c r="BJ80" s="524"/>
      <c r="BK80" s="524"/>
      <c r="BL80" s="524"/>
      <c r="BM80" s="524"/>
      <c r="BN80" s="301"/>
      <c r="BO80" s="297"/>
      <c r="BP80" s="297"/>
      <c r="BQ80" s="297"/>
      <c r="BR80" s="297"/>
      <c r="BS80" s="297"/>
      <c r="BT80" s="304"/>
      <c r="BU80" s="304"/>
      <c r="BV80" s="297"/>
      <c r="BW80" s="310"/>
      <c r="BX80" s="346"/>
      <c r="BY80" s="346"/>
      <c r="BZ80" s="346"/>
      <c r="CA80" s="346"/>
      <c r="CB80" s="346"/>
      <c r="CC80" s="346"/>
      <c r="CD80" s="346"/>
      <c r="CE80" s="346"/>
      <c r="CF80" s="346"/>
      <c r="CG80" s="346"/>
      <c r="CH80" s="346"/>
      <c r="CI80" s="346"/>
      <c r="CJ80" s="346"/>
      <c r="CK80" s="346"/>
      <c r="CL80" s="346"/>
      <c r="CM80" s="346"/>
      <c r="CN80" s="346"/>
      <c r="CO80" s="346"/>
      <c r="CP80" s="346"/>
      <c r="CQ80" s="346"/>
    </row>
    <row r="81" spans="1:95" ht="178.5">
      <c r="A81" s="523">
        <v>20</v>
      </c>
      <c r="B81" s="523" t="s">
        <v>871</v>
      </c>
      <c r="C81" s="572" t="s">
        <v>870</v>
      </c>
      <c r="D81" s="572" t="s">
        <v>869</v>
      </c>
      <c r="E81" s="329" t="s">
        <v>868</v>
      </c>
      <c r="F81" s="573" t="s">
        <v>867</v>
      </c>
      <c r="G81" s="549" t="s">
        <v>866</v>
      </c>
      <c r="H81" s="572" t="s">
        <v>709</v>
      </c>
      <c r="I81" s="347" t="s">
        <v>728</v>
      </c>
      <c r="J81" s="572">
        <v>1</v>
      </c>
      <c r="K81" s="516" t="str">
        <f>IF(J81&lt;=0,"",IF(J81=1,"Rara vez",IF(J81=2,"Improbable",IF(J81=3,"Posible",IF(J81=4,"Probable",IF(J81=5,"Casi Seguro"))))))</f>
        <v>Rara vez</v>
      </c>
      <c r="L81" s="532">
        <f>IF(K81="","",IF(K81="Rara vez",0.2,IF(K81="Improbable",0.4,IF(K81="Posible",0.6,IF(K81="Probable",0.8,IF(K81="Casi seguro",1,))))))</f>
        <v>0.2</v>
      </c>
      <c r="M81" s="572" t="s">
        <v>707</v>
      </c>
      <c r="N81" s="572" t="s">
        <v>707</v>
      </c>
      <c r="O81" s="572" t="s">
        <v>706</v>
      </c>
      <c r="P81" s="572" t="s">
        <v>706</v>
      </c>
      <c r="Q81" s="572" t="s">
        <v>707</v>
      </c>
      <c r="R81" s="572" t="s">
        <v>707</v>
      </c>
      <c r="S81" s="572" t="s">
        <v>706</v>
      </c>
      <c r="T81" s="572" t="s">
        <v>706</v>
      </c>
      <c r="U81" s="572" t="s">
        <v>706</v>
      </c>
      <c r="V81" s="572" t="s">
        <v>707</v>
      </c>
      <c r="W81" s="572" t="s">
        <v>707</v>
      </c>
      <c r="X81" s="572" t="s">
        <v>707</v>
      </c>
      <c r="Y81" s="572" t="s">
        <v>707</v>
      </c>
      <c r="Z81" s="572" t="s">
        <v>707</v>
      </c>
      <c r="AA81" s="572" t="s">
        <v>707</v>
      </c>
      <c r="AB81" s="572" t="s">
        <v>706</v>
      </c>
      <c r="AC81" s="572" t="s">
        <v>707</v>
      </c>
      <c r="AD81" s="572" t="s">
        <v>706</v>
      </c>
      <c r="AE81" s="572" t="s">
        <v>706</v>
      </c>
      <c r="AF81" s="534">
        <f>IF(AB81="Si","19",COUNTIF(M81:AE82,"si"))</f>
        <v>11</v>
      </c>
      <c r="AG81" s="296">
        <f t="shared" si="43"/>
        <v>10</v>
      </c>
      <c r="AH81" s="516" t="str">
        <f>IF(AG81=5,"Moderado",IF(AG81=10,"Mayor",IF(AG81=20,"Catastrófico",0)))</f>
        <v>Mayor</v>
      </c>
      <c r="AI81" s="532">
        <f>IF(AH81="","",IF(AH81="Leve",0.2,IF(AH81="Menor",0.4,IF(AH81="Moderado",0.6,IF(AH81="Mayor",0.8,IF(AH81="Catastrófico",1,))))))</f>
        <v>0.8</v>
      </c>
      <c r="AJ81" s="516" t="str">
        <f>IF(OR(AND(K81="Rara vez",AH81="Moderado"),AND(K81="Improbable",AH81="Moderado")),"Moderado",IF(OR(AND(K81="Rara vez",AH81="Mayor"),AND(K81="Improbable",AH81="Mayor"),AND(K81="Posible",AH81="Moderado"),AND(K81="Probable",AH81="Moderado")),"Alta",IF(OR(AND(K81="Rara vez",AH81="Catastrófico"),AND(K81="Improbable",AH81="Catastrófico"),AND(K81="Posible",AH81="Catastrófico"),AND(K81="Probable",AH81="Catastrófico"),AND(K81="Casi seguro",AH81="Catastrófico"),AND(K81="Posible",AH81="Moderado"),AND(K81="Probable",AH81="Moderado"),AND(K81="Casi seguro",AH81="Moderado"),AND(K81="Posible",AH81="Mayor"),AND(K81="Probable",AH81="Mayor"),AND(K81="Casi seguro",AH81="Mayor")),"Extremo",)))</f>
        <v>Alta</v>
      </c>
      <c r="AK81" s="297">
        <v>1</v>
      </c>
      <c r="AL81" s="357" t="s">
        <v>865</v>
      </c>
      <c r="AM81" s="299" t="s">
        <v>742</v>
      </c>
      <c r="AN81" s="299">
        <f t="shared" si="44"/>
        <v>15</v>
      </c>
      <c r="AO81" s="299" t="s">
        <v>741</v>
      </c>
      <c r="AP81" s="299">
        <f t="shared" si="45"/>
        <v>15</v>
      </c>
      <c r="AQ81" s="299" t="s">
        <v>702</v>
      </c>
      <c r="AR81" s="299">
        <f t="shared" si="46"/>
        <v>15</v>
      </c>
      <c r="AS81" s="299" t="s">
        <v>720</v>
      </c>
      <c r="AT81" s="299">
        <f t="shared" si="47"/>
        <v>10</v>
      </c>
      <c r="AU81" s="299" t="s">
        <v>700</v>
      </c>
      <c r="AV81" s="299">
        <f t="shared" si="48"/>
        <v>15</v>
      </c>
      <c r="AW81" s="299" t="s">
        <v>699</v>
      </c>
      <c r="AX81" s="299">
        <f t="shared" si="49"/>
        <v>15</v>
      </c>
      <c r="AY81" s="299" t="s">
        <v>698</v>
      </c>
      <c r="AZ81" s="299">
        <f t="shared" si="50"/>
        <v>15</v>
      </c>
      <c r="BA81" s="300">
        <f t="shared" ref="BA81:BA82" si="52">SUM(AN81,AP81,AR81,AT81,AV81,AX81,AZ81)</f>
        <v>100</v>
      </c>
      <c r="BB81" s="299" t="str">
        <f t="shared" ref="BB81:BB82" si="53">IF(BA81&gt;=96,"Fuerte",IF(AND(BA81&gt;=86, BA81&lt;96),"Moderado",IF(BA81&lt;86,"Débil")))</f>
        <v>Fuerte</v>
      </c>
      <c r="BC81" s="299" t="s">
        <v>697</v>
      </c>
      <c r="BD81" s="299">
        <f t="shared" ref="BD81:BD82" si="54">VALUE(IF(OR(AND(BB81="Fuerte",BC81="Fuerte")),"100",IF(OR(AND(BB81="Fuerte",BC81="Moderado"),AND(BB81="Moderado",BC81="Fuerte"),AND(BB81="Moderado",BC81="Moderado")),"50",IF(OR(AND(BB81="Fuerte",BC81="Débil"),AND(BB81="Moderado",BC81="Débil"),AND(BB81="Débil",BC81="Fuerte"),AND(BB81="Débil",BC81="Moderado"),AND(BB81="Débil",BC81="Débil")),"0",))))</f>
        <v>100</v>
      </c>
      <c r="BE81" s="301" t="str">
        <f t="shared" ref="BE81:BE82" si="55">IF(BD81=100,"Fuerte",IF(BD81=50,"Moderado",IF(BD81=0,"Débil")))</f>
        <v>Fuerte</v>
      </c>
      <c r="BF81" s="533">
        <f>AVERAGE(BD81:BD85)</f>
        <v>100</v>
      </c>
      <c r="BG81" s="533" t="str">
        <f>IF(BF81=100,"Fuerte",IF(AND(BF81&lt;=99, BF81&gt;=50),"Moderado",IF(BF81&lt;50,"Débil")))</f>
        <v>Fuerte</v>
      </c>
      <c r="BH81" s="525">
        <f>IF(BG81="Fuerte",(J81-2),IF(BG81="Moderado",(J81-1), IF(BG81="Débil",((J81-0)))))</f>
        <v>-1</v>
      </c>
      <c r="BI81" s="525" t="str">
        <f>IF(BH81&lt;=0,"Rara vez",IF(BH81=1,"Rara vez",IF(BH81=2,"Improbable",IF(BH81=3,"Posible",IF(BH81=4,"Probable",IF(BH81=5,"Casi Seguro"))))))</f>
        <v>Rara vez</v>
      </c>
      <c r="BJ81" s="532">
        <f>IF(BI81="","",IF(BI81="Rara vez",0.2,IF(BI81="Improbable",0.4,IF(BI81="Posible",0.6,IF(BI81="Probable",0.8,IF(BI81="Casi seguro",1,))))))</f>
        <v>0.2</v>
      </c>
      <c r="BK81" s="525" t="str">
        <f>IFERROR(IF(AG81=5,"Moderado",IF(AG81=10,"Mayor",IF(AG81=20,"Catastrófico",0))),"")</f>
        <v>Mayor</v>
      </c>
      <c r="BL81" s="532">
        <f>IF(AH81="","",IF(AH81="Moderado",0.6,IF(AH81="Mayor",0.8,IF(AH81="Catastrófico",1,))))</f>
        <v>0.8</v>
      </c>
      <c r="BM81" s="525" t="str">
        <f t="shared" ref="BM81" si="56">IF(OR(AND(KBI81="Rara vez",BK81="Moderado"),AND(BI81="Improbable",BK81="Moderado")),"Moderado",IF(OR(AND(BI81="Rara vez",BK81="Mayor"),AND(BI81="Improbable",BK81="Mayor"),AND(BI81="Posible",BK81="Moderado"),AND(BI81="Probable",BK81="Moderado")),"Alta",IF(OR(AND(BI81="Rara vez",BK81="Catastrófico"),AND(BI81="Improbable",BK81="Catastrófico"),AND(BI81="Posible",BK81="Catastrófico"),AND(BI81="Probable",BK81="Catastrófico"),AND(BI81="Casi seguro",BK81="Catastrófico"),AND(BI81="Posible",BK81="Moderado"),AND(BI81="Probable",BK81="Moderado"),AND(BI81="Casi seguro",BK81="Moderado"),AND(BI81="Posible",BK81="Mayor"),AND(BI81="Probable",BK81="Mayor"),AND(BI81="Casi seguro",BK81="Mayor")),"Extremo",)))</f>
        <v>Alta</v>
      </c>
      <c r="BN81" s="301" t="s">
        <v>696</v>
      </c>
      <c r="BO81" s="359" t="s">
        <v>864</v>
      </c>
      <c r="BP81" s="308" t="s">
        <v>858</v>
      </c>
      <c r="BQ81" s="308" t="s">
        <v>860</v>
      </c>
      <c r="BR81" s="308" t="s">
        <v>859</v>
      </c>
      <c r="BS81" s="308" t="s">
        <v>858</v>
      </c>
      <c r="BT81" s="304">
        <v>44985</v>
      </c>
      <c r="BU81" s="304">
        <v>45291</v>
      </c>
      <c r="BV81" s="310">
        <v>4449</v>
      </c>
      <c r="BW81" s="310"/>
      <c r="BX81" s="346"/>
      <c r="BY81" s="346"/>
      <c r="BZ81" s="346"/>
      <c r="CA81" s="346"/>
      <c r="CB81" s="346"/>
      <c r="CC81" s="346"/>
      <c r="CD81" s="346"/>
      <c r="CE81" s="346"/>
      <c r="CF81" s="346"/>
      <c r="CG81" s="346"/>
      <c r="CH81" s="346"/>
      <c r="CI81" s="346"/>
      <c r="CJ81" s="346"/>
      <c r="CK81" s="346"/>
      <c r="CL81" s="346"/>
      <c r="CM81" s="346"/>
      <c r="CN81" s="346"/>
      <c r="CO81" s="346"/>
      <c r="CP81" s="346"/>
      <c r="CQ81" s="346"/>
    </row>
    <row r="82" spans="1:95" ht="64.5" customHeight="1">
      <c r="A82" s="524"/>
      <c r="B82" s="524"/>
      <c r="C82" s="541"/>
      <c r="D82" s="541"/>
      <c r="E82" s="306" t="s">
        <v>863</v>
      </c>
      <c r="F82" s="524"/>
      <c r="G82" s="541"/>
      <c r="H82" s="541"/>
      <c r="I82" s="356" t="s">
        <v>732</v>
      </c>
      <c r="J82" s="541"/>
      <c r="K82" s="524"/>
      <c r="L82" s="524"/>
      <c r="M82" s="541"/>
      <c r="N82" s="541"/>
      <c r="O82" s="541"/>
      <c r="P82" s="541"/>
      <c r="Q82" s="541"/>
      <c r="R82" s="541"/>
      <c r="S82" s="541"/>
      <c r="T82" s="541"/>
      <c r="U82" s="541"/>
      <c r="V82" s="541"/>
      <c r="W82" s="541"/>
      <c r="X82" s="541"/>
      <c r="Y82" s="541"/>
      <c r="Z82" s="541"/>
      <c r="AA82" s="541"/>
      <c r="AB82" s="541"/>
      <c r="AC82" s="541"/>
      <c r="AD82" s="541"/>
      <c r="AE82" s="541"/>
      <c r="AF82" s="524"/>
      <c r="AG82" s="296">
        <f t="shared" si="43"/>
        <v>5</v>
      </c>
      <c r="AH82" s="524"/>
      <c r="AI82" s="524"/>
      <c r="AJ82" s="524"/>
      <c r="AK82" s="297">
        <v>2</v>
      </c>
      <c r="AL82" s="357" t="s">
        <v>862</v>
      </c>
      <c r="AM82" s="299" t="s">
        <v>742</v>
      </c>
      <c r="AN82" s="299">
        <f t="shared" si="44"/>
        <v>15</v>
      </c>
      <c r="AO82" s="299" t="s">
        <v>741</v>
      </c>
      <c r="AP82" s="299">
        <f t="shared" si="45"/>
        <v>15</v>
      </c>
      <c r="AQ82" s="299" t="s">
        <v>702</v>
      </c>
      <c r="AR82" s="299">
        <f t="shared" si="46"/>
        <v>15</v>
      </c>
      <c r="AS82" s="299" t="s">
        <v>701</v>
      </c>
      <c r="AT82" s="299">
        <f t="shared" si="47"/>
        <v>15</v>
      </c>
      <c r="AU82" s="299" t="s">
        <v>700</v>
      </c>
      <c r="AV82" s="299">
        <f t="shared" si="48"/>
        <v>15</v>
      </c>
      <c r="AW82" s="299" t="s">
        <v>699</v>
      </c>
      <c r="AX82" s="299">
        <f t="shared" si="49"/>
        <v>15</v>
      </c>
      <c r="AY82" s="299" t="s">
        <v>698</v>
      </c>
      <c r="AZ82" s="299">
        <f t="shared" si="50"/>
        <v>15</v>
      </c>
      <c r="BA82" s="300">
        <f t="shared" si="52"/>
        <v>105</v>
      </c>
      <c r="BB82" s="299" t="str">
        <f t="shared" si="53"/>
        <v>Fuerte</v>
      </c>
      <c r="BC82" s="299" t="s">
        <v>697</v>
      </c>
      <c r="BD82" s="299">
        <f t="shared" si="54"/>
        <v>100</v>
      </c>
      <c r="BE82" s="301" t="str">
        <f t="shared" si="55"/>
        <v>Fuerte</v>
      </c>
      <c r="BF82" s="524"/>
      <c r="BG82" s="524"/>
      <c r="BH82" s="524"/>
      <c r="BI82" s="524"/>
      <c r="BJ82" s="524"/>
      <c r="BK82" s="524"/>
      <c r="BL82" s="524"/>
      <c r="BM82" s="524"/>
      <c r="BN82" s="301" t="s">
        <v>696</v>
      </c>
      <c r="BO82" s="359" t="s">
        <v>861</v>
      </c>
      <c r="BP82" s="308" t="s">
        <v>858</v>
      </c>
      <c r="BQ82" s="308" t="s">
        <v>860</v>
      </c>
      <c r="BR82" s="308" t="s">
        <v>859</v>
      </c>
      <c r="BS82" s="308" t="s">
        <v>858</v>
      </c>
      <c r="BT82" s="304">
        <v>44985</v>
      </c>
      <c r="BU82" s="304">
        <v>45291</v>
      </c>
      <c r="BV82" s="310">
        <v>4449</v>
      </c>
      <c r="BW82" s="310"/>
      <c r="BX82" s="346"/>
      <c r="BY82" s="346"/>
      <c r="BZ82" s="346"/>
      <c r="CA82" s="346"/>
      <c r="CB82" s="346"/>
      <c r="CC82" s="346"/>
      <c r="CD82" s="346"/>
      <c r="CE82" s="346"/>
      <c r="CF82" s="346"/>
      <c r="CG82" s="346"/>
      <c r="CH82" s="346"/>
      <c r="CI82" s="346"/>
      <c r="CJ82" s="346"/>
      <c r="CK82" s="346"/>
      <c r="CL82" s="346"/>
      <c r="CM82" s="346"/>
      <c r="CN82" s="346"/>
      <c r="CO82" s="346"/>
      <c r="CP82" s="346"/>
      <c r="CQ82" s="346"/>
    </row>
    <row r="83" spans="1:95" ht="57" customHeight="1">
      <c r="A83" s="524"/>
      <c r="B83" s="524"/>
      <c r="C83" s="541"/>
      <c r="D83" s="541"/>
      <c r="E83" s="306" t="s">
        <v>857</v>
      </c>
      <c r="F83" s="524"/>
      <c r="G83" s="541"/>
      <c r="H83" s="541"/>
      <c r="I83" s="356" t="s">
        <v>758</v>
      </c>
      <c r="J83" s="541"/>
      <c r="K83" s="524"/>
      <c r="L83" s="524"/>
      <c r="M83" s="541"/>
      <c r="N83" s="541"/>
      <c r="O83" s="541"/>
      <c r="P83" s="541"/>
      <c r="Q83" s="541"/>
      <c r="R83" s="541"/>
      <c r="S83" s="541"/>
      <c r="T83" s="541"/>
      <c r="U83" s="541"/>
      <c r="V83" s="541"/>
      <c r="W83" s="541"/>
      <c r="X83" s="541"/>
      <c r="Y83" s="541"/>
      <c r="Z83" s="541"/>
      <c r="AA83" s="541"/>
      <c r="AB83" s="541"/>
      <c r="AC83" s="541"/>
      <c r="AD83" s="541"/>
      <c r="AE83" s="541"/>
      <c r="AF83" s="524"/>
      <c r="AG83" s="296">
        <f t="shared" si="43"/>
        <v>5</v>
      </c>
      <c r="AH83" s="524"/>
      <c r="AI83" s="524"/>
      <c r="AJ83" s="524"/>
      <c r="AK83" s="297">
        <v>3</v>
      </c>
      <c r="AL83" s="317" t="s">
        <v>731</v>
      </c>
      <c r="AM83" s="299"/>
      <c r="AN83" s="299"/>
      <c r="AO83" s="299"/>
      <c r="AP83" s="299"/>
      <c r="AQ83" s="299"/>
      <c r="AR83" s="299"/>
      <c r="AS83" s="299"/>
      <c r="AT83" s="299"/>
      <c r="AU83" s="299"/>
      <c r="AV83" s="299"/>
      <c r="AW83" s="299"/>
      <c r="AX83" s="299"/>
      <c r="AY83" s="299"/>
      <c r="AZ83" s="299"/>
      <c r="BA83" s="300"/>
      <c r="BB83" s="299"/>
      <c r="BC83" s="299"/>
      <c r="BD83" s="299"/>
      <c r="BE83" s="301"/>
      <c r="BF83" s="524"/>
      <c r="BG83" s="524"/>
      <c r="BH83" s="524"/>
      <c r="BI83" s="524"/>
      <c r="BJ83" s="524"/>
      <c r="BK83" s="524"/>
      <c r="BL83" s="524"/>
      <c r="BM83" s="524"/>
      <c r="BN83" s="301" t="s">
        <v>696</v>
      </c>
      <c r="BO83" s="304"/>
      <c r="BP83" s="356"/>
      <c r="BQ83" s="356"/>
      <c r="BR83" s="356"/>
      <c r="BS83" s="356"/>
      <c r="BT83" s="304"/>
      <c r="BU83" s="361"/>
      <c r="BV83" s="297"/>
      <c r="BW83" s="310"/>
      <c r="BX83" s="346"/>
      <c r="BY83" s="346"/>
      <c r="BZ83" s="346"/>
      <c r="CA83" s="346"/>
      <c r="CB83" s="346"/>
      <c r="CC83" s="346"/>
      <c r="CD83" s="346"/>
      <c r="CE83" s="346"/>
      <c r="CF83" s="346"/>
      <c r="CG83" s="346"/>
      <c r="CH83" s="346"/>
      <c r="CI83" s="346"/>
      <c r="CJ83" s="346"/>
      <c r="CK83" s="346"/>
      <c r="CL83" s="346"/>
      <c r="CM83" s="346"/>
      <c r="CN83" s="346"/>
      <c r="CO83" s="346"/>
      <c r="CP83" s="346"/>
      <c r="CQ83" s="346"/>
    </row>
    <row r="84" spans="1:95" ht="15.75" customHeight="1">
      <c r="A84" s="524"/>
      <c r="B84" s="524"/>
      <c r="C84" s="541"/>
      <c r="D84" s="541"/>
      <c r="E84" s="306" t="s">
        <v>856</v>
      </c>
      <c r="F84" s="524"/>
      <c r="G84" s="541"/>
      <c r="H84" s="541"/>
      <c r="I84" s="356" t="s">
        <v>708</v>
      </c>
      <c r="J84" s="541"/>
      <c r="K84" s="524"/>
      <c r="L84" s="524"/>
      <c r="M84" s="541"/>
      <c r="N84" s="541"/>
      <c r="O84" s="541"/>
      <c r="P84" s="541"/>
      <c r="Q84" s="541"/>
      <c r="R84" s="541"/>
      <c r="S84" s="541"/>
      <c r="T84" s="541"/>
      <c r="U84" s="541"/>
      <c r="V84" s="541"/>
      <c r="W84" s="541"/>
      <c r="X84" s="541"/>
      <c r="Y84" s="541"/>
      <c r="Z84" s="541"/>
      <c r="AA84" s="541"/>
      <c r="AB84" s="541"/>
      <c r="AC84" s="541"/>
      <c r="AD84" s="541"/>
      <c r="AE84" s="541"/>
      <c r="AF84" s="524"/>
      <c r="AG84" s="296">
        <f t="shared" si="43"/>
        <v>5</v>
      </c>
      <c r="AH84" s="524"/>
      <c r="AI84" s="524"/>
      <c r="AJ84" s="524"/>
      <c r="AK84" s="297">
        <v>4</v>
      </c>
      <c r="AL84" s="317" t="s">
        <v>731</v>
      </c>
      <c r="AM84" s="299"/>
      <c r="AN84" s="299" t="str">
        <f t="shared" ref="AN84:AN110" si="57">IF(AM84="","",IF(AM84="Asignado",15,IF(AM84="No asignado",0,)))</f>
        <v/>
      </c>
      <c r="AO84" s="299"/>
      <c r="AP84" s="299" t="str">
        <f t="shared" ref="AP84:AP110" si="58">IF(AO84="","",IF(AO84="Adecuado",15,IF(AO84="Inadecuado",0,)))</f>
        <v/>
      </c>
      <c r="AQ84" s="299"/>
      <c r="AR84" s="299" t="str">
        <f t="shared" ref="AR84:AR110" si="59">IF(AQ84="","",IF(AQ84="Oportuna",15,IF(AQ84="Inoportuna",0,)))</f>
        <v/>
      </c>
      <c r="AS84" s="299"/>
      <c r="AT84" s="299" t="str">
        <f t="shared" ref="AT84:AT110" si="60">IF(AS84="","",IF(AS84="Prevenir",15,IF(AS84="Detectar",10,IF(AS84="No es un control",0,))))</f>
        <v/>
      </c>
      <c r="AU84" s="299"/>
      <c r="AV84" s="299" t="str">
        <f t="shared" ref="AV84:AV110" si="61">IF(AU84="","",IF(AU84="Confiable",15,IF(AU84="No confiable",0,)))</f>
        <v/>
      </c>
      <c r="AW84" s="299"/>
      <c r="AX84" s="299" t="str">
        <f t="shared" ref="AX84:AX110" si="62">IF(AW84="","",IF(AW84="Se investigan y  resuelven oportunamente",15,IF(AW84="No se investigan y resuelven oportunamente",0,)))</f>
        <v/>
      </c>
      <c r="AY84" s="299"/>
      <c r="AZ84" s="299" t="str">
        <f t="shared" ref="AZ84:AZ110" si="63">IF(AY84="","",IF(AY84="Completa",15,IF(AY84="Incompleta",10,IF(AY84="No existe",0,))))</f>
        <v/>
      </c>
      <c r="BA84" s="300"/>
      <c r="BB84" s="299"/>
      <c r="BC84" s="299"/>
      <c r="BD84" s="299"/>
      <c r="BE84" s="301"/>
      <c r="BF84" s="524"/>
      <c r="BG84" s="524"/>
      <c r="BH84" s="524"/>
      <c r="BI84" s="524"/>
      <c r="BJ84" s="524"/>
      <c r="BK84" s="524"/>
      <c r="BL84" s="524"/>
      <c r="BM84" s="524"/>
      <c r="BN84" s="301"/>
      <c r="BO84" s="297"/>
      <c r="BP84" s="297"/>
      <c r="BQ84" s="297"/>
      <c r="BR84" s="297"/>
      <c r="BS84" s="297"/>
      <c r="BT84" s="304"/>
      <c r="BU84" s="304"/>
      <c r="BV84" s="297"/>
      <c r="BW84" s="310"/>
      <c r="BX84" s="346"/>
      <c r="BY84" s="346"/>
      <c r="BZ84" s="346"/>
      <c r="CA84" s="346"/>
      <c r="CB84" s="346"/>
      <c r="CC84" s="346"/>
      <c r="CD84" s="346"/>
      <c r="CE84" s="346"/>
      <c r="CF84" s="346"/>
      <c r="CG84" s="346"/>
      <c r="CH84" s="346"/>
      <c r="CI84" s="346"/>
      <c r="CJ84" s="346"/>
      <c r="CK84" s="346"/>
      <c r="CL84" s="346"/>
      <c r="CM84" s="346"/>
      <c r="CN84" s="346"/>
      <c r="CO84" s="346"/>
      <c r="CP84" s="346"/>
      <c r="CQ84" s="346"/>
    </row>
    <row r="85" spans="1:95" ht="49.5" customHeight="1">
      <c r="A85" s="524"/>
      <c r="B85" s="524"/>
      <c r="C85" s="541"/>
      <c r="D85" s="541"/>
      <c r="E85" s="306"/>
      <c r="F85" s="524"/>
      <c r="G85" s="541"/>
      <c r="H85" s="541"/>
      <c r="I85" s="356" t="s">
        <v>733</v>
      </c>
      <c r="J85" s="541"/>
      <c r="K85" s="524"/>
      <c r="L85" s="524"/>
      <c r="M85" s="541"/>
      <c r="N85" s="541"/>
      <c r="O85" s="541"/>
      <c r="P85" s="541"/>
      <c r="Q85" s="541"/>
      <c r="R85" s="541"/>
      <c r="S85" s="541"/>
      <c r="T85" s="541"/>
      <c r="U85" s="541"/>
      <c r="V85" s="541"/>
      <c r="W85" s="541"/>
      <c r="X85" s="541"/>
      <c r="Y85" s="541"/>
      <c r="Z85" s="541"/>
      <c r="AA85" s="541"/>
      <c r="AB85" s="541"/>
      <c r="AC85" s="541"/>
      <c r="AD85" s="541"/>
      <c r="AE85" s="541"/>
      <c r="AF85" s="524"/>
      <c r="AG85" s="296">
        <f t="shared" si="43"/>
        <v>5</v>
      </c>
      <c r="AH85" s="524"/>
      <c r="AI85" s="524"/>
      <c r="AJ85" s="524"/>
      <c r="AK85" s="297">
        <v>5</v>
      </c>
      <c r="AL85" s="317" t="s">
        <v>731</v>
      </c>
      <c r="AM85" s="299"/>
      <c r="AN85" s="299" t="str">
        <f t="shared" si="57"/>
        <v/>
      </c>
      <c r="AO85" s="299"/>
      <c r="AP85" s="299" t="str">
        <f t="shared" si="58"/>
        <v/>
      </c>
      <c r="AQ85" s="299"/>
      <c r="AR85" s="299" t="str">
        <f t="shared" si="59"/>
        <v/>
      </c>
      <c r="AS85" s="299"/>
      <c r="AT85" s="299" t="str">
        <f t="shared" si="60"/>
        <v/>
      </c>
      <c r="AU85" s="299"/>
      <c r="AV85" s="299" t="str">
        <f t="shared" si="61"/>
        <v/>
      </c>
      <c r="AW85" s="299"/>
      <c r="AX85" s="299" t="str">
        <f t="shared" si="62"/>
        <v/>
      </c>
      <c r="AY85" s="299"/>
      <c r="AZ85" s="299" t="str">
        <f t="shared" si="63"/>
        <v/>
      </c>
      <c r="BA85" s="300"/>
      <c r="BB85" s="299"/>
      <c r="BC85" s="299"/>
      <c r="BD85" s="299"/>
      <c r="BE85" s="301"/>
      <c r="BF85" s="524"/>
      <c r="BG85" s="524"/>
      <c r="BH85" s="524"/>
      <c r="BI85" s="524"/>
      <c r="BJ85" s="524"/>
      <c r="BK85" s="524"/>
      <c r="BL85" s="524"/>
      <c r="BM85" s="524"/>
      <c r="BN85" s="301"/>
      <c r="BO85" s="297"/>
      <c r="BP85" s="297"/>
      <c r="BQ85" s="297"/>
      <c r="BR85" s="297"/>
      <c r="BS85" s="297"/>
      <c r="BT85" s="304"/>
      <c r="BU85" s="304"/>
      <c r="BV85" s="297"/>
      <c r="BW85" s="310"/>
      <c r="BX85" s="346"/>
      <c r="BY85" s="346"/>
      <c r="BZ85" s="346"/>
      <c r="CA85" s="346"/>
      <c r="CB85" s="346"/>
      <c r="CC85" s="346"/>
      <c r="CD85" s="346"/>
      <c r="CE85" s="346"/>
      <c r="CF85" s="346"/>
      <c r="CG85" s="346"/>
      <c r="CH85" s="346"/>
      <c r="CI85" s="346"/>
      <c r="CJ85" s="346"/>
      <c r="CK85" s="346"/>
      <c r="CL85" s="346"/>
      <c r="CM85" s="346"/>
      <c r="CN85" s="346"/>
      <c r="CO85" s="346"/>
      <c r="CP85" s="346"/>
      <c r="CQ85" s="346"/>
    </row>
    <row r="86" spans="1:95" ht="58.5" hidden="1" customHeight="1">
      <c r="A86" s="574">
        <v>19</v>
      </c>
      <c r="B86" s="574" t="s">
        <v>855</v>
      </c>
      <c r="C86" s="574" t="s">
        <v>854</v>
      </c>
      <c r="D86" s="577" t="s">
        <v>853</v>
      </c>
      <c r="E86" s="362" t="s">
        <v>852</v>
      </c>
      <c r="F86" s="363" t="s">
        <v>851</v>
      </c>
      <c r="G86" s="574" t="s">
        <v>850</v>
      </c>
      <c r="H86" s="574" t="s">
        <v>709</v>
      </c>
      <c r="I86" s="364" t="s">
        <v>732</v>
      </c>
      <c r="J86" s="574">
        <v>1</v>
      </c>
      <c r="K86" s="580" t="str">
        <f>IF(J86&lt;=0,"",IF(J86=1,"Rara vez",IF(J86=2,"Improbable",IF(J86=3,"Posible",IF(J86=4,"Probable",IF(J86=5,"Casi Seguro"))))))</f>
        <v>Rara vez</v>
      </c>
      <c r="L86" s="578">
        <f>IF(K86="","",IF(K86="Rara vez",0.2,IF(K86="Improbable",0.4,IF(K86="Posible",0.6,IF(K86="Probable",0.8,IF(K86="Casi seguro",1,))))))</f>
        <v>0.2</v>
      </c>
      <c r="M86" s="574" t="s">
        <v>707</v>
      </c>
      <c r="N86" s="574" t="s">
        <v>707</v>
      </c>
      <c r="O86" s="574" t="s">
        <v>707</v>
      </c>
      <c r="P86" s="574" t="s">
        <v>707</v>
      </c>
      <c r="Q86" s="574" t="s">
        <v>707</v>
      </c>
      <c r="R86" s="574" t="s">
        <v>706</v>
      </c>
      <c r="S86" s="574" t="s">
        <v>707</v>
      </c>
      <c r="T86" s="574" t="s">
        <v>707</v>
      </c>
      <c r="U86" s="574" t="s">
        <v>706</v>
      </c>
      <c r="V86" s="574" t="s">
        <v>707</v>
      </c>
      <c r="W86" s="574" t="s">
        <v>707</v>
      </c>
      <c r="X86" s="574" t="s">
        <v>707</v>
      </c>
      <c r="Y86" s="574" t="s">
        <v>706</v>
      </c>
      <c r="Z86" s="574" t="s">
        <v>707</v>
      </c>
      <c r="AA86" s="574" t="s">
        <v>707</v>
      </c>
      <c r="AB86" s="574" t="s">
        <v>706</v>
      </c>
      <c r="AC86" s="574" t="s">
        <v>707</v>
      </c>
      <c r="AD86" s="574" t="s">
        <v>707</v>
      </c>
      <c r="AE86" s="574" t="s">
        <v>706</v>
      </c>
      <c r="AF86" s="582">
        <f>IF(AB86="Si","19",COUNTIF(M86:AE87,"si"))</f>
        <v>14</v>
      </c>
      <c r="AG86" s="365">
        <f t="shared" si="43"/>
        <v>20</v>
      </c>
      <c r="AH86" s="580" t="str">
        <f>IF(AG86=5,"Moderado",IF(AG86=10,"Mayor",IF(AG86=20,"Catastrófico",0)))</f>
        <v>Catastrófico</v>
      </c>
      <c r="AI86" s="578">
        <f>IF(AH86="","",IF(AH86="Leve",0.2,IF(AH86="Menor",0.4,IF(AH86="Moderado",0.6,IF(AH86="Mayor",0.8,IF(AH86="Catastrófico",1,))))))</f>
        <v>1</v>
      </c>
      <c r="AJ86" s="580" t="str">
        <f>IF(OR(AND(K86="Rara vez",AH86="Moderado"),AND(K86="Improbable",AH86="Moderado")),"Moderado",IF(OR(AND(K86="Rara vez",AH86="Mayor"),AND(K86="Improbable",AH86="Mayor"),AND(K86="Posible",AH86="Moderado"),AND(K86="Probable",AH86="Moderado")),"Alta",IF(OR(AND(K86="Rara vez",AH86="Catastrófico"),AND(K86="Improbable",AH86="Catastrófico"),AND(K86="Posible",AH86="Catastrófico"),AND(K86="Probable",AH86="Catastrófico"),AND(K86="Casi seguro",AH86="Catastrófico"),AND(K86="Posible",AH86="Moderado"),AND(K86="Probable",AH86="Moderado"),AND(K86="Casi seguro",AH86="Moderado"),AND(K86="Posible",AH86="Mayor"),AND(K86="Probable",AH86="Mayor"),AND(K86="Casi seguro",AH86="Mayor")),"Extremo",)))</f>
        <v>Extremo</v>
      </c>
      <c r="AK86" s="366">
        <v>1</v>
      </c>
      <c r="AL86" s="367" t="s">
        <v>849</v>
      </c>
      <c r="AM86" s="368" t="s">
        <v>742</v>
      </c>
      <c r="AN86" s="368">
        <f t="shared" si="57"/>
        <v>15</v>
      </c>
      <c r="AO86" s="368" t="s">
        <v>741</v>
      </c>
      <c r="AP86" s="368">
        <f t="shared" si="58"/>
        <v>15</v>
      </c>
      <c r="AQ86" s="368" t="s">
        <v>702</v>
      </c>
      <c r="AR86" s="368">
        <f t="shared" si="59"/>
        <v>15</v>
      </c>
      <c r="AS86" s="368" t="s">
        <v>701</v>
      </c>
      <c r="AT86" s="368">
        <f t="shared" si="60"/>
        <v>15</v>
      </c>
      <c r="AU86" s="368" t="s">
        <v>700</v>
      </c>
      <c r="AV86" s="368">
        <f t="shared" si="61"/>
        <v>15</v>
      </c>
      <c r="AW86" s="368" t="s">
        <v>699</v>
      </c>
      <c r="AX86" s="368">
        <f t="shared" si="62"/>
        <v>15</v>
      </c>
      <c r="AY86" s="368" t="s">
        <v>698</v>
      </c>
      <c r="AZ86" s="368">
        <f t="shared" si="63"/>
        <v>15</v>
      </c>
      <c r="BA86" s="369">
        <f t="shared" ref="BA86:BA87" si="64">SUM(AN86,AP86,AR86,AT86,AV86,AX86,AZ86)</f>
        <v>105</v>
      </c>
      <c r="BB86" s="368" t="str">
        <f t="shared" ref="BB86:BB87" si="65">IF(BA86&gt;=96,"Fuerte",IF(AND(BA86&gt;=86, BA86&lt;96),"Moderado",IF(BA86&lt;86,"Débil")))</f>
        <v>Fuerte</v>
      </c>
      <c r="BC86" s="368" t="s">
        <v>697</v>
      </c>
      <c r="BD86" s="368">
        <f t="shared" ref="BD86:BD87" si="66">VALUE(IF(OR(AND(BB86="Fuerte",BC86="Fuerte")),"100",IF(OR(AND(BB86="Fuerte",BC86="Moderado"),AND(BB86="Moderado",BC86="Fuerte"),AND(BB86="Moderado",BC86="Moderado")),"50",IF(OR(AND(BB86="Fuerte",BC86="Débil"),AND(BB86="Moderado",BC86="Débil"),AND(BB86="Débil",BC86="Fuerte"),AND(BB86="Débil",BC86="Moderado"),AND(BB86="Débil",BC86="Débil")),"0",))))</f>
        <v>100</v>
      </c>
      <c r="BE86" s="370" t="str">
        <f t="shared" ref="BE86:BE87" si="67">IF(BD86=100,"Fuerte",IF(BD86=50,"Moderado",IF(BD86=0,"Débil")))</f>
        <v>Fuerte</v>
      </c>
      <c r="BF86" s="581">
        <f>AVERAGE(BD86:BD91)</f>
        <v>100</v>
      </c>
      <c r="BG86" s="581" t="str">
        <f>IF(BF86=100,"Fuerte",IF(AND(BF86&lt;=99, BF86&gt;=50),"Moderado",IF(BF86&lt;50,"Débil")))</f>
        <v>Fuerte</v>
      </c>
      <c r="BH86" s="579">
        <f>IF(BG86="Fuerte",(J86-2),IF(BG86="Moderado",(J86-1), IF(BG86="Débil",((J86-0)))))</f>
        <v>-1</v>
      </c>
      <c r="BI86" s="579" t="str">
        <f>IF(BH86&lt;=0,"Rara vez",IF(BH86=1,"Rara vez",IF(BH86=2,"Improbable",IF(BH86=3,"Posible",IF(BH86=4,"Probable",IF(BH86=5,"Casi Seguro"))))))</f>
        <v>Rara vez</v>
      </c>
      <c r="BJ86" s="578">
        <f>IF(BI86="","",IF(BI86="Rara vez",0.2,IF(BI86="Improbable",0.4,IF(BI86="Posible",0.6,IF(BI86="Probable",0.8,IF(BI86="Casi seguro",1,))))))</f>
        <v>0.2</v>
      </c>
      <c r="BK86" s="579" t="str">
        <f>IFERROR(IF(AG86=5,"Moderado",IF(AG86=10,"Mayor",IF(AG86=20,"Catastrófico",0))),"")</f>
        <v>Catastrófico</v>
      </c>
      <c r="BL86" s="578">
        <f>IF(AH86="","",IF(AH86="Moderado",0.6,IF(AH86="Mayor",0.8,IF(AH86="Catastrófico",1,))))</f>
        <v>1</v>
      </c>
      <c r="BM86" s="525" t="str">
        <f t="shared" ref="BM86" si="68">IF(OR(AND(KBI86="Rara vez",BK86="Moderado"),AND(BI86="Improbable",BK86="Moderado")),"Moderado",IF(OR(AND(BI86="Rara vez",BK86="Mayor"),AND(BI86="Improbable",BK86="Mayor"),AND(BI86="Posible",BK86="Moderado"),AND(BI86="Probable",BK86="Moderado")),"Alta",IF(OR(AND(BI86="Rara vez",BK86="Catastrófico"),AND(BI86="Improbable",BK86="Catastrófico"),AND(BI86="Posible",BK86="Catastrófico"),AND(BI86="Probable",BK86="Catastrófico"),AND(BI86="Casi seguro",BK86="Catastrófico"),AND(BI86="Posible",BK86="Moderado"),AND(BI86="Probable",BK86="Moderado"),AND(BI86="Casi seguro",BK86="Moderado"),AND(BI86="Posible",BK86="Mayor"),AND(BI86="Probable",BK86="Mayor"),AND(BI86="Casi seguro",BK86="Mayor")),"Extremo",)))</f>
        <v>Extremo</v>
      </c>
      <c r="BN86" s="370" t="s">
        <v>696</v>
      </c>
      <c r="BO86" s="371" t="s">
        <v>848</v>
      </c>
      <c r="BP86" s="366" t="s">
        <v>847</v>
      </c>
      <c r="BQ86" s="366" t="s">
        <v>846</v>
      </c>
      <c r="BR86" s="366" t="s">
        <v>422</v>
      </c>
      <c r="BS86" s="366" t="s">
        <v>845</v>
      </c>
      <c r="BT86" s="372" t="s">
        <v>844</v>
      </c>
      <c r="BU86" s="372" t="s">
        <v>843</v>
      </c>
      <c r="BV86" s="366"/>
      <c r="BW86" s="366"/>
      <c r="BX86" s="346"/>
      <c r="BY86" s="346"/>
      <c r="BZ86" s="346"/>
      <c r="CA86" s="346"/>
      <c r="CB86" s="346"/>
      <c r="CC86" s="346"/>
      <c r="CD86" s="346"/>
      <c r="CE86" s="346"/>
      <c r="CF86" s="346"/>
      <c r="CG86" s="346"/>
      <c r="CH86" s="346"/>
      <c r="CI86" s="346"/>
      <c r="CJ86" s="346"/>
      <c r="CK86" s="346"/>
      <c r="CL86" s="346"/>
      <c r="CM86" s="346"/>
      <c r="CN86" s="346"/>
      <c r="CO86" s="346"/>
      <c r="CP86" s="346"/>
      <c r="CQ86" s="346"/>
    </row>
    <row r="87" spans="1:95" ht="60" hidden="1" customHeight="1">
      <c r="A87" s="575"/>
      <c r="B87" s="575"/>
      <c r="C87" s="575"/>
      <c r="D87" s="575"/>
      <c r="E87" s="373"/>
      <c r="F87" s="363"/>
      <c r="G87" s="575"/>
      <c r="H87" s="575"/>
      <c r="I87" s="364" t="s">
        <v>758</v>
      </c>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365">
        <f t="shared" si="43"/>
        <v>5</v>
      </c>
      <c r="AH87" s="575"/>
      <c r="AI87" s="575"/>
      <c r="AJ87" s="575"/>
      <c r="AK87" s="366">
        <v>2</v>
      </c>
      <c r="AL87" s="367" t="s">
        <v>842</v>
      </c>
      <c r="AM87" s="368" t="s">
        <v>742</v>
      </c>
      <c r="AN87" s="368">
        <f t="shared" si="57"/>
        <v>15</v>
      </c>
      <c r="AO87" s="368" t="s">
        <v>741</v>
      </c>
      <c r="AP87" s="368">
        <f t="shared" si="58"/>
        <v>15</v>
      </c>
      <c r="AQ87" s="368" t="s">
        <v>702</v>
      </c>
      <c r="AR87" s="368">
        <f t="shared" si="59"/>
        <v>15</v>
      </c>
      <c r="AS87" s="368" t="s">
        <v>720</v>
      </c>
      <c r="AT87" s="368">
        <f t="shared" si="60"/>
        <v>10</v>
      </c>
      <c r="AU87" s="368" t="s">
        <v>700</v>
      </c>
      <c r="AV87" s="368">
        <f t="shared" si="61"/>
        <v>15</v>
      </c>
      <c r="AW87" s="368" t="s">
        <v>699</v>
      </c>
      <c r="AX87" s="368">
        <f t="shared" si="62"/>
        <v>15</v>
      </c>
      <c r="AY87" s="368" t="s">
        <v>698</v>
      </c>
      <c r="AZ87" s="368">
        <f t="shared" si="63"/>
        <v>15</v>
      </c>
      <c r="BA87" s="369">
        <f t="shared" si="64"/>
        <v>100</v>
      </c>
      <c r="BB87" s="368" t="str">
        <f t="shared" si="65"/>
        <v>Fuerte</v>
      </c>
      <c r="BC87" s="368" t="s">
        <v>697</v>
      </c>
      <c r="BD87" s="368">
        <f t="shared" si="66"/>
        <v>100</v>
      </c>
      <c r="BE87" s="370" t="str">
        <f t="shared" si="67"/>
        <v>Fuerte</v>
      </c>
      <c r="BF87" s="575"/>
      <c r="BG87" s="575"/>
      <c r="BH87" s="575"/>
      <c r="BI87" s="575"/>
      <c r="BJ87" s="575"/>
      <c r="BK87" s="575"/>
      <c r="BL87" s="575"/>
      <c r="BM87" s="524"/>
      <c r="BN87" s="370"/>
      <c r="BO87" s="366"/>
      <c r="BP87" s="366"/>
      <c r="BQ87" s="366"/>
      <c r="BR87" s="366"/>
      <c r="BS87" s="366"/>
      <c r="BT87" s="372"/>
      <c r="BU87" s="372"/>
      <c r="BV87" s="366"/>
      <c r="BW87" s="366"/>
      <c r="BX87" s="346"/>
      <c r="BY87" s="346"/>
      <c r="BZ87" s="346"/>
      <c r="CA87" s="346"/>
      <c r="CB87" s="346"/>
      <c r="CC87" s="346"/>
      <c r="CD87" s="346"/>
      <c r="CE87" s="346"/>
      <c r="CF87" s="346"/>
      <c r="CG87" s="346"/>
      <c r="CH87" s="346"/>
      <c r="CI87" s="346"/>
      <c r="CJ87" s="346"/>
      <c r="CK87" s="346"/>
      <c r="CL87" s="346"/>
      <c r="CM87" s="346"/>
      <c r="CN87" s="346"/>
      <c r="CO87" s="346"/>
      <c r="CP87" s="346"/>
      <c r="CQ87" s="346"/>
    </row>
    <row r="88" spans="1:95" ht="49.5" hidden="1" customHeight="1">
      <c r="A88" s="575"/>
      <c r="B88" s="575"/>
      <c r="C88" s="575"/>
      <c r="D88" s="575"/>
      <c r="E88" s="363"/>
      <c r="F88" s="363"/>
      <c r="G88" s="575"/>
      <c r="H88" s="575"/>
      <c r="I88" s="364" t="s">
        <v>733</v>
      </c>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365">
        <f t="shared" si="43"/>
        <v>5</v>
      </c>
      <c r="AH88" s="575"/>
      <c r="AI88" s="575"/>
      <c r="AJ88" s="575"/>
      <c r="AK88" s="366">
        <v>3</v>
      </c>
      <c r="AL88" s="367" t="s">
        <v>731</v>
      </c>
      <c r="AM88" s="368"/>
      <c r="AN88" s="368" t="str">
        <f t="shared" si="57"/>
        <v/>
      </c>
      <c r="AO88" s="368"/>
      <c r="AP88" s="368" t="str">
        <f t="shared" si="58"/>
        <v/>
      </c>
      <c r="AQ88" s="368"/>
      <c r="AR88" s="368" t="str">
        <f t="shared" si="59"/>
        <v/>
      </c>
      <c r="AS88" s="368"/>
      <c r="AT88" s="368" t="str">
        <f t="shared" si="60"/>
        <v/>
      </c>
      <c r="AU88" s="368"/>
      <c r="AV88" s="368" t="str">
        <f t="shared" si="61"/>
        <v/>
      </c>
      <c r="AW88" s="368"/>
      <c r="AX88" s="368" t="str">
        <f t="shared" si="62"/>
        <v/>
      </c>
      <c r="AY88" s="368"/>
      <c r="AZ88" s="368" t="str">
        <f t="shared" si="63"/>
        <v/>
      </c>
      <c r="BA88" s="369"/>
      <c r="BB88" s="368"/>
      <c r="BC88" s="368"/>
      <c r="BD88" s="368"/>
      <c r="BE88" s="370"/>
      <c r="BF88" s="575"/>
      <c r="BG88" s="575"/>
      <c r="BH88" s="575"/>
      <c r="BI88" s="575"/>
      <c r="BJ88" s="575"/>
      <c r="BK88" s="575"/>
      <c r="BL88" s="575"/>
      <c r="BM88" s="524"/>
      <c r="BN88" s="370"/>
      <c r="BO88" s="366"/>
      <c r="BP88" s="366"/>
      <c r="BQ88" s="366"/>
      <c r="BR88" s="366"/>
      <c r="BS88" s="366"/>
      <c r="BT88" s="372"/>
      <c r="BU88" s="372"/>
      <c r="BV88" s="366"/>
      <c r="BW88" s="366"/>
      <c r="BX88" s="346"/>
      <c r="BY88" s="346"/>
      <c r="BZ88" s="346"/>
      <c r="CA88" s="346"/>
      <c r="CB88" s="346"/>
      <c r="CC88" s="346"/>
      <c r="CD88" s="346"/>
      <c r="CE88" s="346"/>
      <c r="CF88" s="346"/>
      <c r="CG88" s="346"/>
      <c r="CH88" s="346"/>
      <c r="CI88" s="346"/>
      <c r="CJ88" s="346"/>
      <c r="CK88" s="346"/>
      <c r="CL88" s="346"/>
      <c r="CM88" s="346"/>
      <c r="CN88" s="346"/>
      <c r="CO88" s="346"/>
      <c r="CP88" s="346"/>
      <c r="CQ88" s="346"/>
    </row>
    <row r="89" spans="1:95" ht="49.5" hidden="1" customHeight="1">
      <c r="A89" s="575"/>
      <c r="B89" s="575"/>
      <c r="C89" s="575"/>
      <c r="D89" s="575"/>
      <c r="E89" s="363"/>
      <c r="F89" s="363"/>
      <c r="G89" s="575"/>
      <c r="H89" s="575"/>
      <c r="I89" s="364"/>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365">
        <f t="shared" si="43"/>
        <v>5</v>
      </c>
      <c r="AH89" s="575"/>
      <c r="AI89" s="575"/>
      <c r="AJ89" s="575"/>
      <c r="AK89" s="366">
        <v>4</v>
      </c>
      <c r="AL89" s="367" t="s">
        <v>731</v>
      </c>
      <c r="AM89" s="368"/>
      <c r="AN89" s="368" t="str">
        <f t="shared" si="57"/>
        <v/>
      </c>
      <c r="AO89" s="368"/>
      <c r="AP89" s="368" t="str">
        <f t="shared" si="58"/>
        <v/>
      </c>
      <c r="AQ89" s="368"/>
      <c r="AR89" s="368" t="str">
        <f t="shared" si="59"/>
        <v/>
      </c>
      <c r="AS89" s="368"/>
      <c r="AT89" s="368" t="str">
        <f t="shared" si="60"/>
        <v/>
      </c>
      <c r="AU89" s="368"/>
      <c r="AV89" s="368" t="str">
        <f t="shared" si="61"/>
        <v/>
      </c>
      <c r="AW89" s="368"/>
      <c r="AX89" s="368" t="str">
        <f t="shared" si="62"/>
        <v/>
      </c>
      <c r="AY89" s="368"/>
      <c r="AZ89" s="368" t="str">
        <f t="shared" si="63"/>
        <v/>
      </c>
      <c r="BA89" s="369"/>
      <c r="BB89" s="368"/>
      <c r="BC89" s="368"/>
      <c r="BD89" s="368"/>
      <c r="BE89" s="370"/>
      <c r="BF89" s="575"/>
      <c r="BG89" s="575"/>
      <c r="BH89" s="575"/>
      <c r="BI89" s="575"/>
      <c r="BJ89" s="575"/>
      <c r="BK89" s="575"/>
      <c r="BL89" s="575"/>
      <c r="BM89" s="524"/>
      <c r="BN89" s="370"/>
      <c r="BO89" s="366"/>
      <c r="BP89" s="366"/>
      <c r="BQ89" s="366"/>
      <c r="BR89" s="366"/>
      <c r="BS89" s="366"/>
      <c r="BT89" s="372"/>
      <c r="BU89" s="372"/>
      <c r="BV89" s="366"/>
      <c r="BW89" s="366"/>
      <c r="BX89" s="346"/>
      <c r="BY89" s="346"/>
      <c r="BZ89" s="346"/>
      <c r="CA89" s="346"/>
      <c r="CB89" s="346"/>
      <c r="CC89" s="346"/>
      <c r="CD89" s="346"/>
      <c r="CE89" s="346"/>
      <c r="CF89" s="346"/>
      <c r="CG89" s="346"/>
      <c r="CH89" s="346"/>
      <c r="CI89" s="346"/>
      <c r="CJ89" s="346"/>
      <c r="CK89" s="346"/>
      <c r="CL89" s="346"/>
      <c r="CM89" s="346"/>
      <c r="CN89" s="346"/>
      <c r="CO89" s="346"/>
      <c r="CP89" s="346"/>
      <c r="CQ89" s="346"/>
    </row>
    <row r="90" spans="1:95" ht="49.5" hidden="1" customHeight="1">
      <c r="A90" s="575"/>
      <c r="B90" s="575"/>
      <c r="C90" s="575"/>
      <c r="D90" s="575"/>
      <c r="E90" s="363"/>
      <c r="F90" s="363"/>
      <c r="G90" s="575"/>
      <c r="H90" s="575"/>
      <c r="I90" s="364"/>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365">
        <f t="shared" si="43"/>
        <v>5</v>
      </c>
      <c r="AH90" s="575"/>
      <c r="AI90" s="575"/>
      <c r="AJ90" s="575"/>
      <c r="AK90" s="366">
        <v>5</v>
      </c>
      <c r="AL90" s="367" t="s">
        <v>731</v>
      </c>
      <c r="AM90" s="368"/>
      <c r="AN90" s="368" t="str">
        <f t="shared" si="57"/>
        <v/>
      </c>
      <c r="AO90" s="368"/>
      <c r="AP90" s="368" t="str">
        <f t="shared" si="58"/>
        <v/>
      </c>
      <c r="AQ90" s="368"/>
      <c r="AR90" s="368" t="str">
        <f t="shared" si="59"/>
        <v/>
      </c>
      <c r="AS90" s="368"/>
      <c r="AT90" s="368" t="str">
        <f t="shared" si="60"/>
        <v/>
      </c>
      <c r="AU90" s="368"/>
      <c r="AV90" s="368" t="str">
        <f t="shared" si="61"/>
        <v/>
      </c>
      <c r="AW90" s="368"/>
      <c r="AX90" s="368" t="str">
        <f t="shared" si="62"/>
        <v/>
      </c>
      <c r="AY90" s="368"/>
      <c r="AZ90" s="368" t="str">
        <f t="shared" si="63"/>
        <v/>
      </c>
      <c r="BA90" s="369"/>
      <c r="BB90" s="368"/>
      <c r="BC90" s="368"/>
      <c r="BD90" s="368"/>
      <c r="BE90" s="370"/>
      <c r="BF90" s="575"/>
      <c r="BG90" s="575"/>
      <c r="BH90" s="575"/>
      <c r="BI90" s="575"/>
      <c r="BJ90" s="575"/>
      <c r="BK90" s="575"/>
      <c r="BL90" s="575"/>
      <c r="BM90" s="524"/>
      <c r="BN90" s="370"/>
      <c r="BO90" s="366"/>
      <c r="BP90" s="366"/>
      <c r="BQ90" s="366"/>
      <c r="BR90" s="366"/>
      <c r="BS90" s="366"/>
      <c r="BT90" s="372"/>
      <c r="BU90" s="372"/>
      <c r="BV90" s="366"/>
      <c r="BW90" s="366"/>
      <c r="BX90" s="346"/>
      <c r="BY90" s="346"/>
      <c r="BZ90" s="346"/>
      <c r="CA90" s="346"/>
      <c r="CB90" s="346"/>
      <c r="CC90" s="346"/>
      <c r="CD90" s="346"/>
      <c r="CE90" s="346"/>
      <c r="CF90" s="346"/>
      <c r="CG90" s="346"/>
      <c r="CH90" s="346"/>
      <c r="CI90" s="346"/>
      <c r="CJ90" s="346"/>
      <c r="CK90" s="346"/>
      <c r="CL90" s="346"/>
      <c r="CM90" s="346"/>
      <c r="CN90" s="346"/>
      <c r="CO90" s="346"/>
      <c r="CP90" s="346"/>
      <c r="CQ90" s="346"/>
    </row>
    <row r="91" spans="1:95" ht="141" hidden="1" customHeight="1">
      <c r="A91" s="576"/>
      <c r="B91" s="576"/>
      <c r="C91" s="576"/>
      <c r="D91" s="576"/>
      <c r="E91" s="374"/>
      <c r="F91" s="374"/>
      <c r="G91" s="576"/>
      <c r="H91" s="576"/>
      <c r="I91" s="364"/>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365">
        <f t="shared" si="43"/>
        <v>5</v>
      </c>
      <c r="AH91" s="576"/>
      <c r="AI91" s="576"/>
      <c r="AJ91" s="576"/>
      <c r="AK91" s="366">
        <v>6</v>
      </c>
      <c r="AL91" s="367" t="s">
        <v>731</v>
      </c>
      <c r="AM91" s="368"/>
      <c r="AN91" s="368" t="str">
        <f t="shared" si="57"/>
        <v/>
      </c>
      <c r="AO91" s="368"/>
      <c r="AP91" s="368" t="str">
        <f t="shared" si="58"/>
        <v/>
      </c>
      <c r="AQ91" s="368"/>
      <c r="AR91" s="368" t="str">
        <f t="shared" si="59"/>
        <v/>
      </c>
      <c r="AS91" s="368"/>
      <c r="AT91" s="368" t="str">
        <f t="shared" si="60"/>
        <v/>
      </c>
      <c r="AU91" s="368"/>
      <c r="AV91" s="368" t="str">
        <f t="shared" si="61"/>
        <v/>
      </c>
      <c r="AW91" s="368"/>
      <c r="AX91" s="368" t="str">
        <f t="shared" si="62"/>
        <v/>
      </c>
      <c r="AY91" s="368"/>
      <c r="AZ91" s="368" t="str">
        <f t="shared" si="63"/>
        <v/>
      </c>
      <c r="BA91" s="369"/>
      <c r="BB91" s="368"/>
      <c r="BC91" s="368"/>
      <c r="BD91" s="368"/>
      <c r="BE91" s="370"/>
      <c r="BF91" s="576"/>
      <c r="BG91" s="576"/>
      <c r="BH91" s="576"/>
      <c r="BI91" s="576"/>
      <c r="BJ91" s="576"/>
      <c r="BK91" s="576"/>
      <c r="BL91" s="576"/>
      <c r="BM91" s="515"/>
      <c r="BN91" s="370"/>
      <c r="BO91" s="366"/>
      <c r="BP91" s="366"/>
      <c r="BQ91" s="366"/>
      <c r="BR91" s="366"/>
      <c r="BS91" s="366"/>
      <c r="BT91" s="372"/>
      <c r="BU91" s="372"/>
      <c r="BV91" s="366"/>
      <c r="BW91" s="366"/>
      <c r="BX91" s="346"/>
      <c r="BY91" s="346"/>
      <c r="BZ91" s="346"/>
      <c r="CA91" s="346"/>
      <c r="CB91" s="346"/>
      <c r="CC91" s="346"/>
      <c r="CD91" s="346"/>
      <c r="CE91" s="346"/>
      <c r="CF91" s="346"/>
      <c r="CG91" s="346"/>
      <c r="CH91" s="346"/>
      <c r="CI91" s="346"/>
      <c r="CJ91" s="346"/>
      <c r="CK91" s="346"/>
      <c r="CL91" s="346"/>
      <c r="CM91" s="346"/>
      <c r="CN91" s="346"/>
      <c r="CO91" s="346"/>
      <c r="CP91" s="346"/>
      <c r="CQ91" s="346"/>
    </row>
    <row r="92" spans="1:95" ht="49.5" customHeight="1">
      <c r="A92" s="523">
        <v>21</v>
      </c>
      <c r="B92" s="523" t="s">
        <v>841</v>
      </c>
      <c r="C92" s="572" t="s">
        <v>840</v>
      </c>
      <c r="D92" s="572" t="s">
        <v>839</v>
      </c>
      <c r="E92" s="354" t="s">
        <v>838</v>
      </c>
      <c r="F92" s="354" t="s">
        <v>837</v>
      </c>
      <c r="G92" s="523" t="s">
        <v>836</v>
      </c>
      <c r="H92" s="523" t="s">
        <v>709</v>
      </c>
      <c r="I92" s="356" t="s">
        <v>758</v>
      </c>
      <c r="J92" s="523">
        <v>1</v>
      </c>
      <c r="K92" s="516" t="str">
        <f>IF(J92&lt;=0,"",IF(J92=1,"Rara vez",IF(J92=2,"Improbable",IF(J92=3,"Posible",IF(J92=4,"Probable",IF(J92=5,"Casi Seguro"))))))</f>
        <v>Rara vez</v>
      </c>
      <c r="L92" s="532">
        <f>IF(K92="","",IF(K92="Rara vez",0.2,IF(K92="Improbable",0.4,IF(K92="Posible",0.6,IF(K92="Probable",0.8,IF(K92="Casi seguro",1,))))))</f>
        <v>0.2</v>
      </c>
      <c r="M92" s="572" t="s">
        <v>707</v>
      </c>
      <c r="N92" s="572" t="s">
        <v>707</v>
      </c>
      <c r="O92" s="572" t="s">
        <v>707</v>
      </c>
      <c r="P92" s="572" t="s">
        <v>707</v>
      </c>
      <c r="Q92" s="572" t="s">
        <v>707</v>
      </c>
      <c r="R92" s="572" t="s">
        <v>707</v>
      </c>
      <c r="S92" s="572" t="s">
        <v>706</v>
      </c>
      <c r="T92" s="572" t="s">
        <v>707</v>
      </c>
      <c r="U92" s="572" t="s">
        <v>706</v>
      </c>
      <c r="V92" s="572" t="s">
        <v>707</v>
      </c>
      <c r="W92" s="572" t="s">
        <v>707</v>
      </c>
      <c r="X92" s="572" t="s">
        <v>707</v>
      </c>
      <c r="Y92" s="572" t="s">
        <v>707</v>
      </c>
      <c r="Z92" s="572" t="s">
        <v>707</v>
      </c>
      <c r="AA92" s="572" t="s">
        <v>707</v>
      </c>
      <c r="AB92" s="572" t="s">
        <v>706</v>
      </c>
      <c r="AC92" s="572" t="s">
        <v>707</v>
      </c>
      <c r="AD92" s="572" t="s">
        <v>706</v>
      </c>
      <c r="AE92" s="572" t="s">
        <v>706</v>
      </c>
      <c r="AF92" s="534">
        <f>IF(AB92="Si","19",COUNTIF(M92:AE93,"si"))</f>
        <v>14</v>
      </c>
      <c r="AG92" s="296">
        <f t="shared" si="43"/>
        <v>20</v>
      </c>
      <c r="AH92" s="516" t="str">
        <f>IF(AG92=5,"Moderado",IF(AG92=10,"Mayor",IF(AG92=20,"Catastrófico",0)))</f>
        <v>Catastrófico</v>
      </c>
      <c r="AI92" s="532">
        <f>IF(AH92="","",IF(AH92="Leve",0.2,IF(AH92="Menor",0.4,IF(AH92="Moderado",0.6,IF(AH92="Mayor",0.8,IF(AH92="Catastrófico",1,))))))</f>
        <v>1</v>
      </c>
      <c r="AJ92" s="516" t="str">
        <f>IF(OR(AND(K92="Rara vez",AH92="Moderado"),AND(K92="Improbable",AH92="Moderado")),"Moderado",IF(OR(AND(K92="Rara vez",AH92="Mayor"),AND(K92="Improbable",AH92="Mayor"),AND(K92="Posible",AH92="Moderado"),AND(K92="Probable",AH92="Moderado")),"Alta",IF(OR(AND(K92="Rara vez",AH92="Catastrófico"),AND(K92="Improbable",AH92="Catastrófico"),AND(K92="Posible",AH92="Catastrófico"),AND(K92="Probable",AH92="Catastrófico"),AND(K92="Casi seguro",AH92="Catastrófico"),AND(K92="Posible",AH92="Moderado"),AND(K92="Probable",AH92="Moderado"),AND(K92="Casi seguro",AH92="Moderado"),AND(K92="Posible",AH92="Mayor"),AND(K92="Probable",AH92="Mayor"),AND(K92="Casi seguro",AH92="Mayor")),"Extremo",)))</f>
        <v>Extremo</v>
      </c>
      <c r="AK92" s="297">
        <v>1</v>
      </c>
      <c r="AL92" s="298" t="s">
        <v>835</v>
      </c>
      <c r="AM92" s="299" t="s">
        <v>742</v>
      </c>
      <c r="AN92" s="299">
        <f t="shared" si="57"/>
        <v>15</v>
      </c>
      <c r="AO92" s="299" t="s">
        <v>741</v>
      </c>
      <c r="AP92" s="299">
        <f t="shared" si="58"/>
        <v>15</v>
      </c>
      <c r="AQ92" s="299" t="s">
        <v>702</v>
      </c>
      <c r="AR92" s="299">
        <f t="shared" si="59"/>
        <v>15</v>
      </c>
      <c r="AS92" s="299" t="s">
        <v>701</v>
      </c>
      <c r="AT92" s="299">
        <f t="shared" si="60"/>
        <v>15</v>
      </c>
      <c r="AU92" s="299" t="s">
        <v>700</v>
      </c>
      <c r="AV92" s="299">
        <f t="shared" si="61"/>
        <v>15</v>
      </c>
      <c r="AW92" s="299" t="s">
        <v>699</v>
      </c>
      <c r="AX92" s="299">
        <f t="shared" si="62"/>
        <v>15</v>
      </c>
      <c r="AY92" s="299" t="s">
        <v>698</v>
      </c>
      <c r="AZ92" s="299">
        <f t="shared" si="63"/>
        <v>15</v>
      </c>
      <c r="BA92" s="300">
        <f t="shared" ref="BA92:BA96" si="69">SUM(AN92,AP92,AR92,AT92,AV92,AX92,AZ92)</f>
        <v>105</v>
      </c>
      <c r="BB92" s="299" t="str">
        <f t="shared" ref="BB92:BB96" si="70">IF(BA92&gt;=96,"Fuerte",IF(AND(BA92&gt;=86, BA92&lt;96),"Moderado",IF(BA92&lt;86,"Débil")))</f>
        <v>Fuerte</v>
      </c>
      <c r="BC92" s="299" t="s">
        <v>697</v>
      </c>
      <c r="BD92" s="299">
        <f t="shared" ref="BD92:BD96" si="71">VALUE(IF(OR(AND(BB92="Fuerte",BC92="Fuerte")),"100",IF(OR(AND(BB92="Fuerte",BC92="Moderado"),AND(BB92="Moderado",BC92="Fuerte"),AND(BB92="Moderado",BC92="Moderado")),"50",IF(OR(AND(BB92="Fuerte",BC92="Débil"),AND(BB92="Moderado",BC92="Débil"),AND(BB92="Débil",BC92="Fuerte"),AND(BB92="Débil",BC92="Moderado"),AND(BB92="Débil",BC92="Débil")),"0",))))</f>
        <v>100</v>
      </c>
      <c r="BE92" s="301" t="str">
        <f t="shared" ref="BE92:BE96" si="72">IF(BD92=100,"Fuerte",IF(BD92=50,"Moderado",IF(BD92=0,"Débil")))</f>
        <v>Fuerte</v>
      </c>
      <c r="BF92" s="533">
        <f>AVERAGE(BD92:BD93)</f>
        <v>100</v>
      </c>
      <c r="BG92" s="533" t="str">
        <f>IF(BF92=100,"Fuerte",IF(AND(BF92&lt;=99, BF92&gt;=50),"Moderado",IF(BF92&lt;50,"Débil")))</f>
        <v>Fuerte</v>
      </c>
      <c r="BH92" s="525">
        <f>IF(BG92="Fuerte",(J92-2),IF(BG92="Moderado",(J92-1), IF(BG92="Débil",((J92-0)))))</f>
        <v>-1</v>
      </c>
      <c r="BI92" s="525" t="str">
        <f>IF(BH92&lt;=0,"Rara vez",IF(BH92=1,"Rara vez",IF(BH92=2,"Improbable",IF(BH92=3,"Posible",IF(BH92=4,"Probable",IF(BH92=5,"Casi Seguro"))))))</f>
        <v>Rara vez</v>
      </c>
      <c r="BJ92" s="532">
        <f>IF(BI92="","",IF(BI92="Rara vez",0.2,IF(BI92="Improbable",0.4,IF(BI92="Posible",0.6,IF(BI92="Probable",0.8,IF(BI92="Casi seguro",1,))))))</f>
        <v>0.2</v>
      </c>
      <c r="BK92" s="525" t="str">
        <f>IFERROR(IF(AG92=5,"Moderado",IF(AG92=10,"Mayor",IF(AG92=20,"Catastrófico",0))),"")</f>
        <v>Catastrófico</v>
      </c>
      <c r="BL92" s="532">
        <f>IF(AH92="","",IF(AH92="Moderado",0.6,IF(AH92="Mayor",0.8,IF(AH92="Catastrófico",1,))))</f>
        <v>1</v>
      </c>
      <c r="BM92" s="525" t="str">
        <f>IF(OR(AND(KBI92="Rara vez",BK92="Moderado"),AND(BI92="Improbable",BK92="Moderado")),"Moderado",IF(OR(AND(BI92="Rara vez",BK92="Mayor"),AND(BI92="Improbable",BK92="Mayor"),AND(BI92="Posible",BK92="Moderado"),AND(BI92="Probable",BK92="Moderado")),"Alta",IF(OR(AND(BI92="Rara vez",BK92="Catastrófico"),AND(BI92="Improbable",BK92="Catastrófico"),AND(BI92="Posible",BK92="Catastrófico"),AND(BI92="Probable",BK92="Catastrófico"),AND(BI92="Casi seguro",BK92="Catastrófico"),AND(BI92="Posible",BK92="Moderado"),AND(BI92="Probable",BK92="Moderado"),AND(BI92="Casi seguro",BK92="Moderado"),AND(BI92="Posible",BK92="Mayor"),AND(BI92="Probable",BK92="Mayor"),AND(BI92="Casi seguro",BK92="Mayor")),"Extremo",)))</f>
        <v>Extremo</v>
      </c>
      <c r="BN92" s="301" t="s">
        <v>696</v>
      </c>
      <c r="BO92" s="375" t="s">
        <v>834</v>
      </c>
      <c r="BP92" s="302" t="s">
        <v>833</v>
      </c>
      <c r="BQ92" s="302" t="s">
        <v>832</v>
      </c>
      <c r="BR92" s="302" t="s">
        <v>813</v>
      </c>
      <c r="BS92" s="302" t="s">
        <v>812</v>
      </c>
      <c r="BT92" s="328">
        <v>44950</v>
      </c>
      <c r="BU92" s="328">
        <v>45291</v>
      </c>
      <c r="BV92" s="297">
        <v>4432</v>
      </c>
      <c r="BW92" s="297"/>
      <c r="BX92" s="346"/>
      <c r="BY92" s="346"/>
      <c r="BZ92" s="346"/>
      <c r="CA92" s="346"/>
      <c r="CB92" s="346"/>
      <c r="CC92" s="346"/>
      <c r="CD92" s="346"/>
      <c r="CE92" s="346"/>
      <c r="CF92" s="346"/>
      <c r="CG92" s="346"/>
      <c r="CH92" s="346"/>
      <c r="CI92" s="346"/>
      <c r="CJ92" s="346"/>
      <c r="CK92" s="346"/>
      <c r="CL92" s="346"/>
      <c r="CM92" s="346"/>
      <c r="CN92" s="346"/>
      <c r="CO92" s="346"/>
      <c r="CP92" s="346"/>
      <c r="CQ92" s="346"/>
    </row>
    <row r="93" spans="1:95" ht="49.5" customHeight="1">
      <c r="A93" s="524"/>
      <c r="B93" s="524"/>
      <c r="C93" s="541"/>
      <c r="D93" s="541"/>
      <c r="E93" s="354" t="s">
        <v>831</v>
      </c>
      <c r="F93" s="354"/>
      <c r="G93" s="524"/>
      <c r="H93" s="524"/>
      <c r="I93" s="356" t="s">
        <v>732</v>
      </c>
      <c r="J93" s="524"/>
      <c r="K93" s="524"/>
      <c r="L93" s="524"/>
      <c r="M93" s="541"/>
      <c r="N93" s="541"/>
      <c r="O93" s="541"/>
      <c r="P93" s="541"/>
      <c r="Q93" s="541"/>
      <c r="R93" s="541"/>
      <c r="S93" s="541"/>
      <c r="T93" s="541"/>
      <c r="U93" s="541"/>
      <c r="V93" s="541"/>
      <c r="W93" s="541"/>
      <c r="X93" s="541"/>
      <c r="Y93" s="541"/>
      <c r="Z93" s="541"/>
      <c r="AA93" s="541"/>
      <c r="AB93" s="541"/>
      <c r="AC93" s="541"/>
      <c r="AD93" s="541"/>
      <c r="AE93" s="541"/>
      <c r="AF93" s="524"/>
      <c r="AG93" s="296">
        <f t="shared" si="43"/>
        <v>5</v>
      </c>
      <c r="AH93" s="524"/>
      <c r="AI93" s="524"/>
      <c r="AJ93" s="524"/>
      <c r="AK93" s="297">
        <v>2</v>
      </c>
      <c r="AL93" s="298" t="s">
        <v>830</v>
      </c>
      <c r="AM93" s="299" t="s">
        <v>742</v>
      </c>
      <c r="AN93" s="299">
        <f t="shared" si="57"/>
        <v>15</v>
      </c>
      <c r="AO93" s="299" t="s">
        <v>741</v>
      </c>
      <c r="AP93" s="299">
        <f t="shared" si="58"/>
        <v>15</v>
      </c>
      <c r="AQ93" s="299" t="s">
        <v>702</v>
      </c>
      <c r="AR93" s="299">
        <f t="shared" si="59"/>
        <v>15</v>
      </c>
      <c r="AS93" s="299" t="s">
        <v>701</v>
      </c>
      <c r="AT93" s="299">
        <f t="shared" si="60"/>
        <v>15</v>
      </c>
      <c r="AU93" s="299" t="s">
        <v>700</v>
      </c>
      <c r="AV93" s="299">
        <f t="shared" si="61"/>
        <v>15</v>
      </c>
      <c r="AW93" s="299" t="s">
        <v>699</v>
      </c>
      <c r="AX93" s="299">
        <f t="shared" si="62"/>
        <v>15</v>
      </c>
      <c r="AY93" s="299" t="s">
        <v>698</v>
      </c>
      <c r="AZ93" s="299">
        <f t="shared" si="63"/>
        <v>15</v>
      </c>
      <c r="BA93" s="300">
        <f t="shared" si="69"/>
        <v>105</v>
      </c>
      <c r="BB93" s="299" t="str">
        <f t="shared" si="70"/>
        <v>Fuerte</v>
      </c>
      <c r="BC93" s="299" t="s">
        <v>697</v>
      </c>
      <c r="BD93" s="299">
        <f t="shared" si="71"/>
        <v>100</v>
      </c>
      <c r="BE93" s="301" t="str">
        <f t="shared" si="72"/>
        <v>Fuerte</v>
      </c>
      <c r="BF93" s="524"/>
      <c r="BG93" s="524"/>
      <c r="BH93" s="524"/>
      <c r="BI93" s="524"/>
      <c r="BJ93" s="524"/>
      <c r="BK93" s="524"/>
      <c r="BL93" s="524"/>
      <c r="BM93" s="524"/>
      <c r="BN93" s="301" t="s">
        <v>771</v>
      </c>
      <c r="BO93" s="375" t="s">
        <v>829</v>
      </c>
      <c r="BP93" s="302" t="s">
        <v>828</v>
      </c>
      <c r="BQ93" s="302" t="s">
        <v>827</v>
      </c>
      <c r="BR93" s="302" t="s">
        <v>813</v>
      </c>
      <c r="BS93" s="302" t="s">
        <v>812</v>
      </c>
      <c r="BT93" s="328">
        <v>44950</v>
      </c>
      <c r="BU93" s="328">
        <v>45291</v>
      </c>
      <c r="BV93" s="297">
        <v>4432</v>
      </c>
      <c r="BW93" s="297"/>
      <c r="BX93" s="346"/>
      <c r="BY93" s="346"/>
      <c r="BZ93" s="346"/>
      <c r="CA93" s="346"/>
      <c r="CB93" s="346"/>
      <c r="CC93" s="346"/>
      <c r="CD93" s="346"/>
      <c r="CE93" s="346"/>
      <c r="CF93" s="346"/>
      <c r="CG93" s="346"/>
      <c r="CH93" s="346"/>
      <c r="CI93" s="346"/>
      <c r="CJ93" s="346"/>
      <c r="CK93" s="346"/>
      <c r="CL93" s="346"/>
      <c r="CM93" s="346"/>
      <c r="CN93" s="346"/>
      <c r="CO93" s="346"/>
      <c r="CP93" s="346"/>
      <c r="CQ93" s="346"/>
    </row>
    <row r="94" spans="1:95" ht="49.5" customHeight="1">
      <c r="A94" s="524"/>
      <c r="B94" s="524"/>
      <c r="C94" s="541"/>
      <c r="D94" s="541"/>
      <c r="E94" s="376" t="s">
        <v>826</v>
      </c>
      <c r="F94" s="377"/>
      <c r="G94" s="524"/>
      <c r="H94" s="524"/>
      <c r="I94" s="356" t="s">
        <v>728</v>
      </c>
      <c r="J94" s="524"/>
      <c r="K94" s="524"/>
      <c r="L94" s="524"/>
      <c r="M94" s="541"/>
      <c r="N94" s="541"/>
      <c r="O94" s="541"/>
      <c r="P94" s="541"/>
      <c r="Q94" s="541"/>
      <c r="R94" s="541"/>
      <c r="S94" s="541"/>
      <c r="T94" s="541"/>
      <c r="U94" s="541"/>
      <c r="V94" s="541"/>
      <c r="W94" s="541"/>
      <c r="X94" s="541"/>
      <c r="Y94" s="541"/>
      <c r="Z94" s="541"/>
      <c r="AA94" s="541"/>
      <c r="AB94" s="541"/>
      <c r="AC94" s="541"/>
      <c r="AD94" s="541"/>
      <c r="AE94" s="541"/>
      <c r="AF94" s="524"/>
      <c r="AG94" s="296">
        <f t="shared" si="43"/>
        <v>5</v>
      </c>
      <c r="AH94" s="524"/>
      <c r="AI94" s="524"/>
      <c r="AJ94" s="524"/>
      <c r="AK94" s="297">
        <v>3</v>
      </c>
      <c r="AL94" s="298" t="s">
        <v>825</v>
      </c>
      <c r="AM94" s="299" t="s">
        <v>742</v>
      </c>
      <c r="AN94" s="299">
        <f t="shared" si="57"/>
        <v>15</v>
      </c>
      <c r="AO94" s="299" t="s">
        <v>741</v>
      </c>
      <c r="AP94" s="299">
        <f t="shared" si="58"/>
        <v>15</v>
      </c>
      <c r="AQ94" s="299" t="s">
        <v>702</v>
      </c>
      <c r="AR94" s="299">
        <f t="shared" si="59"/>
        <v>15</v>
      </c>
      <c r="AS94" s="299" t="s">
        <v>701</v>
      </c>
      <c r="AT94" s="299">
        <f t="shared" si="60"/>
        <v>15</v>
      </c>
      <c r="AU94" s="299" t="s">
        <v>700</v>
      </c>
      <c r="AV94" s="299">
        <f t="shared" si="61"/>
        <v>15</v>
      </c>
      <c r="AW94" s="299" t="s">
        <v>699</v>
      </c>
      <c r="AX94" s="299">
        <f t="shared" si="62"/>
        <v>15</v>
      </c>
      <c r="AY94" s="299" t="s">
        <v>698</v>
      </c>
      <c r="AZ94" s="299">
        <f t="shared" si="63"/>
        <v>15</v>
      </c>
      <c r="BA94" s="300">
        <f t="shared" si="69"/>
        <v>105</v>
      </c>
      <c r="BB94" s="299" t="str">
        <f t="shared" si="70"/>
        <v>Fuerte</v>
      </c>
      <c r="BC94" s="299" t="s">
        <v>697</v>
      </c>
      <c r="BD94" s="299">
        <f t="shared" si="71"/>
        <v>100</v>
      </c>
      <c r="BE94" s="301" t="str">
        <f t="shared" si="72"/>
        <v>Fuerte</v>
      </c>
      <c r="BF94" s="524"/>
      <c r="BG94" s="524"/>
      <c r="BH94" s="524"/>
      <c r="BI94" s="524"/>
      <c r="BJ94" s="524"/>
      <c r="BK94" s="524"/>
      <c r="BL94" s="524"/>
      <c r="BM94" s="524"/>
      <c r="BN94" s="301" t="s">
        <v>696</v>
      </c>
      <c r="BO94" s="375" t="s">
        <v>824</v>
      </c>
      <c r="BP94" s="302" t="s">
        <v>823</v>
      </c>
      <c r="BQ94" s="302" t="s">
        <v>822</v>
      </c>
      <c r="BR94" s="302" t="s">
        <v>813</v>
      </c>
      <c r="BS94" s="302" t="s">
        <v>812</v>
      </c>
      <c r="BT94" s="328">
        <v>44950</v>
      </c>
      <c r="BU94" s="328">
        <v>45291</v>
      </c>
      <c r="BV94" s="297">
        <v>4432</v>
      </c>
      <c r="BW94" s="297"/>
      <c r="BX94" s="346"/>
      <c r="BY94" s="346"/>
      <c r="BZ94" s="346"/>
      <c r="CA94" s="346"/>
      <c r="CB94" s="346"/>
      <c r="CC94" s="346"/>
      <c r="CD94" s="346"/>
      <c r="CE94" s="346"/>
      <c r="CF94" s="346"/>
      <c r="CG94" s="346"/>
      <c r="CH94" s="346"/>
      <c r="CI94" s="346"/>
      <c r="CJ94" s="346"/>
      <c r="CK94" s="346"/>
      <c r="CL94" s="346"/>
      <c r="CM94" s="346"/>
      <c r="CN94" s="346"/>
      <c r="CO94" s="346"/>
      <c r="CP94" s="346"/>
      <c r="CQ94" s="346"/>
    </row>
    <row r="95" spans="1:95" ht="49.5" customHeight="1">
      <c r="A95" s="524"/>
      <c r="B95" s="524"/>
      <c r="C95" s="541"/>
      <c r="D95" s="541"/>
      <c r="E95" s="306"/>
      <c r="F95" s="306"/>
      <c r="G95" s="524"/>
      <c r="H95" s="524"/>
      <c r="I95" s="356" t="s">
        <v>733</v>
      </c>
      <c r="J95" s="524"/>
      <c r="K95" s="524"/>
      <c r="L95" s="524"/>
      <c r="M95" s="541"/>
      <c r="N95" s="541"/>
      <c r="O95" s="541"/>
      <c r="P95" s="541"/>
      <c r="Q95" s="541"/>
      <c r="R95" s="541"/>
      <c r="S95" s="541"/>
      <c r="T95" s="541"/>
      <c r="U95" s="541"/>
      <c r="V95" s="541"/>
      <c r="W95" s="541"/>
      <c r="X95" s="541"/>
      <c r="Y95" s="541"/>
      <c r="Z95" s="541"/>
      <c r="AA95" s="541"/>
      <c r="AB95" s="541"/>
      <c r="AC95" s="541"/>
      <c r="AD95" s="541"/>
      <c r="AE95" s="541"/>
      <c r="AF95" s="524"/>
      <c r="AG95" s="296">
        <f t="shared" si="43"/>
        <v>5</v>
      </c>
      <c r="AH95" s="524"/>
      <c r="AI95" s="524"/>
      <c r="AJ95" s="524"/>
      <c r="AK95" s="297">
        <v>4</v>
      </c>
      <c r="AL95" s="298" t="s">
        <v>821</v>
      </c>
      <c r="AM95" s="299" t="s">
        <v>742</v>
      </c>
      <c r="AN95" s="299">
        <f t="shared" si="57"/>
        <v>15</v>
      </c>
      <c r="AO95" s="299" t="s">
        <v>741</v>
      </c>
      <c r="AP95" s="299">
        <f t="shared" si="58"/>
        <v>15</v>
      </c>
      <c r="AQ95" s="299" t="s">
        <v>702</v>
      </c>
      <c r="AR95" s="299">
        <f t="shared" si="59"/>
        <v>15</v>
      </c>
      <c r="AS95" s="299" t="s">
        <v>720</v>
      </c>
      <c r="AT95" s="299">
        <f t="shared" si="60"/>
        <v>10</v>
      </c>
      <c r="AU95" s="299" t="s">
        <v>700</v>
      </c>
      <c r="AV95" s="299">
        <f t="shared" si="61"/>
        <v>15</v>
      </c>
      <c r="AW95" s="299" t="s">
        <v>699</v>
      </c>
      <c r="AX95" s="299">
        <f t="shared" si="62"/>
        <v>15</v>
      </c>
      <c r="AY95" s="299" t="s">
        <v>698</v>
      </c>
      <c r="AZ95" s="299">
        <f t="shared" si="63"/>
        <v>15</v>
      </c>
      <c r="BA95" s="300">
        <f t="shared" si="69"/>
        <v>100</v>
      </c>
      <c r="BB95" s="299" t="str">
        <f t="shared" si="70"/>
        <v>Fuerte</v>
      </c>
      <c r="BC95" s="299" t="s">
        <v>697</v>
      </c>
      <c r="BD95" s="299">
        <f t="shared" si="71"/>
        <v>100</v>
      </c>
      <c r="BE95" s="301" t="str">
        <f t="shared" si="72"/>
        <v>Fuerte</v>
      </c>
      <c r="BF95" s="524"/>
      <c r="BG95" s="524"/>
      <c r="BH95" s="524"/>
      <c r="BI95" s="524"/>
      <c r="BJ95" s="524"/>
      <c r="BK95" s="524"/>
      <c r="BL95" s="524"/>
      <c r="BM95" s="524"/>
      <c r="BN95" s="301" t="s">
        <v>696</v>
      </c>
      <c r="BO95" s="375" t="s">
        <v>820</v>
      </c>
      <c r="BP95" s="378" t="s">
        <v>819</v>
      </c>
      <c r="BQ95" s="378" t="s">
        <v>818</v>
      </c>
      <c r="BR95" s="302" t="s">
        <v>813</v>
      </c>
      <c r="BS95" s="302" t="s">
        <v>812</v>
      </c>
      <c r="BT95" s="328">
        <v>44950</v>
      </c>
      <c r="BU95" s="328">
        <v>45291</v>
      </c>
      <c r="BV95" s="297">
        <v>4432</v>
      </c>
      <c r="BW95" s="297"/>
      <c r="BX95" s="346"/>
      <c r="BY95" s="346"/>
      <c r="BZ95" s="346"/>
      <c r="CA95" s="346"/>
      <c r="CB95" s="346"/>
      <c r="CC95" s="346"/>
      <c r="CD95" s="346"/>
      <c r="CE95" s="346"/>
      <c r="CF95" s="346"/>
      <c r="CG95" s="346"/>
      <c r="CH95" s="346"/>
      <c r="CI95" s="346"/>
      <c r="CJ95" s="346"/>
      <c r="CK95" s="346"/>
      <c r="CL95" s="346"/>
      <c r="CM95" s="346"/>
      <c r="CN95" s="346"/>
      <c r="CO95" s="346"/>
      <c r="CP95" s="346"/>
      <c r="CQ95" s="346"/>
    </row>
    <row r="96" spans="1:95" ht="49.5" customHeight="1">
      <c r="A96" s="524"/>
      <c r="B96" s="524"/>
      <c r="C96" s="541"/>
      <c r="D96" s="541"/>
      <c r="E96" s="306"/>
      <c r="F96" s="306"/>
      <c r="G96" s="524"/>
      <c r="H96" s="524"/>
      <c r="I96" s="356" t="s">
        <v>708</v>
      </c>
      <c r="J96" s="524"/>
      <c r="K96" s="524"/>
      <c r="L96" s="524"/>
      <c r="M96" s="541"/>
      <c r="N96" s="541"/>
      <c r="O96" s="541"/>
      <c r="P96" s="541"/>
      <c r="Q96" s="541"/>
      <c r="R96" s="541"/>
      <c r="S96" s="541"/>
      <c r="T96" s="541"/>
      <c r="U96" s="541"/>
      <c r="V96" s="541"/>
      <c r="W96" s="541"/>
      <c r="X96" s="541"/>
      <c r="Y96" s="541"/>
      <c r="Z96" s="541"/>
      <c r="AA96" s="541"/>
      <c r="AB96" s="541"/>
      <c r="AC96" s="541"/>
      <c r="AD96" s="541"/>
      <c r="AE96" s="541"/>
      <c r="AF96" s="524"/>
      <c r="AG96" s="296">
        <f t="shared" si="43"/>
        <v>5</v>
      </c>
      <c r="AH96" s="524"/>
      <c r="AI96" s="524"/>
      <c r="AJ96" s="524"/>
      <c r="AK96" s="297">
        <v>5</v>
      </c>
      <c r="AL96" s="298" t="s">
        <v>817</v>
      </c>
      <c r="AM96" s="299" t="s">
        <v>742</v>
      </c>
      <c r="AN96" s="299">
        <f t="shared" si="57"/>
        <v>15</v>
      </c>
      <c r="AO96" s="299" t="s">
        <v>741</v>
      </c>
      <c r="AP96" s="299">
        <f t="shared" si="58"/>
        <v>15</v>
      </c>
      <c r="AQ96" s="299" t="s">
        <v>702</v>
      </c>
      <c r="AR96" s="299">
        <f t="shared" si="59"/>
        <v>15</v>
      </c>
      <c r="AS96" s="299" t="s">
        <v>720</v>
      </c>
      <c r="AT96" s="299">
        <f t="shared" si="60"/>
        <v>10</v>
      </c>
      <c r="AU96" s="299" t="s">
        <v>700</v>
      </c>
      <c r="AV96" s="299">
        <f t="shared" si="61"/>
        <v>15</v>
      </c>
      <c r="AW96" s="299" t="s">
        <v>699</v>
      </c>
      <c r="AX96" s="299">
        <f t="shared" si="62"/>
        <v>15</v>
      </c>
      <c r="AY96" s="299" t="s">
        <v>698</v>
      </c>
      <c r="AZ96" s="299">
        <f t="shared" si="63"/>
        <v>15</v>
      </c>
      <c r="BA96" s="300">
        <f t="shared" si="69"/>
        <v>100</v>
      </c>
      <c r="BB96" s="299" t="str">
        <f t="shared" si="70"/>
        <v>Fuerte</v>
      </c>
      <c r="BC96" s="299" t="s">
        <v>697</v>
      </c>
      <c r="BD96" s="299">
        <f t="shared" si="71"/>
        <v>100</v>
      </c>
      <c r="BE96" s="301" t="str">
        <f t="shared" si="72"/>
        <v>Fuerte</v>
      </c>
      <c r="BF96" s="524"/>
      <c r="BG96" s="524"/>
      <c r="BH96" s="524"/>
      <c r="BI96" s="524"/>
      <c r="BJ96" s="524"/>
      <c r="BK96" s="524"/>
      <c r="BL96" s="524"/>
      <c r="BM96" s="524"/>
      <c r="BN96" s="301" t="s">
        <v>696</v>
      </c>
      <c r="BO96" s="375" t="s">
        <v>816</v>
      </c>
      <c r="BP96" s="302" t="s">
        <v>815</v>
      </c>
      <c r="BQ96" s="302" t="s">
        <v>814</v>
      </c>
      <c r="BR96" s="302" t="s">
        <v>813</v>
      </c>
      <c r="BS96" s="302" t="s">
        <v>812</v>
      </c>
      <c r="BT96" s="328">
        <v>44950</v>
      </c>
      <c r="BU96" s="328">
        <v>45291</v>
      </c>
      <c r="BV96" s="297">
        <v>4432</v>
      </c>
      <c r="BW96" s="297"/>
      <c r="BX96" s="346"/>
      <c r="BY96" s="346"/>
      <c r="BZ96" s="346"/>
      <c r="CA96" s="346"/>
      <c r="CB96" s="346"/>
      <c r="CC96" s="346"/>
      <c r="CD96" s="346"/>
      <c r="CE96" s="346"/>
      <c r="CF96" s="346"/>
      <c r="CG96" s="346"/>
      <c r="CH96" s="346"/>
      <c r="CI96" s="346"/>
      <c r="CJ96" s="346"/>
      <c r="CK96" s="346"/>
      <c r="CL96" s="346"/>
      <c r="CM96" s="346"/>
      <c r="CN96" s="346"/>
      <c r="CO96" s="346"/>
      <c r="CP96" s="346"/>
      <c r="CQ96" s="346"/>
    </row>
    <row r="97" spans="1:95" ht="96" customHeight="1">
      <c r="A97" s="308">
        <v>22</v>
      </c>
      <c r="B97" s="308" t="s">
        <v>802</v>
      </c>
      <c r="C97" s="308" t="s">
        <v>811</v>
      </c>
      <c r="D97" s="308" t="s">
        <v>810</v>
      </c>
      <c r="E97" s="308" t="s">
        <v>809</v>
      </c>
      <c r="F97" s="308" t="s">
        <v>808</v>
      </c>
      <c r="G97" s="308" t="s">
        <v>807</v>
      </c>
      <c r="H97" s="308" t="s">
        <v>709</v>
      </c>
      <c r="I97" s="308" t="s">
        <v>732</v>
      </c>
      <c r="J97" s="379">
        <v>4</v>
      </c>
      <c r="K97" s="380" t="str">
        <f>IF(J97&lt;=0,"",IF(J97=1,"Rara vez",IF(J97=2,"Improbable",IF(J97=3,"Posible",IF(J97=4,"Probable",IF(J97=5,"Casi Seguro"))))))</f>
        <v>Probable</v>
      </c>
      <c r="L97" s="381">
        <f>IF(K97="","",IF(K97="Rara vez",0.2,IF(K97="Improbable",0.4,IF(K97="Posible",0.6,IF(K97="Probable",0.8,IF(K97="Casi seguro",1,))))))</f>
        <v>0.8</v>
      </c>
      <c r="M97" s="381" t="s">
        <v>707</v>
      </c>
      <c r="N97" s="381" t="s">
        <v>707</v>
      </c>
      <c r="O97" s="381" t="s">
        <v>706</v>
      </c>
      <c r="P97" s="381" t="s">
        <v>706</v>
      </c>
      <c r="Q97" s="381" t="s">
        <v>707</v>
      </c>
      <c r="R97" s="381" t="s">
        <v>706</v>
      </c>
      <c r="S97" s="381" t="s">
        <v>706</v>
      </c>
      <c r="T97" s="381" t="s">
        <v>706</v>
      </c>
      <c r="U97" s="381" t="s">
        <v>707</v>
      </c>
      <c r="V97" s="381" t="s">
        <v>706</v>
      </c>
      <c r="W97" s="381" t="s">
        <v>707</v>
      </c>
      <c r="X97" s="381" t="s">
        <v>707</v>
      </c>
      <c r="Y97" s="381" t="s">
        <v>706</v>
      </c>
      <c r="Z97" s="381" t="s">
        <v>707</v>
      </c>
      <c r="AA97" s="381" t="s">
        <v>706</v>
      </c>
      <c r="AB97" s="381" t="s">
        <v>706</v>
      </c>
      <c r="AC97" s="381" t="s">
        <v>706</v>
      </c>
      <c r="AD97" s="381" t="s">
        <v>706</v>
      </c>
      <c r="AE97" s="381" t="s">
        <v>706</v>
      </c>
      <c r="AF97" s="382">
        <f>IF(AB97="Si","19",COUNTIF(M97:AE97,"si"))</f>
        <v>7</v>
      </c>
      <c r="AG97" s="296">
        <f t="shared" si="43"/>
        <v>10</v>
      </c>
      <c r="AH97" s="380" t="str">
        <f>IF(AG97=5,"Moderado",IF(AG97=10,"Mayor",IF(AG97=20,"Catastrófico",0)))</f>
        <v>Mayor</v>
      </c>
      <c r="AI97" s="381">
        <f>IF(AH97="","",IF(AH97="Moderado",0.6,IF(AH97="Mayor",0.8,IF(AH97="Catastrófico",1,))))</f>
        <v>0.8</v>
      </c>
      <c r="AJ97" s="380" t="str">
        <f>IF(OR(AND(K97="Rara vez",AH97="Moderado"),AND(K97="Improbable",AH97="Moderado")),"Moderado",IF(OR(AND(K97="Rara vez",AH97="Mayor"),AND(K97="Improbable",AH97="Mayor"),AND(K97="Posible",AH97="Moderado"),AND(K97="Probable",AH97="Moderado")),"Alta",IF(OR(AND(K97="Rara vez",AH97="Catastrófico"),AND(K97="Improbable",AH97="Catastrófico"),AND(K97="Posible",AH97="Catastrófico"),AND(K97="Probable",AH97="Catastrófico"),AND(K97="Casi seguro",AH97="Catastrófico"),AND(K97="Posible",AH97="Moderado"),AND(K97="Probable",AH97="Moderado"),AND(K97="Casi seguro",AH97="Moderado"),AND(K97="Posible",AH97="Mayor"),AND(K97="Probable",AH97="Mayor"),AND(K97="Casi seguro",AH97="Mayor")),"Extremo",)))</f>
        <v>Extremo</v>
      </c>
      <c r="AK97" s="310">
        <v>1</v>
      </c>
      <c r="AL97" s="317" t="s">
        <v>806</v>
      </c>
      <c r="AM97" s="312" t="s">
        <v>742</v>
      </c>
      <c r="AN97" s="312">
        <f t="shared" si="57"/>
        <v>15</v>
      </c>
      <c r="AO97" s="312" t="s">
        <v>741</v>
      </c>
      <c r="AP97" s="312">
        <f t="shared" si="58"/>
        <v>15</v>
      </c>
      <c r="AQ97" s="312" t="s">
        <v>702</v>
      </c>
      <c r="AR97" s="312">
        <f t="shared" si="59"/>
        <v>15</v>
      </c>
      <c r="AS97" s="312" t="s">
        <v>701</v>
      </c>
      <c r="AT97" s="312">
        <f t="shared" si="60"/>
        <v>15</v>
      </c>
      <c r="AU97" s="312" t="s">
        <v>700</v>
      </c>
      <c r="AV97" s="312">
        <f t="shared" si="61"/>
        <v>15</v>
      </c>
      <c r="AW97" s="299" t="s">
        <v>699</v>
      </c>
      <c r="AX97" s="312">
        <f t="shared" si="62"/>
        <v>15</v>
      </c>
      <c r="AY97" s="299" t="s">
        <v>698</v>
      </c>
      <c r="AZ97" s="312">
        <f t="shared" si="63"/>
        <v>15</v>
      </c>
      <c r="BA97" s="313">
        <f>SUM(AN97,AP97,AR97,AT97,AV97,AX97,AZ97)</f>
        <v>105</v>
      </c>
      <c r="BB97" s="312" t="str">
        <f>IF(BA97&gt;=96,"Fuerte",IF(AND(BA97&gt;=86, BA97&lt;96),"Moderado",IF(BA97&lt;86,"Débil")))</f>
        <v>Fuerte</v>
      </c>
      <c r="BC97" s="312" t="s">
        <v>697</v>
      </c>
      <c r="BD97" s="312">
        <f>VALUE(IF(OR(AND(BB97="Fuerte",BC97="Fuerte")),"100",IF(OR(AND(BB97="Fuerte",BC97="Moderado"),AND(BB97="Moderado",BC97="Fuerte"),AND(BB97="Moderado",BC97="Moderado")),"50",IF(OR(AND(BB97="Fuerte",BC97="Débil"),AND(BB97="Moderado",BC97="Débil"),AND(BB97="Débil",BC97="Fuerte"),AND(BB97="Débil",BC97="Moderado"),AND(BB97="Débil",BC97="Débil")),"0",))))</f>
        <v>100</v>
      </c>
      <c r="BE97" s="314" t="str">
        <f>IF(BD97=100,"Fuerte",IF(BD97=50,"Moderado",IF(BD97=0,"Débil")))</f>
        <v>Fuerte</v>
      </c>
      <c r="BF97" s="314">
        <f>AVERAGE(BD97:BD97)</f>
        <v>100</v>
      </c>
      <c r="BG97" s="314" t="str">
        <f>IF(BF97=100,"Fuerte",IF(AND(BF97&lt;=99, BF97&gt;=50),"Moderado",IF(BF97&lt;50,"Débil")))</f>
        <v>Fuerte</v>
      </c>
      <c r="BH97" s="286">
        <f>IF(BG97="Fuerte",(J97-2),IF(BG97="Moderado",(J97-1), IF(BG97="Débil",((J97-0)))))</f>
        <v>2</v>
      </c>
      <c r="BI97" s="286" t="str">
        <f>IF(BH97&lt;=0,"",IF(BH97=1,"Rara vez",IF(BH97=2,"Improbable",IF(BH97=3,"Posible",IF(BH97=4,"Probable",IF(BH97=5,"Casi Seguro"))))))</f>
        <v>Improbable</v>
      </c>
      <c r="BJ97" s="383">
        <f>IF(BI97="","",IF(BI97="Rara vez",0.2,IF(BI97="Improbable",0.4,IF(BI97="Posible",0.6,IF(BI97="Probable",0.8,IF(BI97="Casi seguro",1,))))))</f>
        <v>0.4</v>
      </c>
      <c r="BK97" s="286" t="str">
        <f>IFERROR(IF(AG97=5,"Moderado",IF(AG97=10,"Mayor",IF(AG97=20,"Catastrófico",0))),"")</f>
        <v>Mayor</v>
      </c>
      <c r="BL97" s="383">
        <f>IF(AH97="","",IF(AH97="Moderado",0.6,IF(AH97="Mayor",0.8,IF(AH97="Catastrófico",1,))))</f>
        <v>0.8</v>
      </c>
      <c r="BM97" s="384" t="str">
        <f>IF(OR(AND(KBI97="Rara vez",BK97="Moderado"),AND(BI97="Improbable",BK97="Moderado")),"Moderado",IF(OR(AND(BI97="Rara vez",BK97="Mayor"),AND(BI97="Improbable",BK97="Mayor"),AND(BI97="Posible",BK97="Moderado"),AND(BI97="Probable",BK97="Moderado")),"Alta",IF(OR(AND(BI97="Rara vez",BK97="Catastrófico"),AND(BI97="Improbable",BK97="Catastrófico"),AND(BI97="Posible",BK97="Catastrófico"),AND(BI97="Probable",BK97="Catastrófico"),AND(BI97="Casi seguro",BK97="Catastrófico"),AND(BI97="Posible",BK97="Moderado"),AND(BI97="Probable",BK97="Moderado"),AND(BI97="Casi seguro",BK97="Moderado"),AND(BI97="Posible",BK97="Mayor"),AND(BI97="Probable",BK97="Mayor"),AND(BI97="Casi seguro",BK97="Mayor")),"Extremo",)))</f>
        <v>Alta</v>
      </c>
      <c r="BN97" s="314" t="s">
        <v>696</v>
      </c>
      <c r="BO97" s="385" t="s">
        <v>805</v>
      </c>
      <c r="BP97" s="321" t="s">
        <v>804</v>
      </c>
      <c r="BQ97" s="321" t="s">
        <v>803</v>
      </c>
      <c r="BR97" s="321" t="s">
        <v>802</v>
      </c>
      <c r="BS97" s="321" t="s">
        <v>801</v>
      </c>
      <c r="BT97" s="323">
        <v>44927</v>
      </c>
      <c r="BU97" s="323">
        <v>45291</v>
      </c>
      <c r="BV97" s="297">
        <v>4649</v>
      </c>
      <c r="BW97" s="310"/>
      <c r="BX97" s="346"/>
      <c r="BY97" s="346"/>
      <c r="BZ97" s="346"/>
      <c r="CA97" s="346"/>
      <c r="CB97" s="346"/>
      <c r="CC97" s="346"/>
      <c r="CD97" s="346"/>
      <c r="CE97" s="346"/>
      <c r="CF97" s="346"/>
      <c r="CG97" s="346"/>
      <c r="CH97" s="346"/>
      <c r="CI97" s="346"/>
      <c r="CJ97" s="346"/>
      <c r="CK97" s="346"/>
      <c r="CL97" s="346"/>
      <c r="CM97" s="346"/>
      <c r="CN97" s="346"/>
      <c r="CO97" s="346"/>
      <c r="CP97" s="346"/>
      <c r="CQ97" s="346"/>
    </row>
    <row r="98" spans="1:95" ht="409.5">
      <c r="A98" s="523">
        <v>23</v>
      </c>
      <c r="B98" s="523" t="s">
        <v>800</v>
      </c>
      <c r="C98" s="523" t="s">
        <v>799</v>
      </c>
      <c r="D98" s="523" t="s">
        <v>798</v>
      </c>
      <c r="E98" s="306" t="s">
        <v>797</v>
      </c>
      <c r="F98" s="306" t="s">
        <v>796</v>
      </c>
      <c r="G98" s="523" t="s">
        <v>795</v>
      </c>
      <c r="H98" s="523" t="s">
        <v>709</v>
      </c>
      <c r="I98" s="318" t="s">
        <v>732</v>
      </c>
      <c r="J98" s="535">
        <v>5</v>
      </c>
      <c r="K98" s="516" t="str">
        <f>IF(J98&lt;=0,"",IF(J98=1,"Rara vez",IF(J98=2,"Improbable",IF(J98=3,"Posible",IF(J98=4,"Probable",IF(J98=5,"Casi Seguro"))))))</f>
        <v>Casi Seguro</v>
      </c>
      <c r="L98" s="532">
        <f>IF(K98="","",IF(K98="Rara vez",0.2,IF(K98="Improbable",0.4,IF(K98="Posible",0.6,IF(K98="Probable",0.8,IF(K98="Casi seguro",1,))))))</f>
        <v>1</v>
      </c>
      <c r="M98" s="570" t="s">
        <v>707</v>
      </c>
      <c r="N98" s="570" t="s">
        <v>707</v>
      </c>
      <c r="O98" s="570" t="s">
        <v>707</v>
      </c>
      <c r="P98" s="570" t="s">
        <v>707</v>
      </c>
      <c r="Q98" s="570" t="s">
        <v>707</v>
      </c>
      <c r="R98" s="570" t="s">
        <v>707</v>
      </c>
      <c r="S98" s="570" t="s">
        <v>707</v>
      </c>
      <c r="T98" s="570" t="s">
        <v>707</v>
      </c>
      <c r="U98" s="570" t="s">
        <v>707</v>
      </c>
      <c r="V98" s="570" t="s">
        <v>707</v>
      </c>
      <c r="W98" s="570" t="s">
        <v>707</v>
      </c>
      <c r="X98" s="570" t="s">
        <v>707</v>
      </c>
      <c r="Y98" s="570" t="s">
        <v>707</v>
      </c>
      <c r="Z98" s="570" t="s">
        <v>707</v>
      </c>
      <c r="AA98" s="570" t="s">
        <v>707</v>
      </c>
      <c r="AB98" s="570" t="s">
        <v>706</v>
      </c>
      <c r="AC98" s="570" t="s">
        <v>707</v>
      </c>
      <c r="AD98" s="570" t="s">
        <v>707</v>
      </c>
      <c r="AE98" s="570" t="s">
        <v>706</v>
      </c>
      <c r="AF98" s="534">
        <f>IF(AB98="Si","19",COUNTIF(M98:AE99,"si"))</f>
        <v>17</v>
      </c>
      <c r="AG98" s="296">
        <f t="shared" si="43"/>
        <v>20</v>
      </c>
      <c r="AH98" s="516" t="str">
        <f>IF(AG98=5,"Moderado",IF(AG98=10,"Mayor",IF(AG98=20,"Catastrófico",0)))</f>
        <v>Catastrófico</v>
      </c>
      <c r="AI98" s="532">
        <f>IF(AH98="","",IF(AH98="Moderado",0.6,IF(AH98="Mayor",0.8,IF(AH98="Catastrófico",1,))))</f>
        <v>1</v>
      </c>
      <c r="AJ98" s="516" t="str">
        <f>IF(OR(AND(K98="Rara vez",AH98="Moderado"),AND(K98="Improbable",AH98="Moderado")),"Moderado",IF(OR(AND(K98="Rara vez",AH98="Mayor"),AND(K98="Improbable",AH98="Mayor"),AND(K98="Posible",AH98="Moderado"),AND(K98="Probable",AH98="Moderado")),"Alta",IF(OR(AND(K98="Rara vez",AH98="Catastrófico"),AND(K98="Improbable",AH98="Catastrófico"),AND(K98="Posible",AH98="Catastrófico"),AND(K98="Probable",AH98="Catastrófico"),AND(K98="Casi seguro",AH98="Catastrófico"),AND(K98="Posible",AH98="Moderado"),AND(K98="Probable",AH98="Moderado"),AND(K98="Casi seguro",AH98="Moderado"),AND(K98="Posible",AH98="Mayor"),AND(K98="Probable",AH98="Mayor"),AND(K98="Casi seguro",AH98="Mayor")),"Extremo",)))</f>
        <v>Extremo</v>
      </c>
      <c r="AK98" s="310">
        <v>1</v>
      </c>
      <c r="AL98" s="319" t="s">
        <v>794</v>
      </c>
      <c r="AM98" s="312" t="s">
        <v>742</v>
      </c>
      <c r="AN98" s="312">
        <f t="shared" si="57"/>
        <v>15</v>
      </c>
      <c r="AO98" s="312" t="s">
        <v>741</v>
      </c>
      <c r="AP98" s="312">
        <f t="shared" si="58"/>
        <v>15</v>
      </c>
      <c r="AQ98" s="312" t="s">
        <v>702</v>
      </c>
      <c r="AR98" s="312">
        <f t="shared" si="59"/>
        <v>15</v>
      </c>
      <c r="AS98" s="312" t="s">
        <v>720</v>
      </c>
      <c r="AT98" s="312">
        <f t="shared" si="60"/>
        <v>10</v>
      </c>
      <c r="AU98" s="312" t="s">
        <v>700</v>
      </c>
      <c r="AV98" s="312">
        <f t="shared" si="61"/>
        <v>15</v>
      </c>
      <c r="AW98" s="299" t="s">
        <v>699</v>
      </c>
      <c r="AX98" s="312">
        <f t="shared" si="62"/>
        <v>15</v>
      </c>
      <c r="AY98" s="299" t="s">
        <v>698</v>
      </c>
      <c r="AZ98" s="312">
        <f t="shared" si="63"/>
        <v>15</v>
      </c>
      <c r="BA98" s="313">
        <f>SUM(AN98,AP98,AR98,AT98,AV98,AX98,AZ98)</f>
        <v>100</v>
      </c>
      <c r="BB98" s="312" t="str">
        <f>IF(BA98&gt;=96,"Fuerte",IF(AND(BA98&gt;=86, BA98&lt;96),"Moderado",IF(BA98&lt;86,"Débil")))</f>
        <v>Fuerte</v>
      </c>
      <c r="BC98" s="312" t="s">
        <v>697</v>
      </c>
      <c r="BD98" s="312">
        <f>VALUE(IF(OR(AND(BB98="Fuerte",BC98="Fuerte")),"100",IF(OR(AND(BB98="Fuerte",BC98="Moderado"),AND(BB98="Moderado",BC98="Fuerte"),AND(BB98="Moderado",BC98="Moderado")),"50",IF(OR(AND(BB98="Fuerte",BC98="Débil"),AND(BB98="Moderado",BC98="Débil"),AND(BB98="Débil",BC98="Fuerte"),AND(BB98="Débil",BC98="Moderado"),AND(BB98="Débil",BC98="Débil")),"0",))))</f>
        <v>100</v>
      </c>
      <c r="BE98" s="314" t="str">
        <f>IF(BD98=100,"Fuerte",IF(BD98=50,"Moderado",IF(BD98=0,"Débil")))</f>
        <v>Fuerte</v>
      </c>
      <c r="BF98" s="538">
        <f>AVERAGE(BD98:BD102)</f>
        <v>100</v>
      </c>
      <c r="BG98" s="538" t="str">
        <f>IF(BF98=100,"Fuerte",IF(AND(BF98&lt;=99, BF98&gt;=50),"Moderado",IF(BF98&lt;50,"Débil")))</f>
        <v>Fuerte</v>
      </c>
      <c r="BH98" s="525">
        <f>IF(BG98="Fuerte",(J98-2),IF(BG98="Moderado",(J98-1), IF(BG98="Débil",((J98-0)))))</f>
        <v>3</v>
      </c>
      <c r="BI98" s="525" t="str">
        <f>IF(BH98&lt;=0,"",IF(BH98=1,"Rara vez",IF(BH98=2,"Improbable",IF(BH98=3,"Posible",IF(BH98=4,"Probable",IF(BH98=5,"Casi Seguro"))))))</f>
        <v>Posible</v>
      </c>
      <c r="BJ98" s="536">
        <f>IF(BI98="","",IF(BI98="Rara vez",0.2,IF(BI98="Improbable",0.4,IF(BI98="Posible",0.6,IF(BI98="Probable",0.8,IF(BI98="Casi seguro",1,))))))</f>
        <v>0.6</v>
      </c>
      <c r="BK98" s="525" t="str">
        <f>IFERROR(IF(AG98=5,"Moderado",IF(AG98=10,"Mayor",IF(AG98=20,"Catastrófico",0))),"")</f>
        <v>Catastrófico</v>
      </c>
      <c r="BL98" s="536">
        <f>IF(AH98="","",IF(AH98="Moderado",0.6,IF(AH98="Mayor",0.8,IF(AH98="Catastrófico",1,))))</f>
        <v>1</v>
      </c>
      <c r="BM98" s="537" t="str">
        <f>IF(OR(AND(KBI98="Rara vez",BK98="Moderado"),AND(BI98="Improbable",BK98="Moderado")),"Moderado",IF(OR(AND(BI98="Rara vez",BK98="Mayor"),AND(BI98="Improbable",BK98="Mayor"),AND(BI98="Posible",BK98="Moderado"),AND(BI98="Probable",BK98="Moderado")),"Alta",IF(OR(AND(BI98="Rara vez",BK98="Catastrófico"),AND(BI98="Improbable",BK98="Catastrófico"),AND(BI98="Posible",BK98="Catastrófico"),AND(BI98="Probable",BK98="Catastrófico"),AND(BI98="Casi seguro",BK98="Catastrófico"),AND(BI98="Posible",BK98="Moderado"),AND(BI98="Probable",BK98="Moderado"),AND(BI98="Casi seguro",BK98="Moderado"),AND(BI98="Posible",BK98="Mayor"),AND(BI98="Probable",BK98="Mayor"),AND(BI98="Casi seguro",BK98="Mayor")),"Extremo",)))</f>
        <v>Extremo</v>
      </c>
      <c r="BN98" s="315" t="s">
        <v>696</v>
      </c>
      <c r="BO98" s="386" t="s">
        <v>793</v>
      </c>
      <c r="BP98" s="297" t="s">
        <v>792</v>
      </c>
      <c r="BQ98" s="297" t="s">
        <v>791</v>
      </c>
      <c r="BR98" s="297" t="s">
        <v>790</v>
      </c>
      <c r="BS98" s="297" t="s">
        <v>789</v>
      </c>
      <c r="BT98" s="323">
        <v>45029</v>
      </c>
      <c r="BU98" s="323" t="s">
        <v>788</v>
      </c>
      <c r="BV98" s="310">
        <v>4480</v>
      </c>
      <c r="BW98" s="310"/>
      <c r="BX98" s="346"/>
      <c r="BY98" s="346"/>
      <c r="BZ98" s="346"/>
      <c r="CA98" s="346"/>
      <c r="CB98" s="346"/>
      <c r="CC98" s="346"/>
      <c r="CD98" s="346"/>
      <c r="CE98" s="346"/>
      <c r="CF98" s="346"/>
      <c r="CG98" s="346"/>
      <c r="CH98" s="346"/>
      <c r="CI98" s="346"/>
      <c r="CJ98" s="346"/>
      <c r="CK98" s="346"/>
      <c r="CL98" s="346"/>
      <c r="CM98" s="346"/>
      <c r="CN98" s="346"/>
      <c r="CO98" s="346"/>
      <c r="CP98" s="346"/>
      <c r="CQ98" s="346"/>
    </row>
    <row r="99" spans="1:95" ht="49.5" customHeight="1">
      <c r="A99" s="524"/>
      <c r="B99" s="524"/>
      <c r="C99" s="524"/>
      <c r="D99" s="524"/>
      <c r="E99" s="306"/>
      <c r="F99" s="306"/>
      <c r="G99" s="524"/>
      <c r="H99" s="524"/>
      <c r="I99" s="318" t="s">
        <v>787</v>
      </c>
      <c r="J99" s="524"/>
      <c r="K99" s="524"/>
      <c r="L99" s="524"/>
      <c r="M99" s="571"/>
      <c r="N99" s="571"/>
      <c r="O99" s="571"/>
      <c r="P99" s="571"/>
      <c r="Q99" s="571"/>
      <c r="R99" s="571"/>
      <c r="S99" s="571"/>
      <c r="T99" s="571"/>
      <c r="U99" s="571"/>
      <c r="V99" s="571"/>
      <c r="W99" s="571"/>
      <c r="X99" s="571"/>
      <c r="Y99" s="571"/>
      <c r="Z99" s="571"/>
      <c r="AA99" s="571"/>
      <c r="AB99" s="571"/>
      <c r="AC99" s="571"/>
      <c r="AD99" s="571"/>
      <c r="AE99" s="571"/>
      <c r="AF99" s="524"/>
      <c r="AG99" s="296">
        <f t="shared" si="43"/>
        <v>5</v>
      </c>
      <c r="AH99" s="524"/>
      <c r="AI99" s="524"/>
      <c r="AJ99" s="524"/>
      <c r="AK99" s="310">
        <v>2</v>
      </c>
      <c r="AL99" s="317" t="s">
        <v>731</v>
      </c>
      <c r="AM99" s="312"/>
      <c r="AN99" s="312" t="str">
        <f t="shared" si="57"/>
        <v/>
      </c>
      <c r="AO99" s="312"/>
      <c r="AP99" s="312" t="str">
        <f t="shared" si="58"/>
        <v/>
      </c>
      <c r="AQ99" s="312"/>
      <c r="AR99" s="312" t="str">
        <f t="shared" si="59"/>
        <v/>
      </c>
      <c r="AS99" s="312"/>
      <c r="AT99" s="312" t="str">
        <f t="shared" si="60"/>
        <v/>
      </c>
      <c r="AU99" s="312"/>
      <c r="AV99" s="312" t="str">
        <f t="shared" si="61"/>
        <v/>
      </c>
      <c r="AW99" s="299"/>
      <c r="AX99" s="312" t="str">
        <f t="shared" si="62"/>
        <v/>
      </c>
      <c r="AY99" s="299"/>
      <c r="AZ99" s="312" t="str">
        <f t="shared" si="63"/>
        <v/>
      </c>
      <c r="BA99" s="313"/>
      <c r="BB99" s="312"/>
      <c r="BC99" s="312"/>
      <c r="BD99" s="312"/>
      <c r="BE99" s="314"/>
      <c r="BF99" s="524"/>
      <c r="BG99" s="524"/>
      <c r="BH99" s="524"/>
      <c r="BI99" s="524"/>
      <c r="BJ99" s="524"/>
      <c r="BK99" s="524"/>
      <c r="BL99" s="524"/>
      <c r="BM99" s="524"/>
      <c r="BN99" s="315" t="s">
        <v>771</v>
      </c>
      <c r="BO99" s="387" t="s">
        <v>786</v>
      </c>
      <c r="BP99" s="321" t="s">
        <v>785</v>
      </c>
      <c r="BQ99" s="297" t="s">
        <v>784</v>
      </c>
      <c r="BR99" s="297" t="s">
        <v>783</v>
      </c>
      <c r="BS99" s="297" t="s">
        <v>782</v>
      </c>
      <c r="BT99" s="323">
        <v>45029</v>
      </c>
      <c r="BU99" s="323" t="s">
        <v>765</v>
      </c>
      <c r="BV99" s="310">
        <v>4480</v>
      </c>
      <c r="BW99" s="310"/>
      <c r="BX99" s="346"/>
      <c r="BY99" s="346"/>
      <c r="BZ99" s="346"/>
      <c r="CA99" s="346"/>
      <c r="CB99" s="346"/>
      <c r="CC99" s="346"/>
      <c r="CD99" s="346"/>
      <c r="CE99" s="346"/>
      <c r="CF99" s="346"/>
      <c r="CG99" s="346"/>
      <c r="CH99" s="346"/>
      <c r="CI99" s="346"/>
      <c r="CJ99" s="346"/>
      <c r="CK99" s="346"/>
      <c r="CL99" s="346"/>
      <c r="CM99" s="346"/>
      <c r="CN99" s="346"/>
      <c r="CO99" s="346"/>
      <c r="CP99" s="346"/>
      <c r="CQ99" s="346"/>
    </row>
    <row r="100" spans="1:95" ht="49.5" customHeight="1">
      <c r="A100" s="524"/>
      <c r="B100" s="524"/>
      <c r="C100" s="524"/>
      <c r="D100" s="524"/>
      <c r="E100" s="306"/>
      <c r="F100" s="306"/>
      <c r="G100" s="524"/>
      <c r="H100" s="524"/>
      <c r="I100" s="318"/>
      <c r="J100" s="524"/>
      <c r="K100" s="524"/>
      <c r="L100" s="524"/>
      <c r="M100" s="571"/>
      <c r="N100" s="571"/>
      <c r="O100" s="571"/>
      <c r="P100" s="571"/>
      <c r="Q100" s="571"/>
      <c r="R100" s="571"/>
      <c r="S100" s="571"/>
      <c r="T100" s="571"/>
      <c r="U100" s="571"/>
      <c r="V100" s="571"/>
      <c r="W100" s="571"/>
      <c r="X100" s="571"/>
      <c r="Y100" s="571"/>
      <c r="Z100" s="571"/>
      <c r="AA100" s="571"/>
      <c r="AB100" s="571"/>
      <c r="AC100" s="571"/>
      <c r="AD100" s="571"/>
      <c r="AE100" s="571"/>
      <c r="AF100" s="524"/>
      <c r="AG100" s="296"/>
      <c r="AH100" s="524"/>
      <c r="AI100" s="524"/>
      <c r="AJ100" s="524"/>
      <c r="AK100" s="310"/>
      <c r="AL100" s="317"/>
      <c r="AM100" s="312"/>
      <c r="AN100" s="312"/>
      <c r="AO100" s="312"/>
      <c r="AP100" s="312"/>
      <c r="AQ100" s="312"/>
      <c r="AR100" s="312"/>
      <c r="AS100" s="312"/>
      <c r="AT100" s="312"/>
      <c r="AU100" s="312"/>
      <c r="AV100" s="312"/>
      <c r="AW100" s="299"/>
      <c r="AX100" s="312"/>
      <c r="AY100" s="299"/>
      <c r="AZ100" s="312"/>
      <c r="BA100" s="313"/>
      <c r="BB100" s="312"/>
      <c r="BC100" s="312"/>
      <c r="BD100" s="312"/>
      <c r="BE100" s="314"/>
      <c r="BF100" s="524"/>
      <c r="BG100" s="524"/>
      <c r="BH100" s="524"/>
      <c r="BI100" s="524"/>
      <c r="BJ100" s="524"/>
      <c r="BK100" s="524"/>
      <c r="BL100" s="524"/>
      <c r="BM100" s="524"/>
      <c r="BN100" s="315" t="s">
        <v>771</v>
      </c>
      <c r="BO100" s="387" t="s">
        <v>781</v>
      </c>
      <c r="BP100" s="321" t="s">
        <v>780</v>
      </c>
      <c r="BQ100" s="321" t="s">
        <v>779</v>
      </c>
      <c r="BR100" s="321" t="s">
        <v>778</v>
      </c>
      <c r="BS100" s="321" t="s">
        <v>777</v>
      </c>
      <c r="BT100" s="323">
        <v>45029</v>
      </c>
      <c r="BU100" s="323" t="s">
        <v>765</v>
      </c>
      <c r="BV100" s="310">
        <v>4480</v>
      </c>
      <c r="BW100" s="310"/>
      <c r="BX100" s="346"/>
      <c r="BY100" s="346"/>
      <c r="BZ100" s="346"/>
      <c r="CA100" s="346"/>
      <c r="CB100" s="346"/>
      <c r="CC100" s="346"/>
      <c r="CD100" s="346"/>
      <c r="CE100" s="346"/>
      <c r="CF100" s="346"/>
      <c r="CG100" s="346"/>
      <c r="CH100" s="346"/>
      <c r="CI100" s="346"/>
      <c r="CJ100" s="346"/>
      <c r="CK100" s="346"/>
      <c r="CL100" s="346"/>
      <c r="CM100" s="346"/>
      <c r="CN100" s="346"/>
      <c r="CO100" s="346"/>
      <c r="CP100" s="346"/>
      <c r="CQ100" s="346"/>
    </row>
    <row r="101" spans="1:95" ht="49.5" customHeight="1">
      <c r="A101" s="524"/>
      <c r="B101" s="524"/>
      <c r="C101" s="524"/>
      <c r="D101" s="524"/>
      <c r="E101" s="306"/>
      <c r="F101" s="306"/>
      <c r="G101" s="524"/>
      <c r="H101" s="524"/>
      <c r="I101" s="318" t="s">
        <v>758</v>
      </c>
      <c r="J101" s="524"/>
      <c r="K101" s="524"/>
      <c r="L101" s="524"/>
      <c r="M101" s="571"/>
      <c r="N101" s="571"/>
      <c r="O101" s="571"/>
      <c r="P101" s="571"/>
      <c r="Q101" s="571"/>
      <c r="R101" s="571"/>
      <c r="S101" s="571"/>
      <c r="T101" s="571"/>
      <c r="U101" s="571"/>
      <c r="V101" s="571"/>
      <c r="W101" s="571"/>
      <c r="X101" s="571"/>
      <c r="Y101" s="571"/>
      <c r="Z101" s="571"/>
      <c r="AA101" s="571"/>
      <c r="AB101" s="571"/>
      <c r="AC101" s="571"/>
      <c r="AD101" s="571"/>
      <c r="AE101" s="571"/>
      <c r="AF101" s="524"/>
      <c r="AG101" s="296">
        <f t="shared" si="43"/>
        <v>5</v>
      </c>
      <c r="AH101" s="524"/>
      <c r="AI101" s="524"/>
      <c r="AJ101" s="524"/>
      <c r="AK101" s="310">
        <v>3</v>
      </c>
      <c r="AL101" s="317" t="s">
        <v>731</v>
      </c>
      <c r="AM101" s="312"/>
      <c r="AN101" s="312" t="str">
        <f t="shared" si="57"/>
        <v/>
      </c>
      <c r="AO101" s="312"/>
      <c r="AP101" s="312" t="str">
        <f t="shared" si="58"/>
        <v/>
      </c>
      <c r="AQ101" s="312"/>
      <c r="AR101" s="312" t="str">
        <f t="shared" si="59"/>
        <v/>
      </c>
      <c r="AS101" s="312"/>
      <c r="AT101" s="312" t="str">
        <f t="shared" si="60"/>
        <v/>
      </c>
      <c r="AU101" s="312"/>
      <c r="AV101" s="312" t="str">
        <f t="shared" si="61"/>
        <v/>
      </c>
      <c r="AW101" s="299"/>
      <c r="AX101" s="312" t="str">
        <f t="shared" si="62"/>
        <v/>
      </c>
      <c r="AY101" s="299"/>
      <c r="AZ101" s="312" t="str">
        <f t="shared" si="63"/>
        <v/>
      </c>
      <c r="BA101" s="313"/>
      <c r="BB101" s="312"/>
      <c r="BC101" s="312"/>
      <c r="BD101" s="312"/>
      <c r="BE101" s="314"/>
      <c r="BF101" s="524"/>
      <c r="BG101" s="524"/>
      <c r="BH101" s="524"/>
      <c r="BI101" s="524"/>
      <c r="BJ101" s="524"/>
      <c r="BK101" s="524"/>
      <c r="BL101" s="524"/>
      <c r="BM101" s="524"/>
      <c r="BN101" s="315" t="s">
        <v>771</v>
      </c>
      <c r="BO101" s="387" t="s">
        <v>776</v>
      </c>
      <c r="BP101" s="321" t="s">
        <v>775</v>
      </c>
      <c r="BQ101" s="321" t="s">
        <v>774</v>
      </c>
      <c r="BR101" s="321" t="s">
        <v>773</v>
      </c>
      <c r="BS101" s="321" t="s">
        <v>772</v>
      </c>
      <c r="BT101" s="323">
        <v>45029</v>
      </c>
      <c r="BU101" s="323" t="s">
        <v>765</v>
      </c>
      <c r="BV101" s="310">
        <v>4480</v>
      </c>
      <c r="BW101" s="310"/>
      <c r="BX101" s="346"/>
      <c r="BY101" s="346"/>
      <c r="BZ101" s="346"/>
      <c r="CA101" s="346"/>
      <c r="CB101" s="346"/>
      <c r="CC101" s="346"/>
      <c r="CD101" s="346"/>
      <c r="CE101" s="346"/>
      <c r="CF101" s="346"/>
      <c r="CG101" s="346"/>
      <c r="CH101" s="346"/>
      <c r="CI101" s="346"/>
      <c r="CJ101" s="346"/>
      <c r="CK101" s="346"/>
      <c r="CL101" s="346"/>
      <c r="CM101" s="346"/>
      <c r="CN101" s="346"/>
      <c r="CO101" s="346"/>
      <c r="CP101" s="346"/>
      <c r="CQ101" s="346"/>
    </row>
    <row r="102" spans="1:95" ht="49.5" customHeight="1">
      <c r="A102" s="524"/>
      <c r="B102" s="524"/>
      <c r="C102" s="524"/>
      <c r="D102" s="524"/>
      <c r="E102" s="306"/>
      <c r="F102" s="306"/>
      <c r="G102" s="524"/>
      <c r="H102" s="524"/>
      <c r="I102" s="318" t="s">
        <v>728</v>
      </c>
      <c r="J102" s="524"/>
      <c r="K102" s="524"/>
      <c r="L102" s="524"/>
      <c r="M102" s="571"/>
      <c r="N102" s="571"/>
      <c r="O102" s="571"/>
      <c r="P102" s="571"/>
      <c r="Q102" s="571"/>
      <c r="R102" s="571"/>
      <c r="S102" s="571"/>
      <c r="T102" s="571"/>
      <c r="U102" s="571"/>
      <c r="V102" s="571"/>
      <c r="W102" s="571"/>
      <c r="X102" s="571"/>
      <c r="Y102" s="571"/>
      <c r="Z102" s="571"/>
      <c r="AA102" s="571"/>
      <c r="AB102" s="571"/>
      <c r="AC102" s="571"/>
      <c r="AD102" s="571"/>
      <c r="AE102" s="571"/>
      <c r="AF102" s="524"/>
      <c r="AG102" s="296">
        <f t="shared" si="43"/>
        <v>5</v>
      </c>
      <c r="AH102" s="524"/>
      <c r="AI102" s="524"/>
      <c r="AJ102" s="524"/>
      <c r="AK102" s="310">
        <v>4</v>
      </c>
      <c r="AL102" s="317" t="s">
        <v>731</v>
      </c>
      <c r="AM102" s="312"/>
      <c r="AN102" s="312" t="str">
        <f t="shared" si="57"/>
        <v/>
      </c>
      <c r="AO102" s="312"/>
      <c r="AP102" s="312" t="str">
        <f t="shared" si="58"/>
        <v/>
      </c>
      <c r="AQ102" s="312"/>
      <c r="AR102" s="312" t="str">
        <f t="shared" si="59"/>
        <v/>
      </c>
      <c r="AS102" s="312"/>
      <c r="AT102" s="312" t="str">
        <f t="shared" si="60"/>
        <v/>
      </c>
      <c r="AU102" s="312"/>
      <c r="AV102" s="312" t="str">
        <f t="shared" si="61"/>
        <v/>
      </c>
      <c r="AW102" s="299"/>
      <c r="AX102" s="312" t="str">
        <f t="shared" si="62"/>
        <v/>
      </c>
      <c r="AY102" s="299"/>
      <c r="AZ102" s="312" t="str">
        <f t="shared" si="63"/>
        <v/>
      </c>
      <c r="BA102" s="313"/>
      <c r="BB102" s="312"/>
      <c r="BC102" s="312"/>
      <c r="BD102" s="312"/>
      <c r="BE102" s="314"/>
      <c r="BF102" s="524"/>
      <c r="BG102" s="524"/>
      <c r="BH102" s="524"/>
      <c r="BI102" s="524"/>
      <c r="BJ102" s="524"/>
      <c r="BK102" s="524"/>
      <c r="BL102" s="524"/>
      <c r="BM102" s="524"/>
      <c r="BN102" s="315" t="s">
        <v>771</v>
      </c>
      <c r="BO102" s="387" t="s">
        <v>770</v>
      </c>
      <c r="BP102" s="321" t="s">
        <v>769</v>
      </c>
      <c r="BQ102" s="321" t="s">
        <v>768</v>
      </c>
      <c r="BR102" s="321" t="s">
        <v>767</v>
      </c>
      <c r="BS102" s="321" t="s">
        <v>766</v>
      </c>
      <c r="BT102" s="323">
        <v>45029</v>
      </c>
      <c r="BU102" s="323" t="s">
        <v>765</v>
      </c>
      <c r="BV102" s="310">
        <v>4480</v>
      </c>
      <c r="BW102" s="310"/>
      <c r="BX102" s="346"/>
      <c r="BY102" s="346"/>
      <c r="BZ102" s="346"/>
      <c r="CA102" s="346"/>
      <c r="CB102" s="346"/>
      <c r="CC102" s="346"/>
      <c r="CD102" s="346"/>
      <c r="CE102" s="346"/>
      <c r="CF102" s="346"/>
      <c r="CG102" s="346"/>
      <c r="CH102" s="346"/>
      <c r="CI102" s="346"/>
      <c r="CJ102" s="346"/>
      <c r="CK102" s="346"/>
      <c r="CL102" s="346"/>
      <c r="CM102" s="346"/>
      <c r="CN102" s="346"/>
      <c r="CO102" s="346"/>
      <c r="CP102" s="346"/>
      <c r="CQ102" s="346"/>
    </row>
    <row r="103" spans="1:95" ht="270" customHeight="1">
      <c r="A103" s="308">
        <v>24</v>
      </c>
      <c r="B103" s="308" t="s">
        <v>764</v>
      </c>
      <c r="C103" s="308" t="s">
        <v>763</v>
      </c>
      <c r="D103" s="308" t="s">
        <v>762</v>
      </c>
      <c r="E103" s="340" t="s">
        <v>761</v>
      </c>
      <c r="F103" s="340" t="s">
        <v>760</v>
      </c>
      <c r="G103" s="308" t="s">
        <v>759</v>
      </c>
      <c r="H103" s="308" t="s">
        <v>709</v>
      </c>
      <c r="I103" s="308" t="s">
        <v>758</v>
      </c>
      <c r="J103" s="308">
        <v>2</v>
      </c>
      <c r="K103" s="380" t="str">
        <f>IF(J103&lt;=0,"",IF(J103=1,"Rara vez",IF(J103=2,"Improbable",IF(J103=3,"Posible",IF(J103=4,"Probable",IF(J103=5,"Casi Seguro"))))))</f>
        <v>Improbable</v>
      </c>
      <c r="L103" s="381">
        <f>IF(K103="","",IF(K103="Rara vez",0.2,IF(K103="Improbable",0.4,IF(K103="Posible",0.6,IF(K103="Probable",0.8,IF(K103="Casi seguro",1,))))))</f>
        <v>0.4</v>
      </c>
      <c r="M103" s="381" t="s">
        <v>706</v>
      </c>
      <c r="N103" s="381" t="s">
        <v>707</v>
      </c>
      <c r="O103" s="381" t="s">
        <v>706</v>
      </c>
      <c r="P103" s="381" t="s">
        <v>706</v>
      </c>
      <c r="Q103" s="381" t="s">
        <v>706</v>
      </c>
      <c r="R103" s="381" t="s">
        <v>706</v>
      </c>
      <c r="S103" s="381" t="s">
        <v>706</v>
      </c>
      <c r="T103" s="381" t="s">
        <v>706</v>
      </c>
      <c r="U103" s="381" t="s">
        <v>706</v>
      </c>
      <c r="V103" s="381" t="s">
        <v>707</v>
      </c>
      <c r="W103" s="381" t="s">
        <v>706</v>
      </c>
      <c r="X103" s="381" t="s">
        <v>707</v>
      </c>
      <c r="Y103" s="381" t="s">
        <v>706</v>
      </c>
      <c r="Z103" s="381" t="s">
        <v>707</v>
      </c>
      <c r="AA103" s="381" t="s">
        <v>707</v>
      </c>
      <c r="AB103" s="381" t="s">
        <v>706</v>
      </c>
      <c r="AC103" s="381" t="s">
        <v>707</v>
      </c>
      <c r="AD103" s="381" t="s">
        <v>706</v>
      </c>
      <c r="AE103" s="381" t="s">
        <v>706</v>
      </c>
      <c r="AF103" s="382">
        <f>IF(AB103="Si","19",COUNTIF(M103:AE103,"si"))</f>
        <v>6</v>
      </c>
      <c r="AG103" s="296">
        <f t="shared" si="43"/>
        <v>10</v>
      </c>
      <c r="AH103" s="380" t="str">
        <f>IF(AG103=5,"Moderado",IF(AG103=10,"Mayor",IF(AG103=20,"Catastrófico",0)))</f>
        <v>Mayor</v>
      </c>
      <c r="AI103" s="381">
        <v>0.6</v>
      </c>
      <c r="AJ103" s="380" t="str">
        <f>IF(OR(AND(K103="Rara vez",AH103="Moderado"),AND(K103="Improbable",AH103="Moderado")),"Moderado",IF(OR(AND(K103="Rara vez",AH103="Mayor"),AND(K103="Improbable",AH103="Mayor"),AND(K103="Posible",AH103="Moderado"),AND(K103="Probable",AH103="Moderado")),"Alta",IF(OR(AND(K103="Rara vez",AH103="Catastrófico"),AND(K103="Improbable",AH103="Catastrófico"),AND(K103="Posible",AH103="Catastrófico"),AND(K103="Probable",AH103="Catastrófico"),AND(K103="Casi seguro",AH103="Catastrófico"),AND(K103="Posible",AH103="Moderado"),AND(K103="Probable",AH103="Moderado"),AND(K103="Casi seguro",AH103="Moderado"),AND(K103="Posible",AH103="Mayor"),AND(K103="Probable",AH103="Mayor"),AND(K103="Casi seguro",AH103="Mayor")),"Extremo",)))</f>
        <v>Alta</v>
      </c>
      <c r="AK103" s="297">
        <v>1</v>
      </c>
      <c r="AL103" s="388" t="s">
        <v>757</v>
      </c>
      <c r="AM103" s="299" t="s">
        <v>742</v>
      </c>
      <c r="AN103" s="299">
        <f t="shared" si="57"/>
        <v>15</v>
      </c>
      <c r="AO103" s="299" t="s">
        <v>741</v>
      </c>
      <c r="AP103" s="299">
        <f t="shared" si="58"/>
        <v>15</v>
      </c>
      <c r="AQ103" s="299" t="s">
        <v>702</v>
      </c>
      <c r="AR103" s="299">
        <f t="shared" si="59"/>
        <v>15</v>
      </c>
      <c r="AS103" s="299" t="s">
        <v>720</v>
      </c>
      <c r="AT103" s="299">
        <f t="shared" si="60"/>
        <v>10</v>
      </c>
      <c r="AU103" s="299" t="s">
        <v>700</v>
      </c>
      <c r="AV103" s="299">
        <f t="shared" si="61"/>
        <v>15</v>
      </c>
      <c r="AW103" s="299" t="s">
        <v>699</v>
      </c>
      <c r="AX103" s="299">
        <f t="shared" si="62"/>
        <v>15</v>
      </c>
      <c r="AY103" s="299" t="s">
        <v>698</v>
      </c>
      <c r="AZ103" s="299">
        <f t="shared" si="63"/>
        <v>15</v>
      </c>
      <c r="BA103" s="300">
        <f>SUM(AN103,AP103,AR103,AT103,AV103,AX103,AZ103)</f>
        <v>100</v>
      </c>
      <c r="BB103" s="299" t="str">
        <f>IF(BA103&gt;=96,"Fuerte",IF(AND(BA103&gt;=86, BA103&lt;96),"Moderado",IF(BA103&lt;86,"Débil")))</f>
        <v>Fuerte</v>
      </c>
      <c r="BC103" s="299" t="s">
        <v>697</v>
      </c>
      <c r="BD103" s="299">
        <f>VALUE(IF(OR(AND(BB103="Fuerte",BC103="Fuerte")),"100",IF(OR(AND(BB103="Fuerte",BC103="Moderado"),AND(BB103="Moderado",BC103="Fuerte"),AND(BB103="Moderado",BC103="Moderado")),"50",IF(OR(AND(BB103="Fuerte",BC103="Débil"),AND(BB103="Moderado",BC103="Débil"),AND(BB103="Débil",BC103="Fuerte"),AND(BB103="Débil",BC103="Moderado"),AND(BB103="Débil",BC103="Débil")),"0",))))</f>
        <v>100</v>
      </c>
      <c r="BE103" s="301" t="str">
        <f>IF(BD103=100,"Fuerte",IF(BD103=50,"Moderado",IF(BD103=0,"Débil")))</f>
        <v>Fuerte</v>
      </c>
      <c r="BF103" s="301">
        <f>AVERAGE(BD103:BD103)</f>
        <v>100</v>
      </c>
      <c r="BG103" s="301" t="str">
        <f>IF(BF103=100,"Fuerte",IF(AND(BF103&lt;=99, BF103&gt;=50),"Moderado",IF(BF103&lt;50,"Débil")))</f>
        <v>Fuerte</v>
      </c>
      <c r="BH103" s="286">
        <f>IF(BG103="Fuerte",(J103-2),IF(BG103="Moderado",(J103-1), IF(BG103="Débil",((J103-0)))))</f>
        <v>0</v>
      </c>
      <c r="BI103" s="286" t="str">
        <f>IF(BH103&lt;=0,"Rara vez",IF(BH103=1,"Rara vez",IF(BH103=2,"Improbable",IF(BH103=3,"Posible",IF(BH103=4,"Probable",IF(BH103=5,"Casi Seguro"))))))</f>
        <v>Rara vez</v>
      </c>
      <c r="BJ103" s="381">
        <f>IF(BI103="","",IF(BI103="Rara vez",0.2,IF(BI103="Improbable",0.4,IF(BI103="Posible",0.6,IF(BI103="Probable",0.8,IF(BI103="Casi seguro",1,))))))</f>
        <v>0.2</v>
      </c>
      <c r="BK103" s="286" t="str">
        <f>IFERROR(IF(AG103=5,"Moderado",IF(AG103=10,"Mayor",IF(AG103=20,"Catastrófico",0))),"")</f>
        <v>Mayor</v>
      </c>
      <c r="BL103" s="381">
        <f>IF(AH103="","",IF(AH103="Moderado",0.6,IF(AH103="Mayor",0.8,IF(AH103="Catastrófico",1,))))</f>
        <v>0.8</v>
      </c>
      <c r="BM103" s="286" t="str">
        <f>IF(OR(AND(KBI103="Rara vez",BK103="Moderado"),AND(BI103="Improbable",BK103="Moderado")),"Moderado",IF(OR(AND(BI103="Rara vez",BK103="Mayor"),AND(BI103="Improbable",BK103="Mayor"),AND(BI103="Posible",BK103="Moderado"),AND(BI103="Probable",BK103="Moderado")),"Alta",IF(OR(AND(BI103="Rara vez",BK103="Catastrófico"),AND(BI103="Improbable",BK103="Catastrófico"),AND(BI103="Posible",BK103="Catastrófico"),AND(BI103="Probable",BK103="Catastrófico"),AND(BI103="Casi seguro",BK103="Catastrófico"),AND(BI103="Posible",BK103="Moderado"),AND(BI103="Probable",BK103="Moderado"),AND(BI103="Casi seguro",BK103="Moderado"),AND(BI103="Posible",BK103="Mayor"),AND(BI103="Probable",BK103="Mayor"),AND(BI103="Casi seguro",BK103="Mayor")),"Extremo",)))</f>
        <v>Alta</v>
      </c>
      <c r="BN103" s="301" t="s">
        <v>696</v>
      </c>
      <c r="BO103" s="389" t="s">
        <v>756</v>
      </c>
      <c r="BP103" s="321" t="s">
        <v>755</v>
      </c>
      <c r="BQ103" s="321" t="s">
        <v>755</v>
      </c>
      <c r="BR103" s="321" t="s">
        <v>754</v>
      </c>
      <c r="BS103" s="321" t="s">
        <v>753</v>
      </c>
      <c r="BT103" s="316">
        <v>44991</v>
      </c>
      <c r="BU103" s="316">
        <v>45291</v>
      </c>
      <c r="BV103" s="316">
        <v>4455</v>
      </c>
      <c r="BW103" s="297"/>
      <c r="BX103" s="278"/>
      <c r="BY103" s="278"/>
      <c r="BZ103" s="278"/>
      <c r="CA103" s="278"/>
      <c r="CB103" s="278"/>
      <c r="CC103" s="278"/>
      <c r="CD103" s="278"/>
      <c r="CE103" s="278"/>
      <c r="CF103" s="278"/>
      <c r="CG103" s="278"/>
      <c r="CH103" s="278"/>
      <c r="CI103" s="278"/>
      <c r="CJ103" s="278"/>
      <c r="CK103" s="278"/>
      <c r="CL103" s="278"/>
      <c r="CM103" s="278"/>
      <c r="CN103" s="278"/>
      <c r="CO103" s="278"/>
      <c r="CP103" s="278"/>
      <c r="CQ103" s="278"/>
    </row>
    <row r="104" spans="1:95" ht="105" customHeight="1">
      <c r="A104" s="535">
        <v>25</v>
      </c>
      <c r="B104" s="523" t="s">
        <v>752</v>
      </c>
      <c r="C104" s="523" t="s">
        <v>751</v>
      </c>
      <c r="D104" s="523" t="s">
        <v>750</v>
      </c>
      <c r="E104" s="307" t="s">
        <v>749</v>
      </c>
      <c r="F104" s="307" t="s">
        <v>748</v>
      </c>
      <c r="G104" s="523" t="s">
        <v>747</v>
      </c>
      <c r="H104" s="523" t="s">
        <v>709</v>
      </c>
      <c r="I104" s="308" t="s">
        <v>728</v>
      </c>
      <c r="J104" s="535">
        <v>4</v>
      </c>
      <c r="K104" s="516" t="str">
        <f>IF(J104&lt;=0,"",IF(J104=1,"Rara vez",IF(J104=2,"Improbable",IF(J104=3,"Posible",IF(J104=4,"Probable",IF(J104=5,"Casi Seguro"))))))</f>
        <v>Probable</v>
      </c>
      <c r="L104" s="532">
        <f>IF(K104="","",IF(K104="Rara vez",0.2,IF(K104="Improbable",0.4,IF(K104="Posible",0.6,IF(K104="Probable",0.8,IF(K104="Casi seguro",1,))))))</f>
        <v>0.8</v>
      </c>
      <c r="M104" s="532" t="s">
        <v>707</v>
      </c>
      <c r="N104" s="532" t="s">
        <v>707</v>
      </c>
      <c r="O104" s="532" t="s">
        <v>706</v>
      </c>
      <c r="P104" s="532" t="s">
        <v>706</v>
      </c>
      <c r="Q104" s="532" t="s">
        <v>707</v>
      </c>
      <c r="R104" s="532" t="s">
        <v>707</v>
      </c>
      <c r="S104" s="532" t="s">
        <v>706</v>
      </c>
      <c r="T104" s="532" t="s">
        <v>706</v>
      </c>
      <c r="U104" s="532" t="s">
        <v>706</v>
      </c>
      <c r="V104" s="532" t="s">
        <v>707</v>
      </c>
      <c r="W104" s="532" t="s">
        <v>707</v>
      </c>
      <c r="X104" s="532" t="s">
        <v>707</v>
      </c>
      <c r="Y104" s="532" t="s">
        <v>707</v>
      </c>
      <c r="Z104" s="532" t="s">
        <v>707</v>
      </c>
      <c r="AA104" s="532" t="s">
        <v>706</v>
      </c>
      <c r="AB104" s="532" t="s">
        <v>706</v>
      </c>
      <c r="AC104" s="532" t="s">
        <v>707</v>
      </c>
      <c r="AD104" s="532" t="s">
        <v>706</v>
      </c>
      <c r="AE104" s="532" t="s">
        <v>706</v>
      </c>
      <c r="AF104" s="534">
        <f>IF(AB104="Si","19",COUNTIF(M104:AE105,"si"))</f>
        <v>10</v>
      </c>
      <c r="AG104" s="296">
        <f t="shared" si="43"/>
        <v>10</v>
      </c>
      <c r="AH104" s="516" t="str">
        <f>IF(AG104=5,"Moderado",IF(AG104=10,"Mayor",IF(AG104=20,"Catastrófico",0)))</f>
        <v>Mayor</v>
      </c>
      <c r="AI104" s="532">
        <f>IF(AH104="","",IF(AH104="Moderado",0.6,IF(AH104="Mayor",0.8,IF(AH104="Catastrófico",1,))))</f>
        <v>0.8</v>
      </c>
      <c r="AJ104" s="516" t="str">
        <f>IF(OR(AND(K104="Rara vez",AH104="Moderado"),AND(K104="Improbable",AH104="Moderado")),"Moderado",IF(OR(AND(K104="Rara vez",AH104="Mayor"),AND(K104="Improbable",AH104="Mayor"),AND(K104="Posible",AH104="Moderado"),AND(K104="Probable",AH104="Moderado")),"Alta",IF(OR(AND(K104="Rara vez",AH104="Catastrófico"),AND(K104="Improbable",AH104="Catastrófico"),AND(K104="Posible",AH104="Catastrófico"),AND(K104="Probable",AH104="Catastrófico"),AND(K104="Casi seguro",AH104="Catastrófico"),AND(K104="Posible",AH104="Moderado"),AND(K104="Probable",AH104="Moderado"),AND(K104="Casi seguro",AH104="Moderado"),AND(K104="Posible",AH104="Mayor"),AND(K104="Probable",AH104="Mayor"),AND(K104="Casi seguro",AH104="Mayor")),"Extremo",)))</f>
        <v>Extremo</v>
      </c>
      <c r="AK104" s="310">
        <v>1</v>
      </c>
      <c r="AL104" s="317" t="s">
        <v>746</v>
      </c>
      <c r="AM104" s="312" t="s">
        <v>742</v>
      </c>
      <c r="AN104" s="312">
        <f t="shared" si="57"/>
        <v>15</v>
      </c>
      <c r="AO104" s="312" t="s">
        <v>741</v>
      </c>
      <c r="AP104" s="312">
        <f t="shared" si="58"/>
        <v>15</v>
      </c>
      <c r="AQ104" s="312" t="s">
        <v>702</v>
      </c>
      <c r="AR104" s="312">
        <f t="shared" si="59"/>
        <v>15</v>
      </c>
      <c r="AS104" s="312" t="s">
        <v>701</v>
      </c>
      <c r="AT104" s="312">
        <f t="shared" si="60"/>
        <v>15</v>
      </c>
      <c r="AU104" s="312" t="s">
        <v>700</v>
      </c>
      <c r="AV104" s="312">
        <f t="shared" si="61"/>
        <v>15</v>
      </c>
      <c r="AW104" s="299" t="s">
        <v>699</v>
      </c>
      <c r="AX104" s="312">
        <f t="shared" si="62"/>
        <v>15</v>
      </c>
      <c r="AY104" s="299" t="s">
        <v>698</v>
      </c>
      <c r="AZ104" s="312">
        <f t="shared" si="63"/>
        <v>15</v>
      </c>
      <c r="BA104" s="313">
        <f t="shared" ref="BA104:BA105" si="73">SUM(AN104,AP104,AR104,AT104,AV104,AX104,AZ104)</f>
        <v>105</v>
      </c>
      <c r="BB104" s="312" t="str">
        <f t="shared" ref="BB104:BB105" si="74">IF(BA104&gt;=96,"Fuerte",IF(AND(BA104&gt;=86, BA104&lt;96),"Moderado",IF(BA104&lt;86,"Débil")))</f>
        <v>Fuerte</v>
      </c>
      <c r="BC104" s="312" t="s">
        <v>697</v>
      </c>
      <c r="BD104" s="312">
        <f t="shared" ref="BD104:BD105" si="75">VALUE(IF(OR(AND(BB104="Fuerte",BC104="Fuerte")),"100",IF(OR(AND(BB104="Fuerte",BC104="Moderado"),AND(BB104="Moderado",BC104="Fuerte"),AND(BB104="Moderado",BC104="Moderado")),"50",IF(OR(AND(BB104="Fuerte",BC104="Débil"),AND(BB104="Moderado",BC104="Débil"),AND(BB104="Débil",BC104="Fuerte"),AND(BB104="Débil",BC104="Moderado"),AND(BB104="Débil",BC104="Débil")),"0",))))</f>
        <v>100</v>
      </c>
      <c r="BE104" s="314" t="str">
        <f t="shared" ref="BE104:BE105" si="76">IF(BD104=100,"Fuerte",IF(BD104=50,"Moderado",IF(BD104=0,"Débil")))</f>
        <v>Fuerte</v>
      </c>
      <c r="BF104" s="538">
        <f>AVERAGE(BD104:BD107)</f>
        <v>100</v>
      </c>
      <c r="BG104" s="538" t="str">
        <f>IF(BF104=100,"Fuerte",IF(AND(BF104&lt;=99, BF104&gt;=50),"Moderado",IF(BF104&lt;50,"Débil")))</f>
        <v>Fuerte</v>
      </c>
      <c r="BH104" s="525">
        <f>IF(BG104="Fuerte",(J104-2),IF(BG104="Moderado",(J104-1), IF(BG104="Débil",((J104-0)))))</f>
        <v>2</v>
      </c>
      <c r="BI104" s="525" t="str">
        <f>IF(BH104&lt;=0,"",IF(BH104=1,"Rara vez",IF(BH104=2,"Improbable",IF(BH104=3,"Posible",IF(BH104=4,"Probable",IF(BH104=5,"Casi Seguro"))))))</f>
        <v>Improbable</v>
      </c>
      <c r="BJ104" s="536">
        <f>IF(BI104="","",IF(BI104="Rara vez",0.2,IF(BI104="Improbable",0.4,IF(BI104="Posible",0.6,IF(BI104="Probable",0.8,IF(BI104="Casi seguro",1,))))))</f>
        <v>0.4</v>
      </c>
      <c r="BK104" s="525" t="str">
        <f>IFERROR(IF(AG104=5,"Moderado",IF(AG104=10,"Mayor",IF(AG104=20,"Catastrófico",0))),"")</f>
        <v>Mayor</v>
      </c>
      <c r="BL104" s="536">
        <f>IF(AH104="","",IF(AH104="Moderado",0.6,IF(AH104="Mayor",0.8,IF(AH104="Catastrófico",1,))))</f>
        <v>0.8</v>
      </c>
      <c r="BM104" s="537" t="str">
        <f>IF(OR(AND(KBI104="Rara vez",BK104="Moderado"),AND(BI104="Improbable",BK104="Moderado")),"Moderado",IF(OR(AND(BI104="Rara vez",BK104="Mayor"),AND(BI104="Improbable",BK104="Mayor"),AND(BI104="Posible",BK104="Moderado"),AND(BI104="Probable",BK104="Moderado")),"Alta",IF(OR(AND(BI104="Rara vez",BK104="Catastrófico"),AND(BI104="Improbable",BK104="Catastrófico"),AND(BI104="Posible",BK104="Catastrófico"),AND(BI104="Probable",BK104="Catastrófico"),AND(BI104="Casi seguro",BK104="Catastrófico"),AND(BI104="Posible",BK104="Moderado"),AND(BI104="Probable",BK104="Moderado"),AND(BI104="Casi seguro",BK104="Moderado"),AND(BI104="Posible",BK104="Mayor"),AND(BI104="Probable",BK104="Mayor"),AND(BI104="Casi seguro",BK104="Mayor")),"Extremo",)))</f>
        <v>Alta</v>
      </c>
      <c r="BN104" s="314" t="s">
        <v>696</v>
      </c>
      <c r="BO104" s="297" t="s">
        <v>745</v>
      </c>
      <c r="BP104" s="297" t="s">
        <v>739</v>
      </c>
      <c r="BQ104" s="297" t="s">
        <v>738</v>
      </c>
      <c r="BR104" s="297" t="s">
        <v>737</v>
      </c>
      <c r="BS104" s="297" t="s">
        <v>736</v>
      </c>
      <c r="BT104" s="316" t="s">
        <v>735</v>
      </c>
      <c r="BU104" s="316" t="s">
        <v>734</v>
      </c>
      <c r="BV104" s="281"/>
      <c r="BW104" s="297"/>
      <c r="BX104" s="346"/>
      <c r="BY104" s="346"/>
      <c r="BZ104" s="346"/>
      <c r="CA104" s="346"/>
      <c r="CB104" s="346"/>
      <c r="CC104" s="346"/>
      <c r="CD104" s="346"/>
      <c r="CE104" s="346"/>
      <c r="CF104" s="346"/>
      <c r="CG104" s="346"/>
      <c r="CH104" s="346"/>
      <c r="CI104" s="346"/>
      <c r="CJ104" s="346"/>
      <c r="CK104" s="346"/>
      <c r="CL104" s="346"/>
      <c r="CM104" s="346"/>
      <c r="CN104" s="346"/>
      <c r="CO104" s="346"/>
      <c r="CP104" s="346"/>
      <c r="CQ104" s="346"/>
    </row>
    <row r="105" spans="1:95" ht="133.5" customHeight="1">
      <c r="A105" s="524"/>
      <c r="B105" s="524"/>
      <c r="C105" s="524"/>
      <c r="D105" s="524"/>
      <c r="E105" s="306" t="s">
        <v>744</v>
      </c>
      <c r="F105" s="306"/>
      <c r="G105" s="524"/>
      <c r="H105" s="524"/>
      <c r="I105" s="308" t="s">
        <v>708</v>
      </c>
      <c r="J105" s="524"/>
      <c r="K105" s="524"/>
      <c r="L105" s="524"/>
      <c r="M105" s="524"/>
      <c r="N105" s="524"/>
      <c r="O105" s="524"/>
      <c r="P105" s="524"/>
      <c r="Q105" s="524"/>
      <c r="R105" s="524"/>
      <c r="S105" s="524"/>
      <c r="T105" s="524"/>
      <c r="U105" s="524"/>
      <c r="V105" s="524"/>
      <c r="W105" s="524"/>
      <c r="X105" s="524"/>
      <c r="Y105" s="524"/>
      <c r="Z105" s="524"/>
      <c r="AA105" s="524"/>
      <c r="AB105" s="524"/>
      <c r="AC105" s="524"/>
      <c r="AD105" s="524"/>
      <c r="AE105" s="524"/>
      <c r="AF105" s="524"/>
      <c r="AG105" s="296">
        <f t="shared" si="43"/>
        <v>5</v>
      </c>
      <c r="AH105" s="524"/>
      <c r="AI105" s="524"/>
      <c r="AJ105" s="524"/>
      <c r="AK105" s="310">
        <v>2</v>
      </c>
      <c r="AL105" s="317" t="s">
        <v>743</v>
      </c>
      <c r="AM105" s="312" t="s">
        <v>742</v>
      </c>
      <c r="AN105" s="312">
        <f t="shared" si="57"/>
        <v>15</v>
      </c>
      <c r="AO105" s="312" t="s">
        <v>741</v>
      </c>
      <c r="AP105" s="312">
        <f t="shared" si="58"/>
        <v>15</v>
      </c>
      <c r="AQ105" s="312" t="s">
        <v>702</v>
      </c>
      <c r="AR105" s="312">
        <f t="shared" si="59"/>
        <v>15</v>
      </c>
      <c r="AS105" s="312" t="s">
        <v>701</v>
      </c>
      <c r="AT105" s="312">
        <f t="shared" si="60"/>
        <v>15</v>
      </c>
      <c r="AU105" s="312" t="s">
        <v>700</v>
      </c>
      <c r="AV105" s="312">
        <f t="shared" si="61"/>
        <v>15</v>
      </c>
      <c r="AW105" s="299" t="s">
        <v>699</v>
      </c>
      <c r="AX105" s="312">
        <f t="shared" si="62"/>
        <v>15</v>
      </c>
      <c r="AY105" s="299" t="s">
        <v>698</v>
      </c>
      <c r="AZ105" s="312">
        <f t="shared" si="63"/>
        <v>15</v>
      </c>
      <c r="BA105" s="313">
        <f t="shared" si="73"/>
        <v>105</v>
      </c>
      <c r="BB105" s="312" t="str">
        <f t="shared" si="74"/>
        <v>Fuerte</v>
      </c>
      <c r="BC105" s="312" t="s">
        <v>697</v>
      </c>
      <c r="BD105" s="312">
        <f t="shared" si="75"/>
        <v>100</v>
      </c>
      <c r="BE105" s="314" t="str">
        <f t="shared" si="76"/>
        <v>Fuerte</v>
      </c>
      <c r="BF105" s="524"/>
      <c r="BG105" s="524"/>
      <c r="BH105" s="524"/>
      <c r="BI105" s="524"/>
      <c r="BJ105" s="524"/>
      <c r="BK105" s="524"/>
      <c r="BL105" s="524"/>
      <c r="BM105" s="524"/>
      <c r="BN105" s="314" t="s">
        <v>696</v>
      </c>
      <c r="BO105" s="297" t="s">
        <v>740</v>
      </c>
      <c r="BP105" s="297" t="s">
        <v>739</v>
      </c>
      <c r="BQ105" s="297" t="s">
        <v>738</v>
      </c>
      <c r="BR105" s="297" t="s">
        <v>737</v>
      </c>
      <c r="BS105" s="297" t="s">
        <v>736</v>
      </c>
      <c r="BT105" s="316" t="s">
        <v>735</v>
      </c>
      <c r="BU105" s="316" t="s">
        <v>734</v>
      </c>
      <c r="BV105" s="297"/>
      <c r="BW105" s="297"/>
      <c r="BX105" s="346"/>
      <c r="BY105" s="346"/>
      <c r="BZ105" s="346"/>
      <c r="CA105" s="346"/>
      <c r="CB105" s="346"/>
      <c r="CC105" s="346"/>
      <c r="CD105" s="346"/>
      <c r="CE105" s="346"/>
      <c r="CF105" s="346"/>
      <c r="CG105" s="346"/>
      <c r="CH105" s="346"/>
      <c r="CI105" s="346"/>
      <c r="CJ105" s="346"/>
      <c r="CK105" s="346"/>
      <c r="CL105" s="346"/>
      <c r="CM105" s="346"/>
      <c r="CN105" s="346"/>
      <c r="CO105" s="346"/>
      <c r="CP105" s="346"/>
      <c r="CQ105" s="346"/>
    </row>
    <row r="106" spans="1:95" ht="15.75" customHeight="1">
      <c r="A106" s="524"/>
      <c r="B106" s="524"/>
      <c r="C106" s="524"/>
      <c r="D106" s="524"/>
      <c r="E106" s="306"/>
      <c r="F106" s="306"/>
      <c r="G106" s="524"/>
      <c r="H106" s="524"/>
      <c r="I106" s="308" t="s">
        <v>733</v>
      </c>
      <c r="J106" s="524"/>
      <c r="K106" s="524"/>
      <c r="L106" s="524"/>
      <c r="M106" s="524"/>
      <c r="N106" s="524"/>
      <c r="O106" s="524"/>
      <c r="P106" s="524"/>
      <c r="Q106" s="524"/>
      <c r="R106" s="524"/>
      <c r="S106" s="524"/>
      <c r="T106" s="524"/>
      <c r="U106" s="524"/>
      <c r="V106" s="524"/>
      <c r="W106" s="524"/>
      <c r="X106" s="524"/>
      <c r="Y106" s="524"/>
      <c r="Z106" s="524"/>
      <c r="AA106" s="524"/>
      <c r="AB106" s="524"/>
      <c r="AC106" s="524"/>
      <c r="AD106" s="524"/>
      <c r="AE106" s="524"/>
      <c r="AF106" s="524"/>
      <c r="AG106" s="296">
        <f t="shared" si="43"/>
        <v>5</v>
      </c>
      <c r="AH106" s="524"/>
      <c r="AI106" s="524"/>
      <c r="AJ106" s="524"/>
      <c r="AK106" s="310">
        <v>3</v>
      </c>
      <c r="AL106" s="317" t="s">
        <v>731</v>
      </c>
      <c r="AM106" s="312"/>
      <c r="AN106" s="312" t="str">
        <f t="shared" si="57"/>
        <v/>
      </c>
      <c r="AO106" s="312"/>
      <c r="AP106" s="312" t="str">
        <f t="shared" si="58"/>
        <v/>
      </c>
      <c r="AQ106" s="312"/>
      <c r="AR106" s="312" t="str">
        <f t="shared" si="59"/>
        <v/>
      </c>
      <c r="AS106" s="312"/>
      <c r="AT106" s="312" t="str">
        <f t="shared" si="60"/>
        <v/>
      </c>
      <c r="AU106" s="312"/>
      <c r="AV106" s="312" t="str">
        <f t="shared" si="61"/>
        <v/>
      </c>
      <c r="AW106" s="299"/>
      <c r="AX106" s="312" t="str">
        <f t="shared" si="62"/>
        <v/>
      </c>
      <c r="AY106" s="299"/>
      <c r="AZ106" s="312" t="str">
        <f t="shared" si="63"/>
        <v/>
      </c>
      <c r="BA106" s="313"/>
      <c r="BB106" s="312"/>
      <c r="BC106" s="312"/>
      <c r="BD106" s="312"/>
      <c r="BE106" s="314"/>
      <c r="BF106" s="524"/>
      <c r="BG106" s="524"/>
      <c r="BH106" s="524"/>
      <c r="BI106" s="524"/>
      <c r="BJ106" s="524"/>
      <c r="BK106" s="524"/>
      <c r="BL106" s="524"/>
      <c r="BM106" s="524"/>
      <c r="BN106" s="314"/>
      <c r="BO106" s="297"/>
      <c r="BP106" s="297"/>
      <c r="BQ106" s="297"/>
      <c r="BR106" s="297"/>
      <c r="BS106" s="297"/>
      <c r="BT106" s="316"/>
      <c r="BU106" s="316"/>
      <c r="BV106" s="297"/>
      <c r="BW106" s="297"/>
      <c r="BX106" s="346"/>
      <c r="BY106" s="346"/>
      <c r="BZ106" s="346"/>
      <c r="CA106" s="346"/>
      <c r="CB106" s="346"/>
      <c r="CC106" s="346"/>
      <c r="CD106" s="346"/>
      <c r="CE106" s="346"/>
      <c r="CF106" s="346"/>
      <c r="CG106" s="346"/>
      <c r="CH106" s="346"/>
      <c r="CI106" s="346"/>
      <c r="CJ106" s="346"/>
      <c r="CK106" s="346"/>
      <c r="CL106" s="346"/>
      <c r="CM106" s="346"/>
      <c r="CN106" s="346"/>
      <c r="CO106" s="346"/>
      <c r="CP106" s="346"/>
      <c r="CQ106" s="346"/>
    </row>
    <row r="107" spans="1:95" ht="15.75" customHeight="1">
      <c r="A107" s="524"/>
      <c r="B107" s="524"/>
      <c r="C107" s="524"/>
      <c r="D107" s="524"/>
      <c r="E107" s="306"/>
      <c r="F107" s="306"/>
      <c r="G107" s="524"/>
      <c r="H107" s="524"/>
      <c r="I107" s="308" t="s">
        <v>732</v>
      </c>
      <c r="J107" s="524"/>
      <c r="K107" s="524"/>
      <c r="L107" s="524"/>
      <c r="M107" s="524"/>
      <c r="N107" s="524"/>
      <c r="O107" s="524"/>
      <c r="P107" s="524"/>
      <c r="Q107" s="524"/>
      <c r="R107" s="524"/>
      <c r="S107" s="524"/>
      <c r="T107" s="524"/>
      <c r="U107" s="524"/>
      <c r="V107" s="524"/>
      <c r="W107" s="524"/>
      <c r="X107" s="524"/>
      <c r="Y107" s="524"/>
      <c r="Z107" s="524"/>
      <c r="AA107" s="524"/>
      <c r="AB107" s="524"/>
      <c r="AC107" s="524"/>
      <c r="AD107" s="524"/>
      <c r="AE107" s="524"/>
      <c r="AF107" s="524"/>
      <c r="AG107" s="296">
        <f t="shared" si="43"/>
        <v>5</v>
      </c>
      <c r="AH107" s="524"/>
      <c r="AI107" s="524"/>
      <c r="AJ107" s="524"/>
      <c r="AK107" s="310">
        <v>4</v>
      </c>
      <c r="AL107" s="317" t="s">
        <v>731</v>
      </c>
      <c r="AM107" s="312"/>
      <c r="AN107" s="312" t="str">
        <f t="shared" si="57"/>
        <v/>
      </c>
      <c r="AO107" s="312"/>
      <c r="AP107" s="312" t="str">
        <f t="shared" si="58"/>
        <v/>
      </c>
      <c r="AQ107" s="312"/>
      <c r="AR107" s="312" t="str">
        <f t="shared" si="59"/>
        <v/>
      </c>
      <c r="AS107" s="312"/>
      <c r="AT107" s="312" t="str">
        <f t="shared" si="60"/>
        <v/>
      </c>
      <c r="AU107" s="312"/>
      <c r="AV107" s="312" t="str">
        <f t="shared" si="61"/>
        <v/>
      </c>
      <c r="AW107" s="299"/>
      <c r="AX107" s="312" t="str">
        <f t="shared" si="62"/>
        <v/>
      </c>
      <c r="AY107" s="299"/>
      <c r="AZ107" s="312" t="str">
        <f t="shared" si="63"/>
        <v/>
      </c>
      <c r="BA107" s="313"/>
      <c r="BB107" s="312"/>
      <c r="BC107" s="312"/>
      <c r="BD107" s="312"/>
      <c r="BE107" s="314"/>
      <c r="BF107" s="524"/>
      <c r="BG107" s="524"/>
      <c r="BH107" s="524"/>
      <c r="BI107" s="524"/>
      <c r="BJ107" s="524"/>
      <c r="BK107" s="524"/>
      <c r="BL107" s="524"/>
      <c r="BM107" s="524"/>
      <c r="BN107" s="314"/>
      <c r="BO107" s="297"/>
      <c r="BP107" s="297"/>
      <c r="BQ107" s="297"/>
      <c r="BR107" s="297"/>
      <c r="BS107" s="297"/>
      <c r="BT107" s="316"/>
      <c r="BU107" s="316"/>
      <c r="BV107" s="297"/>
      <c r="BW107" s="297"/>
      <c r="BX107" s="346"/>
      <c r="BY107" s="346"/>
      <c r="BZ107" s="346"/>
      <c r="CA107" s="346"/>
      <c r="CB107" s="346"/>
      <c r="CC107" s="346"/>
      <c r="CD107" s="346"/>
      <c r="CE107" s="346"/>
      <c r="CF107" s="346"/>
      <c r="CG107" s="346"/>
      <c r="CH107" s="346"/>
      <c r="CI107" s="346"/>
      <c r="CJ107" s="346"/>
      <c r="CK107" s="346"/>
      <c r="CL107" s="346"/>
      <c r="CM107" s="346"/>
      <c r="CN107" s="346"/>
      <c r="CO107" s="346"/>
      <c r="CP107" s="346"/>
      <c r="CQ107" s="346"/>
    </row>
    <row r="108" spans="1:95" ht="112.5" customHeight="1">
      <c r="A108" s="390">
        <v>26</v>
      </c>
      <c r="B108" s="308" t="s">
        <v>715</v>
      </c>
      <c r="C108" s="308" t="s">
        <v>714</v>
      </c>
      <c r="D108" s="308" t="s">
        <v>713</v>
      </c>
      <c r="E108" s="308" t="s">
        <v>730</v>
      </c>
      <c r="F108" s="308" t="s">
        <v>730</v>
      </c>
      <c r="G108" s="308" t="s">
        <v>729</v>
      </c>
      <c r="H108" s="308" t="s">
        <v>709</v>
      </c>
      <c r="I108" s="308" t="s">
        <v>728</v>
      </c>
      <c r="J108" s="379">
        <v>2</v>
      </c>
      <c r="K108" s="391" t="str">
        <f>IF(J108&lt;=0,"",IF(J108=1,"Rara vez",IF(J108=2,"Improbable",IF(J108=3,"Posible",IF(J108=4,"Probable",IF(J108=5,"Casi Seguro"))))))</f>
        <v>Improbable</v>
      </c>
      <c r="L108" s="381">
        <f>IF(K108="","",IF(K108="Rara vez",0.2,IF(K108="Improbable",0.4,IF(K108="Posible",0.6,IF(K108="Probable",0.8,IF(K108="Casi seguro",1,))))))</f>
        <v>0.4</v>
      </c>
      <c r="M108" s="381" t="s">
        <v>707</v>
      </c>
      <c r="N108" s="381" t="s">
        <v>707</v>
      </c>
      <c r="O108" s="381" t="s">
        <v>707</v>
      </c>
      <c r="P108" s="381" t="s">
        <v>707</v>
      </c>
      <c r="Q108" s="381" t="s">
        <v>707</v>
      </c>
      <c r="R108" s="381" t="s">
        <v>707</v>
      </c>
      <c r="S108" s="381" t="s">
        <v>707</v>
      </c>
      <c r="T108" s="381" t="s">
        <v>707</v>
      </c>
      <c r="U108" s="381" t="s">
        <v>706</v>
      </c>
      <c r="V108" s="381" t="s">
        <v>707</v>
      </c>
      <c r="W108" s="381" t="s">
        <v>707</v>
      </c>
      <c r="X108" s="381" t="s">
        <v>707</v>
      </c>
      <c r="Y108" s="381" t="s">
        <v>707</v>
      </c>
      <c r="Z108" s="381" t="s">
        <v>707</v>
      </c>
      <c r="AA108" s="381" t="s">
        <v>707</v>
      </c>
      <c r="AB108" s="381" t="s">
        <v>706</v>
      </c>
      <c r="AC108" s="381" t="s">
        <v>707</v>
      </c>
      <c r="AD108" s="381" t="s">
        <v>707</v>
      </c>
      <c r="AE108" s="381" t="s">
        <v>706</v>
      </c>
      <c r="AF108" s="382">
        <f>IF(AB108="Si","19",COUNTIF(M108:AE108,"si"))</f>
        <v>16</v>
      </c>
      <c r="AG108" s="296">
        <f t="shared" si="43"/>
        <v>20</v>
      </c>
      <c r="AH108" s="391" t="str">
        <f>IF(AG108=5,"Moderado",IF(AG108=10,"Mayor",IF(AG108=20,"Catastrófico",0)))</f>
        <v>Catastrófico</v>
      </c>
      <c r="AI108" s="381">
        <f>IF(AH108="","",IF(AH108="Moderado",0.6,IF(AH108="Mayor",0.8,IF(AH108="Catastrófico",1,))))</f>
        <v>1</v>
      </c>
      <c r="AJ108" s="391" t="str">
        <f>IF(OR(AND(K108="Rara vez",AH108="Moderado"),AND(K108="Improbable",AH108="Moderado")),"Moderado",IF(OR(AND(K108="Rara vez",AH108="Mayor"),AND(K108="Improbable",AH108="Mayor"),AND(K108="Posible",AH108="Moderado"),AND(K108="Probable",AH108="Moderado")),"Alta",IF(OR(AND(K108="Rara vez",AH108="Catastrófico"),AND(K108="Improbable",AH108="Catastrófico"),AND(K108="Posible",AH108="Catastrófico"),AND(K108="Probable",AH108="Catastrófico"),AND(K108="Casi seguro",AH108="Catastrófico"),AND(K108="Posible",AH108="Moderado"),AND(K108="Probable",AH108="Moderado"),AND(K108="Casi seguro",AH108="Moderado"),AND(K108="Posible",AH108="Mayor"),AND(K108="Probable",AH108="Mayor"),AND(K108="Casi seguro",AH108="Mayor")),"Extremo",)))</f>
        <v>Extremo</v>
      </c>
      <c r="AK108" s="392">
        <v>1</v>
      </c>
      <c r="AL108" s="393" t="s">
        <v>727</v>
      </c>
      <c r="AM108" s="312" t="s">
        <v>704</v>
      </c>
      <c r="AN108" s="312">
        <f t="shared" si="57"/>
        <v>0</v>
      </c>
      <c r="AO108" s="312" t="s">
        <v>703</v>
      </c>
      <c r="AP108" s="312">
        <f t="shared" si="58"/>
        <v>0</v>
      </c>
      <c r="AQ108" s="312" t="s">
        <v>702</v>
      </c>
      <c r="AR108" s="312">
        <f t="shared" si="59"/>
        <v>15</v>
      </c>
      <c r="AS108" s="312" t="s">
        <v>720</v>
      </c>
      <c r="AT108" s="312">
        <f t="shared" si="60"/>
        <v>10</v>
      </c>
      <c r="AU108" s="312" t="s">
        <v>700</v>
      </c>
      <c r="AV108" s="312">
        <f t="shared" si="61"/>
        <v>15</v>
      </c>
      <c r="AW108" s="299" t="s">
        <v>699</v>
      </c>
      <c r="AX108" s="312">
        <f t="shared" si="62"/>
        <v>15</v>
      </c>
      <c r="AY108" s="299" t="s">
        <v>698</v>
      </c>
      <c r="AZ108" s="312">
        <f t="shared" si="63"/>
        <v>15</v>
      </c>
      <c r="BA108" s="313">
        <f t="shared" ref="BA108" si="77">SUM(AN108,AP108,AR108,AT108,AV108,AX108,AZ108)</f>
        <v>70</v>
      </c>
      <c r="BB108" s="312" t="str">
        <f t="shared" ref="BB108" si="78">IF(BA108&gt;=96,"Fuerte",IF(AND(BA108&gt;=86, BA108&lt;96),"Moderado",IF(BA108&lt;86,"Débil")))</f>
        <v>Débil</v>
      </c>
      <c r="BC108" s="312" t="s">
        <v>92</v>
      </c>
      <c r="BD108" s="312">
        <f t="shared" ref="BD108" si="79">VALUE(IF(OR(AND(BB108="Fuerte",BC108="Fuerte")),"100",IF(OR(AND(BB108="Fuerte",BC108="Moderado"),AND(BB108="Moderado",BC108="Fuerte"),AND(BB108="Moderado",BC108="Moderado")),"50",IF(OR(AND(BB108="Fuerte",BC108="Débil"),AND(BB108="Moderado",BC108="Débil"),AND(BB108="Débil",BC108="Fuerte"),AND(BB108="Débil",BC108="Moderado"),AND(BB108="Débil",BC108="Débil")),"0",))))</f>
        <v>0</v>
      </c>
      <c r="BE108" s="314" t="str">
        <f t="shared" ref="BE108" si="80">IF(BD108=100,"Fuerte",IF(BD108=50,"Moderado",IF(BD108=0,"Débil")))</f>
        <v>Débil</v>
      </c>
      <c r="BF108" s="314">
        <f>AVERAGE(BD108:BD108)</f>
        <v>0</v>
      </c>
      <c r="BG108" s="314" t="str">
        <f>IF(BF108=100,"Fuerte",IF(AND(BF108&lt;=99, BF108&gt;=50),"Moderado",IF(BF108&lt;50,"Débil")))</f>
        <v>Débil</v>
      </c>
      <c r="BH108" s="286">
        <f>IF(BG108="Fuerte",(J108-2),IF(BG108="Moderado",(J108-1), IF(BG108="Débil",((J108-0)))))</f>
        <v>2</v>
      </c>
      <c r="BI108" s="286" t="str">
        <f>IF(BH108&lt;=0,"",IF(BH108=1,"Rara vez",IF(BH108=2,"Improbable",IF(BH108=3,"Posible",IF(BH108=4,"Probable",IF(BH108=5,"Casi Seguro"))))))</f>
        <v>Improbable</v>
      </c>
      <c r="BJ108" s="383">
        <f>IF(BI108="","",IF(BI108="Rara vez",0.2,IF(BI108="Improbable",0.4,IF(BI108="Posible",0.6,IF(BI108="Probable",0.8,IF(BI108="Casi seguro",1,))))))</f>
        <v>0.4</v>
      </c>
      <c r="BK108" s="394" t="str">
        <f>IFERROR(IF(AG108=5,"Moderado",IF(AG108=10,"Mayor",IF(AG108=20,"Catastrófico",0))),"")</f>
        <v>Catastrófico</v>
      </c>
      <c r="BL108" s="383">
        <f>IF(AH108="","",IF(AH108="Moderado",0.6,IF(AH108="Mayor",0.8,IF(AH108="Catastrófico",1,))))</f>
        <v>1</v>
      </c>
      <c r="BM108" s="395" t="str">
        <f>IF(OR(AND(KBI108="Rara vez",BK108="Moderado"),AND(BI108="Improbable",BK108="Moderado")),"Moderado",IF(OR(AND(BI108="Rara vez",BK108="Mayor"),AND(BI108="Improbable",BK108="Mayor"),AND(BI108="Posible",BK108="Moderado"),AND(BI108="Probable",BK108="Moderado")),"Alta",IF(OR(AND(BI108="Rara vez",BK108="Catastrófico"),AND(BI108="Improbable",BK108="Catastrófico"),AND(BI108="Posible",BK108="Catastrófico"),AND(BI108="Probable",BK108="Catastrófico"),AND(BI108="Casi seguro",BK108="Catastrófico"),AND(BI108="Posible",BK108="Moderado"),AND(BI108="Probable",BK108="Moderado"),AND(BI108="Casi seguro",BK108="Moderado"),AND(BI108="Posible",BK108="Mayor"),AND(BI108="Probable",BK108="Mayor"),AND(BI108="Casi seguro",BK108="Mayor")),"Extremo",)))</f>
        <v>Extremo</v>
      </c>
      <c r="BN108" s="314" t="s">
        <v>696</v>
      </c>
      <c r="BO108" s="307" t="s">
        <v>726</v>
      </c>
      <c r="BP108" s="307" t="s">
        <v>725</v>
      </c>
      <c r="BQ108" s="307" t="s">
        <v>724</v>
      </c>
      <c r="BR108" s="307" t="s">
        <v>716</v>
      </c>
      <c r="BS108" s="307"/>
      <c r="BT108" s="396">
        <v>45423</v>
      </c>
      <c r="BU108" s="396">
        <v>45382</v>
      </c>
      <c r="BV108" s="321">
        <v>4607</v>
      </c>
      <c r="BW108" s="310"/>
      <c r="BX108" s="346"/>
      <c r="BY108" s="346"/>
      <c r="BZ108" s="346"/>
      <c r="CA108" s="346"/>
      <c r="CB108" s="346"/>
      <c r="CC108" s="346"/>
      <c r="CD108" s="346"/>
      <c r="CE108" s="346"/>
      <c r="CF108" s="346"/>
      <c r="CG108" s="346"/>
      <c r="CH108" s="346"/>
      <c r="CI108" s="346"/>
      <c r="CJ108" s="346"/>
      <c r="CK108" s="346"/>
      <c r="CL108" s="346"/>
      <c r="CM108" s="346"/>
      <c r="CN108" s="346"/>
      <c r="CO108" s="346"/>
      <c r="CP108" s="346"/>
      <c r="CQ108" s="346"/>
    </row>
    <row r="109" spans="1:95" ht="102" customHeight="1">
      <c r="A109" s="397">
        <v>27</v>
      </c>
      <c r="B109" s="308" t="s">
        <v>715</v>
      </c>
      <c r="C109" s="308" t="s">
        <v>714</v>
      </c>
      <c r="D109" s="308" t="s">
        <v>713</v>
      </c>
      <c r="E109" s="308" t="s">
        <v>723</v>
      </c>
      <c r="F109" s="308" t="s">
        <v>723</v>
      </c>
      <c r="G109" s="308" t="s">
        <v>722</v>
      </c>
      <c r="H109" s="308" t="s">
        <v>709</v>
      </c>
      <c r="I109" s="308" t="s">
        <v>708</v>
      </c>
      <c r="J109" s="379">
        <v>2</v>
      </c>
      <c r="K109" s="391" t="str">
        <f>IF(J109&lt;=0,"",IF(J109=1,"Rara vez",IF(J109=2,"Improbable",IF(J109=3,"Posible",IF(J109=4,"Probable",IF(J109=5,"Casi Seguro"))))))</f>
        <v>Improbable</v>
      </c>
      <c r="L109" s="381">
        <f>IF(K109="","",IF(K109="Rara vez",0.2,IF(K109="Improbable",0.4,IF(K109="Posible",0.6,IF(K109="Probable",0.8,IF(K109="Casi seguro",1,))))))</f>
        <v>0.4</v>
      </c>
      <c r="M109" s="381" t="s">
        <v>707</v>
      </c>
      <c r="N109" s="381" t="s">
        <v>707</v>
      </c>
      <c r="O109" s="381" t="s">
        <v>707</v>
      </c>
      <c r="P109" s="381" t="s">
        <v>707</v>
      </c>
      <c r="Q109" s="381" t="s">
        <v>707</v>
      </c>
      <c r="R109" s="381" t="s">
        <v>707</v>
      </c>
      <c r="S109" s="381" t="s">
        <v>707</v>
      </c>
      <c r="T109" s="381" t="s">
        <v>707</v>
      </c>
      <c r="U109" s="381" t="s">
        <v>707</v>
      </c>
      <c r="V109" s="381" t="s">
        <v>707</v>
      </c>
      <c r="W109" s="381" t="s">
        <v>707</v>
      </c>
      <c r="X109" s="381" t="s">
        <v>707</v>
      </c>
      <c r="Y109" s="381" t="s">
        <v>707</v>
      </c>
      <c r="Z109" s="381" t="s">
        <v>707</v>
      </c>
      <c r="AA109" s="381" t="s">
        <v>707</v>
      </c>
      <c r="AB109" s="381" t="s">
        <v>707</v>
      </c>
      <c r="AC109" s="381" t="s">
        <v>707</v>
      </c>
      <c r="AD109" s="381" t="s">
        <v>707</v>
      </c>
      <c r="AE109" s="381" t="s">
        <v>707</v>
      </c>
      <c r="AF109" s="382" t="str">
        <f>IF(AB109="Si","19",COUNTIF(M109:AE109,"si"))</f>
        <v>19</v>
      </c>
      <c r="AG109" s="296">
        <f t="shared" si="43"/>
        <v>20</v>
      </c>
      <c r="AH109" s="391" t="str">
        <f>IF(AG109=5,"Moderado",IF(AG109=10,"Mayor",IF(AG109=20,"Catastrófico",0)))</f>
        <v>Catastrófico</v>
      </c>
      <c r="AI109" s="381">
        <f>IF(AH109="","",IF(AH109="Leve",0.2,IF(AH109="Menor",0.4,IF(AH109="Moderado",0.6,IF(AH109="Mayor",0.8,IF(AH109="Catastrófico",1,))))))</f>
        <v>1</v>
      </c>
      <c r="AJ109" s="391" t="str">
        <f>IF(OR(AND(K109="Rara vez",AH109="Moderado"),AND(K109="Improbable",AH109="Moderado")),"Moderado",IF(OR(AND(K109="Rara vez",AH109="Mayor"),AND(K109="Improbable",AH109="Mayor"),AND(K109="Posible",AH109="Moderado"),AND(K109="Probable",AH109="Moderado")),"Alta",IF(OR(AND(K109="Rara vez",AH109="Catastrófico"),AND(K109="Improbable",AH109="Catastrófico"),AND(K109="Posible",AH109="Catastrófico"),AND(K109="Probable",AH109="Catastrófico"),AND(K109="Casi seguro",AH109="Catastrófico"),AND(K109="Posible",AH109="Moderado"),AND(K109="Probable",AH109="Moderado"),AND(K109="Casi seguro",AH109="Moderado"),AND(K109="Posible",AH109="Mayor"),AND(K109="Probable",AH109="Mayor"),AND(K109="Casi seguro",AH109="Mayor")),"Extremo",)))</f>
        <v>Extremo</v>
      </c>
      <c r="AK109" s="392">
        <v>1</v>
      </c>
      <c r="AL109" s="393" t="s">
        <v>721</v>
      </c>
      <c r="AM109" s="314" t="s">
        <v>704</v>
      </c>
      <c r="AN109" s="312">
        <f t="shared" si="57"/>
        <v>0</v>
      </c>
      <c r="AO109" s="314" t="s">
        <v>703</v>
      </c>
      <c r="AP109" s="312">
        <f t="shared" si="58"/>
        <v>0</v>
      </c>
      <c r="AQ109" s="314" t="s">
        <v>702</v>
      </c>
      <c r="AR109" s="312">
        <f t="shared" si="59"/>
        <v>15</v>
      </c>
      <c r="AS109" s="314" t="s">
        <v>720</v>
      </c>
      <c r="AT109" s="312">
        <f t="shared" si="60"/>
        <v>10</v>
      </c>
      <c r="AU109" s="314" t="s">
        <v>700</v>
      </c>
      <c r="AV109" s="312">
        <f t="shared" si="61"/>
        <v>15</v>
      </c>
      <c r="AW109" s="301" t="s">
        <v>699</v>
      </c>
      <c r="AX109" s="312">
        <f t="shared" si="62"/>
        <v>15</v>
      </c>
      <c r="AY109" s="301" t="s">
        <v>698</v>
      </c>
      <c r="AZ109" s="312">
        <f t="shared" si="63"/>
        <v>15</v>
      </c>
      <c r="BA109" s="313">
        <f>SUM(AN109,AP109,AR109,AT109,AV109,AX109,AZ109)</f>
        <v>70</v>
      </c>
      <c r="BB109" s="312" t="str">
        <f>IF(BA109&gt;=96,"Fuerte",IF(AND(BA109&gt;=86, BA109&lt;96),"Moderado",IF(BA109&lt;86,"Débil")))</f>
        <v>Débil</v>
      </c>
      <c r="BC109" s="312" t="s">
        <v>92</v>
      </c>
      <c r="BD109" s="312">
        <f>VALUE(IF(OR(AND(BB109="Fuerte",BC109="Fuerte")),"100",IF(OR(AND(BB109="Fuerte",BC109="Moderado"),AND(BB109="Moderado",BC109="Fuerte"),AND(BB109="Moderado",BC109="Moderado")),"50",IF(OR(AND(BB109="Fuerte",BC109="Débil"),AND(BB109="Moderado",BC109="Débil"),AND(BB109="Débil",BC109="Fuerte"),AND(BB109="Débil",BC109="Moderado"),AND(BB109="Débil",BC109="Débil")),"0",))))</f>
        <v>0</v>
      </c>
      <c r="BE109" s="314" t="str">
        <f>IF(BD109=100,"Fuerte",IF(BD109=50,"Moderado",IF(BD109=0,"Débil")))</f>
        <v>Débil</v>
      </c>
      <c r="BF109" s="314">
        <f>AVERAGE(BD109:BD109)</f>
        <v>0</v>
      </c>
      <c r="BG109" s="314" t="str">
        <f>IF(BF109=100,"Fuerte",IF(AND(BF109&lt;=99, BF109&gt;=50),"Moderado",IF(BF109&lt;50,"Débil")))</f>
        <v>Débil</v>
      </c>
      <c r="BH109" s="286">
        <f>IF(BG109="Fuerte",(J109-2),IF(BG109="Moderado",(J109-1), IF(BG109="Débil",((J109-0)))))</f>
        <v>2</v>
      </c>
      <c r="BI109" s="286" t="str">
        <f>IF(BH109&lt;=0,"",IF(BH109=1,"Rara vez",IF(BH109=2,"Improbable",IF(BH109=3,"Posible",IF(BH109=4,"Probable",IF(BH109=5,"Casi Seguro"))))))</f>
        <v>Improbable</v>
      </c>
      <c r="BJ109" s="383">
        <f>IF(BI109="","",IF(BI109="Rara vez",0.2,IF(BI109="Improbable",0.4,IF(BI109="Posible",0.6,IF(BI109="Probable",0.8,IF(BI109="Casi seguro",1,))))))</f>
        <v>0.4</v>
      </c>
      <c r="BK109" s="394" t="str">
        <f>IFERROR(IF(AG109=5,"Moderado",IF(AG109=10,"Mayor",IF(AG109=20,"Catastrófico",0))),"")</f>
        <v>Catastrófico</v>
      </c>
      <c r="BL109" s="383">
        <f>IF(AH109="","",IF(AH109="Moderado",0.6,IF(AH109="Mayor",0.8,IF(AH109="Catastrófico",1,))))</f>
        <v>1</v>
      </c>
      <c r="BM109" s="395" t="str">
        <f>IF(OR(AND(KBI109="Rara vez",BK109="Moderado"),AND(BI109="Improbable",BK109="Moderado")),"Moderado",IF(OR(AND(BI109="Rara vez",BK109="Mayor"),AND(BI109="Improbable",BK109="Mayor"),AND(BI109="Posible",BK109="Moderado"),AND(BI109="Probable",BK109="Moderado")),"Alta",IF(OR(AND(BI109="Rara vez",BK109="Catastrófico"),AND(BI109="Improbable",BK109="Catastrófico"),AND(BI109="Posible",BK109="Catastrófico"),AND(BI109="Probable",BK109="Catastrófico"),AND(BI109="Casi seguro",BK109="Catastrófico"),AND(BI109="Posible",BK109="Moderado"),AND(BI109="Probable",BK109="Moderado"),AND(BI109="Casi seguro",BK109="Moderado"),AND(BI109="Posible",BK109="Mayor"),AND(BI109="Probable",BK109="Mayor"),AND(BI109="Casi seguro",BK109="Mayor")),"Extremo",)))</f>
        <v>Extremo</v>
      </c>
      <c r="BN109" s="314" t="s">
        <v>696</v>
      </c>
      <c r="BO109" s="307" t="s">
        <v>719</v>
      </c>
      <c r="BP109" s="307" t="s">
        <v>718</v>
      </c>
      <c r="BQ109" s="307" t="s">
        <v>717</v>
      </c>
      <c r="BR109" s="307" t="s">
        <v>716</v>
      </c>
      <c r="BS109" s="307"/>
      <c r="BT109" s="396">
        <v>45423</v>
      </c>
      <c r="BU109" s="396">
        <v>45382</v>
      </c>
      <c r="BV109" s="321">
        <v>4608</v>
      </c>
      <c r="BW109" s="310"/>
      <c r="BX109" s="346"/>
      <c r="BY109" s="346"/>
      <c r="BZ109" s="346"/>
      <c r="CA109" s="346"/>
      <c r="CB109" s="346"/>
      <c r="CC109" s="346"/>
      <c r="CD109" s="346"/>
      <c r="CE109" s="346"/>
      <c r="CF109" s="346"/>
      <c r="CG109" s="346"/>
      <c r="CH109" s="346"/>
      <c r="CI109" s="346"/>
      <c r="CJ109" s="346"/>
      <c r="CK109" s="346"/>
      <c r="CL109" s="346"/>
      <c r="CM109" s="346"/>
      <c r="CN109" s="346"/>
      <c r="CO109" s="346"/>
      <c r="CP109" s="346"/>
      <c r="CQ109" s="346"/>
    </row>
    <row r="110" spans="1:95" ht="120.75" customHeight="1">
      <c r="A110" s="398">
        <v>28</v>
      </c>
      <c r="B110" s="308" t="s">
        <v>715</v>
      </c>
      <c r="C110" s="308" t="s">
        <v>714</v>
      </c>
      <c r="D110" s="308" t="s">
        <v>713</v>
      </c>
      <c r="E110" s="318" t="s">
        <v>712</v>
      </c>
      <c r="F110" s="318" t="s">
        <v>711</v>
      </c>
      <c r="G110" s="308" t="s">
        <v>710</v>
      </c>
      <c r="H110" s="308" t="s">
        <v>709</v>
      </c>
      <c r="I110" s="308" t="s">
        <v>708</v>
      </c>
      <c r="J110" s="379">
        <v>3</v>
      </c>
      <c r="K110" s="391" t="str">
        <f>IF(J110&lt;=0,"",IF(J110=1,"Rara vez",IF(J110=2,"Improbable",IF(J110=3,"Posible",IF(J110=4,"Probable",IF(J110=5,"Casi Seguro"))))))</f>
        <v>Posible</v>
      </c>
      <c r="L110" s="381">
        <f>IF(K110="","",IF(K110="Rara vez",0.2,IF(K110="Improbable",0.4,IF(K110="Posible",0.6,IF(K110="Probable",0.8,IF(K110="Casi seguro",1,))))))</f>
        <v>0.6</v>
      </c>
      <c r="M110" s="381" t="s">
        <v>707</v>
      </c>
      <c r="N110" s="381" t="s">
        <v>707</v>
      </c>
      <c r="O110" s="381" t="s">
        <v>707</v>
      </c>
      <c r="P110" s="381" t="s">
        <v>707</v>
      </c>
      <c r="Q110" s="381" t="s">
        <v>707</v>
      </c>
      <c r="R110" s="381" t="s">
        <v>707</v>
      </c>
      <c r="S110" s="381" t="s">
        <v>707</v>
      </c>
      <c r="T110" s="381" t="s">
        <v>707</v>
      </c>
      <c r="U110" s="381" t="s">
        <v>706</v>
      </c>
      <c r="V110" s="381" t="s">
        <v>707</v>
      </c>
      <c r="W110" s="381" t="s">
        <v>707</v>
      </c>
      <c r="X110" s="381" t="s">
        <v>707</v>
      </c>
      <c r="Y110" s="381" t="s">
        <v>707</v>
      </c>
      <c r="Z110" s="381" t="s">
        <v>707</v>
      </c>
      <c r="AA110" s="381" t="s">
        <v>707</v>
      </c>
      <c r="AB110" s="381" t="s">
        <v>706</v>
      </c>
      <c r="AC110" s="381" t="s">
        <v>707</v>
      </c>
      <c r="AD110" s="381" t="s">
        <v>707</v>
      </c>
      <c r="AE110" s="381" t="s">
        <v>706</v>
      </c>
      <c r="AF110" s="382">
        <f>IF(AB110="Si","19",COUNTIF(M110:AE110,"si"))</f>
        <v>16</v>
      </c>
      <c r="AG110" s="296">
        <f t="shared" si="43"/>
        <v>20</v>
      </c>
      <c r="AH110" s="391" t="str">
        <f>IF(AG110=5,"Moderado",IF(AG110=10,"Mayor",IF(AG110=20,"Catastrófico",0)))</f>
        <v>Catastrófico</v>
      </c>
      <c r="AI110" s="381">
        <f>IF(AH110="","",IF(AH110="Leve",0.2,IF(AH110="Menor",0.4,IF(AH110="Moderado",0.6,IF(AH110="Mayor",0.8,IF(AH110="Catastrófico",1,))))))</f>
        <v>1</v>
      </c>
      <c r="AJ110" s="391" t="str">
        <f>IF(OR(AND(K110="Rara vez",AH110="Moderado"),AND(K110="Improbable",AH110="Moderado")),"Moderado",IF(OR(AND(K110="Rara vez",AH110="Mayor"),AND(K110="Improbable",AH110="Mayor"),AND(K110="Posible",AH110="Moderado"),AND(K110="Probable",AH110="Moderado")),"Alta",IF(OR(AND(K110="Rara vez",AH110="Catastrófico"),AND(K110="Improbable",AH110="Catastrófico"),AND(K110="Posible",AH110="Catastrófico"),AND(K110="Probable",AH110="Catastrófico"),AND(K110="Casi seguro",AH110="Catastrófico"),AND(K110="Posible",AH110="Moderado"),AND(K110="Probable",AH110="Moderado"),AND(K110="Casi seguro",AH110="Moderado"),AND(K110="Posible",AH110="Mayor"),AND(K110="Probable",AH110="Mayor"),AND(K110="Casi seguro",AH110="Mayor")),"Extremo",)))</f>
        <v>Extremo</v>
      </c>
      <c r="AK110" s="392">
        <v>1</v>
      </c>
      <c r="AL110" s="393" t="s">
        <v>705</v>
      </c>
      <c r="AM110" s="314" t="s">
        <v>704</v>
      </c>
      <c r="AN110" s="312">
        <f t="shared" si="57"/>
        <v>0</v>
      </c>
      <c r="AO110" s="314" t="s">
        <v>703</v>
      </c>
      <c r="AP110" s="312">
        <f t="shared" si="58"/>
        <v>0</v>
      </c>
      <c r="AQ110" s="314" t="s">
        <v>702</v>
      </c>
      <c r="AR110" s="312">
        <f t="shared" si="59"/>
        <v>15</v>
      </c>
      <c r="AS110" s="314" t="s">
        <v>701</v>
      </c>
      <c r="AT110" s="312">
        <f t="shared" si="60"/>
        <v>15</v>
      </c>
      <c r="AU110" s="314" t="s">
        <v>700</v>
      </c>
      <c r="AV110" s="312">
        <f t="shared" si="61"/>
        <v>15</v>
      </c>
      <c r="AW110" s="301" t="s">
        <v>699</v>
      </c>
      <c r="AX110" s="312">
        <f t="shared" si="62"/>
        <v>15</v>
      </c>
      <c r="AY110" s="301" t="s">
        <v>698</v>
      </c>
      <c r="AZ110" s="312">
        <f t="shared" si="63"/>
        <v>15</v>
      </c>
      <c r="BA110" s="313">
        <f>SUM(AN110,AP110,AR110,AT110,AV110,AX110,AZ110)</f>
        <v>75</v>
      </c>
      <c r="BB110" s="312" t="str">
        <f>IF(BA110&gt;=96,"Fuerte",IF(AND(BA110&gt;=86, BA110&lt;96),"Moderado",IF(BA110&lt;86,"Débil")))</f>
        <v>Débil</v>
      </c>
      <c r="BC110" s="312" t="s">
        <v>92</v>
      </c>
      <c r="BD110" s="312">
        <f>VALUE(IF(OR(AND(BB110="Fuerte",BC110="Fuerte")),"100",IF(OR(AND(BB110="Fuerte",BC110="Moderado"),AND(BB110="Moderado",BC110="Fuerte"),AND(BB110="Moderado",BC110="Moderado")),"50",IF(OR(AND(BB110="Fuerte",BC110="Débil"),AND(BB110="Moderado",BC110="Débil"),AND(BB110="Débil",BC110="Fuerte"),AND(BB110="Débil",BC110="Moderado"),AND(BB110="Débil",BC110="Débil")),"0",))))</f>
        <v>0</v>
      </c>
      <c r="BE110" s="314" t="str">
        <f>IF(BD110=100,"Fuerte",IF(BD110=50,"Moderado",IF(BD110=0,"Débil")))</f>
        <v>Débil</v>
      </c>
      <c r="BF110" s="314">
        <f>AVERAGE(BD110:BD110)</f>
        <v>0</v>
      </c>
      <c r="BG110" s="314" t="str">
        <f>IF(BF110=100,"Fuerte",IF(AND(BF110&lt;=99, BF110&gt;=50),"Moderado",IF(BF110&lt;50,"Débil")))</f>
        <v>Débil</v>
      </c>
      <c r="BH110" s="286">
        <f>IF(BG110="Fuerte",(J110-2),IF(BG110="Moderado",(J110-1), IF(BG110="Débil",((J110-0)))))</f>
        <v>3</v>
      </c>
      <c r="BI110" s="286" t="str">
        <f>IF(BH110&lt;=0,"",IF(BH110=1,"Rara vez",IF(BH110=2,"Improbable",IF(BH110=3,"Posible",IF(BH110=4,"Probable",IF(BH110=5,"Casi Seguro"))))))</f>
        <v>Posible</v>
      </c>
      <c r="BJ110" s="383">
        <f>IF(BI110="","",IF(BI110="Rara vez",0.2,IF(BI110="Improbable",0.4,IF(BI110="Posible",0.6,IF(BI110="Probable",0.8,IF(BI110="Casi seguro",1,))))))</f>
        <v>0.6</v>
      </c>
      <c r="BK110" s="394" t="str">
        <f>IFERROR(IF(AG110=5,"Moderado",IF(AG110=10,"Mayor",IF(AG110=20,"Catastrófico",0))),"")</f>
        <v>Catastrófico</v>
      </c>
      <c r="BL110" s="383">
        <f>IF(AH110="","",IF(AH110="Moderado",0.6,IF(AH110="Mayor",0.8,IF(AH110="Catastrófico",1,))))</f>
        <v>1</v>
      </c>
      <c r="BM110" s="395" t="str">
        <f>IF(OR(AND(KBI110="Rara vez",BK110="Moderado"),AND(BI110="Improbable",BK110="Moderado")),"Moderado",IF(OR(AND(BI110="Rara vez",BK110="Mayor"),AND(BI110="Improbable",BK110="Mayor"),AND(BI110="Posible",BK110="Moderado"),AND(BI110="Probable",BK110="Moderado")),"Alta",IF(OR(AND(BI110="Rara vez",BK110="Catastrófico"),AND(BI110="Improbable",BK110="Catastrófico"),AND(BI110="Posible",BK110="Catastrófico"),AND(BI110="Probable",BK110="Catastrófico"),AND(BI110="Casi seguro",BK110="Catastrófico"),AND(BI110="Posible",BK110="Moderado"),AND(BI110="Probable",BK110="Moderado"),AND(BI110="Casi seguro",BK110="Moderado"),AND(BI110="Posible",BK110="Mayor"),AND(BI110="Probable",BK110="Mayor"),AND(BI110="Casi seguro",BK110="Mayor")),"Extremo",)))</f>
        <v>Extremo</v>
      </c>
      <c r="BN110" s="314" t="s">
        <v>696</v>
      </c>
      <c r="BO110" s="307" t="s">
        <v>695</v>
      </c>
      <c r="BP110" s="307" t="s">
        <v>694</v>
      </c>
      <c r="BQ110" s="307" t="s">
        <v>693</v>
      </c>
      <c r="BR110" s="307" t="s">
        <v>692</v>
      </c>
      <c r="BS110" s="307"/>
      <c r="BT110" s="396">
        <v>45423</v>
      </c>
      <c r="BU110" s="396">
        <v>45382</v>
      </c>
      <c r="BV110" s="321">
        <v>4606</v>
      </c>
      <c r="BW110" s="310"/>
      <c r="BX110" s="346"/>
      <c r="BY110" s="346"/>
      <c r="BZ110" s="346"/>
      <c r="CA110" s="346"/>
      <c r="CB110" s="346"/>
      <c r="CC110" s="346"/>
      <c r="CD110" s="346"/>
      <c r="CE110" s="346"/>
      <c r="CF110" s="346"/>
      <c r="CG110" s="346"/>
      <c r="CH110" s="346"/>
      <c r="CI110" s="346"/>
      <c r="CJ110" s="346"/>
      <c r="CK110" s="346"/>
      <c r="CL110" s="346"/>
      <c r="CM110" s="346"/>
      <c r="CN110" s="346"/>
      <c r="CO110" s="346"/>
      <c r="CP110" s="346"/>
      <c r="CQ110" s="346"/>
    </row>
    <row r="111" spans="1:95" ht="16.5" customHeight="1">
      <c r="A111" s="399"/>
      <c r="B111" s="400" t="s">
        <v>691</v>
      </c>
      <c r="C111" s="399"/>
      <c r="D111" s="399"/>
      <c r="E111" s="399"/>
      <c r="F111" s="399"/>
      <c r="G111" s="346"/>
      <c r="H111" s="401"/>
      <c r="I111" s="401"/>
      <c r="J111" s="346"/>
      <c r="K111" s="346"/>
      <c r="L111" s="346"/>
      <c r="M111" s="346"/>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c r="AI111" s="346"/>
      <c r="AJ111" s="346"/>
      <c r="AK111" s="346"/>
      <c r="AL111" s="346"/>
      <c r="AM111" s="346"/>
      <c r="AN111" s="346"/>
      <c r="AO111" s="346"/>
      <c r="AP111" s="346"/>
      <c r="AQ111" s="346"/>
      <c r="AR111" s="346"/>
      <c r="AS111" s="346"/>
      <c r="AT111" s="346"/>
      <c r="AU111" s="346"/>
      <c r="AV111" s="346"/>
      <c r="AW111" s="346"/>
      <c r="AX111" s="346"/>
      <c r="AY111" s="346"/>
      <c r="AZ111" s="346"/>
      <c r="BA111" s="346"/>
      <c r="BB111" s="346"/>
      <c r="BC111" s="346"/>
      <c r="BD111" s="346"/>
      <c r="BE111" s="346"/>
      <c r="BF111" s="346"/>
      <c r="BG111" s="346"/>
      <c r="BH111" s="346"/>
      <c r="BI111" s="346"/>
      <c r="BJ111" s="346"/>
      <c r="BK111" s="346"/>
      <c r="BL111" s="346"/>
      <c r="BM111" s="346"/>
      <c r="BN111" s="346"/>
      <c r="BO111" s="346"/>
      <c r="BP111" s="346"/>
      <c r="BQ111" s="346"/>
      <c r="BR111" s="346"/>
      <c r="BS111" s="346"/>
      <c r="BT111" s="346"/>
      <c r="BU111" s="346"/>
      <c r="BV111" s="346"/>
      <c r="BW111" s="346"/>
      <c r="BX111" s="346"/>
      <c r="BY111" s="346"/>
      <c r="BZ111" s="346"/>
      <c r="CA111" s="346"/>
      <c r="CB111" s="346"/>
      <c r="CC111" s="346"/>
      <c r="CD111" s="346"/>
      <c r="CE111" s="346"/>
      <c r="CF111" s="346"/>
      <c r="CG111" s="346"/>
      <c r="CH111" s="346"/>
      <c r="CI111" s="346"/>
      <c r="CJ111" s="346"/>
      <c r="CK111" s="346"/>
      <c r="CL111" s="346"/>
      <c r="CM111" s="346"/>
      <c r="CN111" s="346"/>
      <c r="CO111" s="346"/>
      <c r="CP111" s="346"/>
      <c r="CQ111" s="346"/>
    </row>
    <row r="112" spans="1:95" ht="16.5" customHeight="1">
      <c r="A112" s="399"/>
      <c r="B112" s="402" t="s">
        <v>690</v>
      </c>
      <c r="C112" s="399"/>
      <c r="D112" s="399"/>
      <c r="E112" s="399"/>
      <c r="F112" s="399"/>
      <c r="G112" s="346"/>
      <c r="H112" s="401"/>
      <c r="I112" s="401"/>
      <c r="J112" s="346"/>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346"/>
      <c r="AK112" s="346"/>
      <c r="AL112" s="346"/>
      <c r="AM112" s="346"/>
      <c r="AN112" s="346"/>
      <c r="AO112" s="346"/>
      <c r="AP112" s="346"/>
      <c r="AQ112" s="346"/>
      <c r="AR112" s="346"/>
      <c r="AS112" s="346"/>
      <c r="AT112" s="346"/>
      <c r="AU112" s="346"/>
      <c r="AV112" s="346"/>
      <c r="AW112" s="346"/>
      <c r="AX112" s="346"/>
      <c r="AY112" s="346"/>
      <c r="AZ112" s="346"/>
      <c r="BA112" s="346"/>
      <c r="BB112" s="346"/>
      <c r="BC112" s="346"/>
      <c r="BD112" s="346"/>
      <c r="BE112" s="346"/>
      <c r="BF112" s="346"/>
      <c r="BG112" s="346"/>
      <c r="BH112" s="346"/>
      <c r="BI112" s="346"/>
      <c r="BJ112" s="346"/>
      <c r="BK112" s="346"/>
      <c r="BL112" s="346"/>
      <c r="BM112" s="346"/>
      <c r="BN112" s="346"/>
      <c r="BO112" s="346"/>
      <c r="BP112" s="346"/>
      <c r="BQ112" s="346"/>
      <c r="BR112" s="346"/>
      <c r="BS112" s="346"/>
      <c r="BT112" s="346"/>
      <c r="BU112" s="346"/>
      <c r="BV112" s="346"/>
      <c r="BW112" s="346"/>
      <c r="BX112" s="346"/>
      <c r="BY112" s="346"/>
      <c r="BZ112" s="346"/>
      <c r="CA112" s="346"/>
      <c r="CB112" s="346"/>
      <c r="CC112" s="346"/>
      <c r="CD112" s="346"/>
      <c r="CE112" s="346"/>
      <c r="CF112" s="346"/>
      <c r="CG112" s="346"/>
      <c r="CH112" s="346"/>
      <c r="CI112" s="346"/>
      <c r="CJ112" s="346"/>
      <c r="CK112" s="346"/>
      <c r="CL112" s="346"/>
      <c r="CM112" s="346"/>
      <c r="CN112" s="346"/>
      <c r="CO112" s="346"/>
      <c r="CP112" s="346"/>
      <c r="CQ112" s="346"/>
    </row>
    <row r="113" spans="1:95" ht="16.5" customHeight="1">
      <c r="A113" s="399"/>
      <c r="B113" s="399"/>
      <c r="C113" s="399"/>
      <c r="D113" s="399"/>
      <c r="E113" s="399"/>
      <c r="F113" s="399"/>
      <c r="G113" s="346"/>
      <c r="H113" s="401"/>
      <c r="I113" s="401"/>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6"/>
      <c r="BJ113" s="346"/>
      <c r="BK113" s="346"/>
      <c r="BL113" s="346"/>
      <c r="BM113" s="346"/>
      <c r="BN113" s="346"/>
      <c r="BO113" s="346"/>
      <c r="BP113" s="346"/>
      <c r="BQ113" s="346"/>
      <c r="BR113" s="346"/>
      <c r="BS113" s="346"/>
      <c r="BT113" s="346"/>
      <c r="BU113" s="346"/>
      <c r="BV113" s="346"/>
      <c r="BW113" s="346"/>
      <c r="BX113" s="346"/>
      <c r="BY113" s="346"/>
      <c r="BZ113" s="346"/>
      <c r="CA113" s="346"/>
      <c r="CB113" s="346"/>
      <c r="CC113" s="346"/>
      <c r="CD113" s="346"/>
      <c r="CE113" s="346"/>
      <c r="CF113" s="346"/>
      <c r="CG113" s="346"/>
      <c r="CH113" s="346"/>
      <c r="CI113" s="346"/>
      <c r="CJ113" s="346"/>
      <c r="CK113" s="346"/>
      <c r="CL113" s="346"/>
      <c r="CM113" s="346"/>
      <c r="CN113" s="346"/>
      <c r="CO113" s="346"/>
      <c r="CP113" s="346"/>
      <c r="CQ113" s="346"/>
    </row>
    <row r="114" spans="1:95" ht="16.5" customHeight="1">
      <c r="A114" s="399"/>
      <c r="B114" s="399"/>
      <c r="C114" s="399"/>
      <c r="D114" s="399"/>
      <c r="E114" s="399"/>
      <c r="F114" s="399"/>
      <c r="G114" s="346"/>
      <c r="H114" s="401"/>
      <c r="I114" s="401"/>
      <c r="J114" s="346"/>
      <c r="K114" s="346"/>
      <c r="L114" s="346"/>
      <c r="M114" s="346"/>
      <c r="N114" s="346"/>
      <c r="O114" s="346"/>
      <c r="P114" s="346"/>
      <c r="Q114" s="346"/>
      <c r="R114" s="346"/>
      <c r="S114" s="346"/>
      <c r="T114" s="346"/>
      <c r="U114" s="346"/>
      <c r="V114" s="346"/>
      <c r="W114" s="346"/>
      <c r="X114" s="346"/>
      <c r="Y114" s="346"/>
      <c r="Z114" s="346"/>
      <c r="AA114" s="346"/>
      <c r="AB114" s="346"/>
      <c r="AC114" s="346"/>
      <c r="AD114" s="346"/>
      <c r="AE114" s="346"/>
      <c r="AF114" s="346"/>
      <c r="AG114" s="346"/>
      <c r="AH114" s="346"/>
      <c r="AI114" s="346"/>
      <c r="AJ114" s="346"/>
      <c r="AK114" s="346"/>
      <c r="AL114" s="346"/>
      <c r="AM114" s="346"/>
      <c r="AN114" s="346"/>
      <c r="AO114" s="346"/>
      <c r="AP114" s="346"/>
      <c r="AQ114" s="346"/>
      <c r="AR114" s="346"/>
      <c r="AS114" s="346"/>
      <c r="AT114" s="346"/>
      <c r="AU114" s="346"/>
      <c r="AV114" s="346"/>
      <c r="AW114" s="346"/>
      <c r="AX114" s="346"/>
      <c r="AY114" s="346"/>
      <c r="AZ114" s="346"/>
      <c r="BA114" s="346"/>
      <c r="BB114" s="346"/>
      <c r="BC114" s="346"/>
      <c r="BD114" s="346"/>
      <c r="BE114" s="346"/>
      <c r="BF114" s="346"/>
      <c r="BG114" s="346"/>
      <c r="BH114" s="346"/>
      <c r="BI114" s="346"/>
      <c r="BJ114" s="346"/>
      <c r="BK114" s="346"/>
      <c r="BL114" s="346"/>
      <c r="BM114" s="346"/>
      <c r="BN114" s="346"/>
      <c r="BO114" s="346"/>
      <c r="BP114" s="346"/>
      <c r="BQ114" s="346"/>
      <c r="BR114" s="346"/>
      <c r="BS114" s="346"/>
      <c r="BT114" s="346"/>
      <c r="BU114" s="346"/>
      <c r="BV114" s="346"/>
      <c r="BW114" s="346"/>
      <c r="BX114" s="346"/>
      <c r="BY114" s="346"/>
      <c r="BZ114" s="346"/>
      <c r="CA114" s="346"/>
      <c r="CB114" s="346"/>
      <c r="CC114" s="346"/>
      <c r="CD114" s="346"/>
      <c r="CE114" s="346"/>
      <c r="CF114" s="346"/>
      <c r="CG114" s="346"/>
      <c r="CH114" s="346"/>
      <c r="CI114" s="346"/>
      <c r="CJ114" s="346"/>
      <c r="CK114" s="346"/>
      <c r="CL114" s="346"/>
      <c r="CM114" s="346"/>
      <c r="CN114" s="346"/>
      <c r="CO114" s="346"/>
      <c r="CP114" s="346"/>
      <c r="CQ114" s="346"/>
    </row>
    <row r="115" spans="1:95" ht="16.5" customHeight="1">
      <c r="A115" s="399"/>
      <c r="B115" s="399"/>
      <c r="C115" s="399"/>
      <c r="D115" s="399"/>
      <c r="E115" s="399"/>
      <c r="F115" s="399"/>
      <c r="G115" s="346"/>
      <c r="H115" s="401"/>
      <c r="I115" s="401"/>
      <c r="J115" s="346"/>
      <c r="K115" s="346"/>
      <c r="L115" s="346"/>
      <c r="M115" s="346"/>
      <c r="N115" s="346"/>
      <c r="O115" s="346"/>
      <c r="P115" s="346"/>
      <c r="Q115" s="346"/>
      <c r="R115" s="346"/>
      <c r="S115" s="346"/>
      <c r="T115" s="346"/>
      <c r="U115" s="346"/>
      <c r="V115" s="346"/>
      <c r="W115" s="346"/>
      <c r="X115" s="346"/>
      <c r="Y115" s="346"/>
      <c r="Z115" s="346"/>
      <c r="AA115" s="346"/>
      <c r="AB115" s="346"/>
      <c r="AC115" s="346"/>
      <c r="AD115" s="346"/>
      <c r="AE115" s="346"/>
      <c r="AF115" s="346"/>
      <c r="AG115" s="346"/>
      <c r="AH115" s="346"/>
      <c r="AI115" s="346"/>
      <c r="AJ115" s="346"/>
      <c r="AK115" s="346"/>
      <c r="AL115" s="346"/>
      <c r="AM115" s="346"/>
      <c r="AN115" s="346"/>
      <c r="AO115" s="346"/>
      <c r="AP115" s="346"/>
      <c r="AQ115" s="346"/>
      <c r="AR115" s="346"/>
      <c r="AS115" s="346"/>
      <c r="AT115" s="346"/>
      <c r="AU115" s="346"/>
      <c r="AV115" s="346"/>
      <c r="AW115" s="346"/>
      <c r="AX115" s="346"/>
      <c r="AY115" s="346"/>
      <c r="AZ115" s="346"/>
      <c r="BA115" s="346"/>
      <c r="BB115" s="346"/>
      <c r="BC115" s="346"/>
      <c r="BD115" s="346"/>
      <c r="BE115" s="346"/>
      <c r="BF115" s="346"/>
      <c r="BG115" s="346"/>
      <c r="BH115" s="346"/>
      <c r="BI115" s="346"/>
      <c r="BJ115" s="346"/>
      <c r="BK115" s="346"/>
      <c r="BL115" s="346"/>
      <c r="BM115" s="346"/>
      <c r="BN115" s="346"/>
      <c r="BO115" s="346"/>
      <c r="BP115" s="346"/>
      <c r="BQ115" s="346"/>
      <c r="BR115" s="346"/>
      <c r="BS115" s="346"/>
      <c r="BT115" s="346"/>
      <c r="BU115" s="346"/>
      <c r="BV115" s="346"/>
      <c r="BW115" s="346"/>
      <c r="BX115" s="346"/>
      <c r="BY115" s="346"/>
      <c r="BZ115" s="346"/>
      <c r="CA115" s="346"/>
      <c r="CB115" s="346"/>
      <c r="CC115" s="346"/>
      <c r="CD115" s="346"/>
      <c r="CE115" s="346"/>
      <c r="CF115" s="346"/>
      <c r="CG115" s="346"/>
      <c r="CH115" s="346"/>
      <c r="CI115" s="346"/>
      <c r="CJ115" s="346"/>
      <c r="CK115" s="346"/>
      <c r="CL115" s="346"/>
      <c r="CM115" s="346"/>
      <c r="CN115" s="346"/>
      <c r="CO115" s="346"/>
      <c r="CP115" s="346"/>
      <c r="CQ115" s="346"/>
    </row>
    <row r="116" spans="1:95" ht="16.5" customHeight="1">
      <c r="A116" s="399"/>
      <c r="B116" s="399"/>
      <c r="C116" s="399"/>
      <c r="D116" s="399"/>
      <c r="E116" s="399"/>
      <c r="F116" s="399"/>
      <c r="G116" s="346"/>
      <c r="H116" s="401"/>
      <c r="I116" s="401"/>
      <c r="J116" s="346"/>
      <c r="K116" s="346"/>
      <c r="L116" s="346"/>
      <c r="M116" s="346"/>
      <c r="N116" s="346"/>
      <c r="O116" s="346"/>
      <c r="P116" s="346"/>
      <c r="Q116" s="346"/>
      <c r="R116" s="346"/>
      <c r="S116" s="346"/>
      <c r="T116" s="346"/>
      <c r="U116" s="346"/>
      <c r="V116" s="346"/>
      <c r="W116" s="346"/>
      <c r="X116" s="346"/>
      <c r="Y116" s="346"/>
      <c r="Z116" s="346"/>
      <c r="AA116" s="346"/>
      <c r="AB116" s="346"/>
      <c r="AC116" s="346"/>
      <c r="AD116" s="346"/>
      <c r="AE116" s="346"/>
      <c r="AF116" s="346"/>
      <c r="AG116" s="346"/>
      <c r="AH116" s="346"/>
      <c r="AI116" s="346"/>
      <c r="AJ116" s="346"/>
      <c r="AK116" s="346"/>
      <c r="AL116" s="346"/>
      <c r="AM116" s="346"/>
      <c r="AN116" s="346"/>
      <c r="AO116" s="346"/>
      <c r="AP116" s="346"/>
      <c r="AQ116" s="346"/>
      <c r="AR116" s="346"/>
      <c r="AS116" s="346"/>
      <c r="AT116" s="346"/>
      <c r="AU116" s="346"/>
      <c r="AV116" s="346"/>
      <c r="AW116" s="346"/>
      <c r="AX116" s="346"/>
      <c r="AY116" s="346"/>
      <c r="AZ116" s="346"/>
      <c r="BA116" s="346"/>
      <c r="BB116" s="346"/>
      <c r="BC116" s="346"/>
      <c r="BD116" s="346"/>
      <c r="BE116" s="346"/>
      <c r="BF116" s="346"/>
      <c r="BG116" s="346"/>
      <c r="BH116" s="346"/>
      <c r="BI116" s="346"/>
      <c r="BJ116" s="346"/>
      <c r="BK116" s="346"/>
      <c r="BL116" s="346"/>
      <c r="BM116" s="346"/>
      <c r="BN116" s="346"/>
      <c r="BO116" s="346"/>
      <c r="BP116" s="346"/>
      <c r="BQ116" s="346"/>
      <c r="BR116" s="346"/>
      <c r="BS116" s="346"/>
      <c r="BT116" s="346"/>
      <c r="BU116" s="346"/>
      <c r="BV116" s="346"/>
      <c r="BW116" s="346"/>
      <c r="BX116" s="346"/>
      <c r="BY116" s="346"/>
      <c r="BZ116" s="346"/>
      <c r="CA116" s="346"/>
      <c r="CB116" s="346"/>
      <c r="CC116" s="346"/>
      <c r="CD116" s="346"/>
      <c r="CE116" s="346"/>
      <c r="CF116" s="346"/>
      <c r="CG116" s="346"/>
      <c r="CH116" s="346"/>
      <c r="CI116" s="346"/>
      <c r="CJ116" s="346"/>
      <c r="CK116" s="346"/>
      <c r="CL116" s="346"/>
      <c r="CM116" s="346"/>
      <c r="CN116" s="346"/>
      <c r="CO116" s="346"/>
      <c r="CP116" s="346"/>
      <c r="CQ116" s="346"/>
    </row>
    <row r="117" spans="1:95" ht="16.5" customHeight="1">
      <c r="A117" s="399"/>
      <c r="B117" s="399"/>
      <c r="C117" s="399"/>
      <c r="D117" s="399"/>
      <c r="E117" s="399"/>
      <c r="F117" s="399"/>
      <c r="G117" s="346"/>
      <c r="H117" s="401"/>
      <c r="I117" s="401"/>
      <c r="J117" s="346"/>
      <c r="K117" s="346"/>
      <c r="L117" s="346"/>
      <c r="M117" s="346"/>
      <c r="N117" s="346"/>
      <c r="O117" s="346"/>
      <c r="P117" s="346"/>
      <c r="Q117" s="346"/>
      <c r="R117" s="346"/>
      <c r="S117" s="346"/>
      <c r="T117" s="346"/>
      <c r="U117" s="346"/>
      <c r="V117" s="346"/>
      <c r="W117" s="346"/>
      <c r="X117" s="346"/>
      <c r="Y117" s="346"/>
      <c r="Z117" s="346"/>
      <c r="AA117" s="346"/>
      <c r="AB117" s="346"/>
      <c r="AC117" s="346"/>
      <c r="AD117" s="346"/>
      <c r="AE117" s="346"/>
      <c r="AF117" s="346"/>
      <c r="AG117" s="346"/>
      <c r="AH117" s="346"/>
      <c r="AI117" s="346"/>
      <c r="AJ117" s="346"/>
      <c r="AK117" s="346"/>
      <c r="AL117" s="346"/>
      <c r="AM117" s="346"/>
      <c r="AN117" s="346"/>
      <c r="AO117" s="346"/>
      <c r="AP117" s="346"/>
      <c r="AQ117" s="346"/>
      <c r="AR117" s="346"/>
      <c r="AS117" s="346"/>
      <c r="AT117" s="346"/>
      <c r="AU117" s="346"/>
      <c r="AV117" s="346"/>
      <c r="AW117" s="346"/>
      <c r="AX117" s="346"/>
      <c r="AY117" s="346"/>
      <c r="AZ117" s="346"/>
      <c r="BA117" s="346"/>
      <c r="BB117" s="346"/>
      <c r="BC117" s="346"/>
      <c r="BD117" s="346"/>
      <c r="BE117" s="346"/>
      <c r="BF117" s="346"/>
      <c r="BG117" s="346"/>
      <c r="BH117" s="346"/>
      <c r="BI117" s="346"/>
      <c r="BJ117" s="346"/>
      <c r="BK117" s="346"/>
      <c r="BL117" s="346"/>
      <c r="BM117" s="346"/>
      <c r="BN117" s="346"/>
      <c r="BO117" s="346"/>
      <c r="BP117" s="346"/>
      <c r="BQ117" s="346"/>
      <c r="BR117" s="346"/>
      <c r="BS117" s="346"/>
      <c r="BT117" s="346"/>
      <c r="BU117" s="346"/>
      <c r="BV117" s="346"/>
      <c r="BW117" s="346"/>
      <c r="BX117" s="346"/>
      <c r="BY117" s="346"/>
      <c r="BZ117" s="346"/>
      <c r="CA117" s="346"/>
      <c r="CB117" s="346"/>
      <c r="CC117" s="346"/>
      <c r="CD117" s="346"/>
      <c r="CE117" s="346"/>
      <c r="CF117" s="346"/>
      <c r="CG117" s="346"/>
      <c r="CH117" s="346"/>
      <c r="CI117" s="346"/>
      <c r="CJ117" s="346"/>
      <c r="CK117" s="346"/>
      <c r="CL117" s="346"/>
      <c r="CM117" s="346"/>
      <c r="CN117" s="346"/>
      <c r="CO117" s="346"/>
      <c r="CP117" s="346"/>
      <c r="CQ117" s="346"/>
    </row>
    <row r="118" spans="1:95" ht="16.5" customHeight="1">
      <c r="A118" s="399"/>
      <c r="B118" s="399"/>
      <c r="C118" s="399"/>
      <c r="D118" s="399"/>
      <c r="E118" s="399"/>
      <c r="F118" s="399"/>
      <c r="G118" s="346"/>
      <c r="H118" s="401"/>
      <c r="I118" s="401"/>
      <c r="J118" s="346"/>
      <c r="K118" s="346"/>
      <c r="L118" s="346"/>
      <c r="M118" s="346"/>
      <c r="N118" s="346"/>
      <c r="O118" s="346"/>
      <c r="P118" s="346"/>
      <c r="Q118" s="346"/>
      <c r="R118" s="346"/>
      <c r="S118" s="346"/>
      <c r="T118" s="346"/>
      <c r="U118" s="346"/>
      <c r="V118" s="346"/>
      <c r="W118" s="346"/>
      <c r="X118" s="346"/>
      <c r="Y118" s="346"/>
      <c r="Z118" s="346"/>
      <c r="AA118" s="346"/>
      <c r="AB118" s="346"/>
      <c r="AC118" s="346"/>
      <c r="AD118" s="346"/>
      <c r="AE118" s="346"/>
      <c r="AF118" s="346"/>
      <c r="AG118" s="346"/>
      <c r="AH118" s="346"/>
      <c r="AI118" s="346"/>
      <c r="AJ118" s="346"/>
      <c r="AK118" s="346"/>
      <c r="AL118" s="346"/>
      <c r="AM118" s="346"/>
      <c r="AN118" s="346"/>
      <c r="AO118" s="346"/>
      <c r="AP118" s="346"/>
      <c r="AQ118" s="346"/>
      <c r="AR118" s="346"/>
      <c r="AS118" s="346"/>
      <c r="AT118" s="346"/>
      <c r="AU118" s="346"/>
      <c r="AV118" s="346"/>
      <c r="AW118" s="346"/>
      <c r="AX118" s="346"/>
      <c r="AY118" s="346"/>
      <c r="AZ118" s="346"/>
      <c r="BA118" s="346"/>
      <c r="BB118" s="346"/>
      <c r="BC118" s="346"/>
      <c r="BD118" s="346"/>
      <c r="BE118" s="346"/>
      <c r="BF118" s="346"/>
      <c r="BG118" s="346"/>
      <c r="BH118" s="346"/>
      <c r="BI118" s="346"/>
      <c r="BJ118" s="346"/>
      <c r="BK118" s="346"/>
      <c r="BL118" s="346"/>
      <c r="BM118" s="346"/>
      <c r="BN118" s="346"/>
      <c r="BO118" s="346"/>
      <c r="BP118" s="346"/>
      <c r="BQ118" s="346"/>
      <c r="BR118" s="346"/>
      <c r="BS118" s="346"/>
      <c r="BT118" s="346"/>
      <c r="BU118" s="346"/>
      <c r="BV118" s="346"/>
      <c r="BW118" s="346"/>
      <c r="BX118" s="346"/>
      <c r="BY118" s="346"/>
      <c r="BZ118" s="346"/>
      <c r="CA118" s="346"/>
      <c r="CB118" s="346"/>
      <c r="CC118" s="346"/>
      <c r="CD118" s="346"/>
      <c r="CE118" s="346"/>
      <c r="CF118" s="346"/>
      <c r="CG118" s="346"/>
      <c r="CH118" s="346"/>
      <c r="CI118" s="346"/>
      <c r="CJ118" s="346"/>
      <c r="CK118" s="346"/>
      <c r="CL118" s="346"/>
      <c r="CM118" s="346"/>
      <c r="CN118" s="346"/>
      <c r="CO118" s="346"/>
      <c r="CP118" s="346"/>
      <c r="CQ118" s="346"/>
    </row>
    <row r="119" spans="1:95" ht="16.5" customHeight="1">
      <c r="A119" s="399"/>
      <c r="B119" s="399"/>
      <c r="C119" s="399"/>
      <c r="D119" s="399"/>
      <c r="E119" s="399"/>
      <c r="F119" s="399"/>
      <c r="G119" s="346"/>
      <c r="H119" s="401"/>
      <c r="I119" s="401"/>
      <c r="J119" s="346"/>
      <c r="K119" s="346"/>
      <c r="L119" s="346"/>
      <c r="M119" s="346"/>
      <c r="N119" s="346"/>
      <c r="O119" s="346"/>
      <c r="P119" s="346"/>
      <c r="Q119" s="346"/>
      <c r="R119" s="346"/>
      <c r="S119" s="346"/>
      <c r="T119" s="346"/>
      <c r="U119" s="346"/>
      <c r="V119" s="346"/>
      <c r="W119" s="346"/>
      <c r="X119" s="346"/>
      <c r="Y119" s="346"/>
      <c r="Z119" s="346"/>
      <c r="AA119" s="346"/>
      <c r="AB119" s="346"/>
      <c r="AC119" s="346"/>
      <c r="AD119" s="346"/>
      <c r="AE119" s="346"/>
      <c r="AF119" s="346"/>
      <c r="AG119" s="346"/>
      <c r="AH119" s="346"/>
      <c r="AI119" s="346"/>
      <c r="AJ119" s="346"/>
      <c r="AK119" s="346"/>
      <c r="AL119" s="346"/>
      <c r="AM119" s="346"/>
      <c r="AN119" s="346"/>
      <c r="AO119" s="346"/>
      <c r="AP119" s="346"/>
      <c r="AQ119" s="346"/>
      <c r="AR119" s="346"/>
      <c r="AS119" s="346"/>
      <c r="AT119" s="346"/>
      <c r="AU119" s="346"/>
      <c r="AV119" s="346"/>
      <c r="AW119" s="346"/>
      <c r="AX119" s="346"/>
      <c r="AY119" s="346"/>
      <c r="AZ119" s="346"/>
      <c r="BA119" s="346"/>
      <c r="BB119" s="346"/>
      <c r="BC119" s="346"/>
      <c r="BD119" s="346"/>
      <c r="BE119" s="346"/>
      <c r="BF119" s="346"/>
      <c r="BG119" s="346"/>
      <c r="BH119" s="346"/>
      <c r="BI119" s="346"/>
      <c r="BJ119" s="346"/>
      <c r="BK119" s="346"/>
      <c r="BL119" s="346"/>
      <c r="BM119" s="346"/>
      <c r="BN119" s="346"/>
      <c r="BO119" s="346"/>
      <c r="BP119" s="346"/>
      <c r="BQ119" s="346"/>
      <c r="BR119" s="346"/>
      <c r="BS119" s="346"/>
      <c r="BT119" s="346"/>
      <c r="BU119" s="346"/>
      <c r="BV119" s="346"/>
      <c r="BW119" s="346"/>
      <c r="BX119" s="346"/>
      <c r="BY119" s="346"/>
      <c r="BZ119" s="346"/>
      <c r="CA119" s="346"/>
      <c r="CB119" s="346"/>
      <c r="CC119" s="346"/>
      <c r="CD119" s="346"/>
      <c r="CE119" s="346"/>
      <c r="CF119" s="346"/>
      <c r="CG119" s="346"/>
      <c r="CH119" s="346"/>
      <c r="CI119" s="346"/>
      <c r="CJ119" s="346"/>
      <c r="CK119" s="346"/>
      <c r="CL119" s="346"/>
      <c r="CM119" s="346"/>
      <c r="CN119" s="346"/>
      <c r="CO119" s="346"/>
      <c r="CP119" s="346"/>
      <c r="CQ119" s="346"/>
    </row>
    <row r="120" spans="1:95" ht="16.5" customHeight="1">
      <c r="A120" s="399"/>
      <c r="B120" s="399"/>
      <c r="C120" s="399"/>
      <c r="D120" s="399"/>
      <c r="E120" s="399"/>
      <c r="F120" s="399"/>
      <c r="G120" s="346"/>
      <c r="H120" s="401"/>
      <c r="I120" s="401"/>
      <c r="J120" s="346"/>
      <c r="K120" s="346"/>
      <c r="L120" s="346"/>
      <c r="M120" s="346"/>
      <c r="N120" s="346"/>
      <c r="O120" s="346"/>
      <c r="P120" s="346"/>
      <c r="Q120" s="346"/>
      <c r="R120" s="346"/>
      <c r="S120" s="346"/>
      <c r="T120" s="346"/>
      <c r="U120" s="346"/>
      <c r="V120" s="346"/>
      <c r="W120" s="346"/>
      <c r="X120" s="346"/>
      <c r="Y120" s="346"/>
      <c r="Z120" s="346"/>
      <c r="AA120" s="346"/>
      <c r="AB120" s="346"/>
      <c r="AC120" s="346"/>
      <c r="AD120" s="346"/>
      <c r="AE120" s="346"/>
      <c r="AF120" s="346"/>
      <c r="AG120" s="346"/>
      <c r="AH120" s="346"/>
      <c r="AI120" s="346"/>
      <c r="AJ120" s="346"/>
      <c r="AK120" s="346"/>
      <c r="AL120" s="346"/>
      <c r="AM120" s="346"/>
      <c r="AN120" s="346"/>
      <c r="AO120" s="346"/>
      <c r="AP120" s="346"/>
      <c r="AQ120" s="346"/>
      <c r="AR120" s="346"/>
      <c r="AS120" s="346"/>
      <c r="AT120" s="346"/>
      <c r="AU120" s="346"/>
      <c r="AV120" s="346"/>
      <c r="AW120" s="346"/>
      <c r="AX120" s="346"/>
      <c r="AY120" s="346"/>
      <c r="AZ120" s="346"/>
      <c r="BA120" s="346"/>
      <c r="BB120" s="346"/>
      <c r="BC120" s="346"/>
      <c r="BD120" s="346"/>
      <c r="BE120" s="346"/>
      <c r="BF120" s="346"/>
      <c r="BG120" s="346"/>
      <c r="BH120" s="346"/>
      <c r="BI120" s="346"/>
      <c r="BJ120" s="346"/>
      <c r="BK120" s="346"/>
      <c r="BL120" s="346"/>
      <c r="BM120" s="346"/>
      <c r="BN120" s="346"/>
      <c r="BO120" s="346"/>
      <c r="BP120" s="346"/>
      <c r="BQ120" s="346"/>
      <c r="BR120" s="346"/>
      <c r="BS120" s="346"/>
      <c r="BT120" s="346"/>
      <c r="BU120" s="346"/>
      <c r="BV120" s="346"/>
      <c r="BW120" s="346"/>
      <c r="BX120" s="346"/>
      <c r="BY120" s="346"/>
      <c r="BZ120" s="346"/>
      <c r="CA120" s="346"/>
      <c r="CB120" s="346"/>
      <c r="CC120" s="346"/>
      <c r="CD120" s="346"/>
      <c r="CE120" s="346"/>
      <c r="CF120" s="346"/>
      <c r="CG120" s="346"/>
      <c r="CH120" s="346"/>
      <c r="CI120" s="346"/>
      <c r="CJ120" s="346"/>
      <c r="CK120" s="346"/>
      <c r="CL120" s="346"/>
      <c r="CM120" s="346"/>
      <c r="CN120" s="346"/>
      <c r="CO120" s="346"/>
      <c r="CP120" s="346"/>
      <c r="CQ120" s="346"/>
    </row>
    <row r="121" spans="1:95" ht="16.5" customHeight="1">
      <c r="A121" s="399"/>
      <c r="B121" s="399"/>
      <c r="C121" s="399"/>
      <c r="D121" s="399"/>
      <c r="E121" s="399"/>
      <c r="F121" s="399"/>
      <c r="G121" s="346"/>
      <c r="H121" s="401"/>
      <c r="I121" s="401"/>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346"/>
      <c r="AL121" s="346"/>
      <c r="AM121" s="346"/>
      <c r="AN121" s="346"/>
      <c r="AO121" s="346"/>
      <c r="AP121" s="346"/>
      <c r="AQ121" s="346"/>
      <c r="AR121" s="346"/>
      <c r="AS121" s="346"/>
      <c r="AT121" s="346"/>
      <c r="AU121" s="346"/>
      <c r="AV121" s="346"/>
      <c r="AW121" s="346"/>
      <c r="AX121" s="346"/>
      <c r="AY121" s="346"/>
      <c r="AZ121" s="346"/>
      <c r="BA121" s="346"/>
      <c r="BB121" s="346"/>
      <c r="BC121" s="346"/>
      <c r="BD121" s="346"/>
      <c r="BE121" s="346"/>
      <c r="BF121" s="346"/>
      <c r="BG121" s="346"/>
      <c r="BH121" s="346"/>
      <c r="BI121" s="346"/>
      <c r="BJ121" s="346"/>
      <c r="BK121" s="346"/>
      <c r="BL121" s="346"/>
      <c r="BM121" s="346"/>
      <c r="BN121" s="346"/>
      <c r="BO121" s="346"/>
      <c r="BP121" s="346"/>
      <c r="BQ121" s="346"/>
      <c r="BR121" s="346"/>
      <c r="BS121" s="346"/>
      <c r="BT121" s="346"/>
      <c r="BU121" s="346"/>
      <c r="BV121" s="346"/>
      <c r="BW121" s="346"/>
      <c r="BX121" s="346"/>
      <c r="BY121" s="346"/>
      <c r="BZ121" s="346"/>
      <c r="CA121" s="346"/>
      <c r="CB121" s="346"/>
      <c r="CC121" s="346"/>
      <c r="CD121" s="346"/>
      <c r="CE121" s="346"/>
      <c r="CF121" s="346"/>
      <c r="CG121" s="346"/>
      <c r="CH121" s="346"/>
      <c r="CI121" s="346"/>
      <c r="CJ121" s="346"/>
      <c r="CK121" s="346"/>
      <c r="CL121" s="346"/>
      <c r="CM121" s="346"/>
      <c r="CN121" s="346"/>
      <c r="CO121" s="346"/>
      <c r="CP121" s="346"/>
      <c r="CQ121" s="346"/>
    </row>
    <row r="122" spans="1:95" ht="16.5" customHeight="1">
      <c r="A122" s="399"/>
      <c r="B122" s="399"/>
      <c r="C122" s="399"/>
      <c r="D122" s="399"/>
      <c r="E122" s="399"/>
      <c r="F122" s="399"/>
      <c r="G122" s="346"/>
      <c r="H122" s="401"/>
      <c r="I122" s="401"/>
      <c r="J122" s="346"/>
      <c r="K122" s="346"/>
      <c r="L122" s="346"/>
      <c r="M122" s="346"/>
      <c r="N122" s="346"/>
      <c r="O122" s="346"/>
      <c r="P122" s="346"/>
      <c r="Q122" s="346"/>
      <c r="R122" s="346"/>
      <c r="S122" s="346"/>
      <c r="T122" s="346"/>
      <c r="U122" s="346"/>
      <c r="V122" s="346"/>
      <c r="W122" s="346"/>
      <c r="X122" s="346"/>
      <c r="Y122" s="346"/>
      <c r="Z122" s="346"/>
      <c r="AA122" s="346"/>
      <c r="AB122" s="346"/>
      <c r="AC122" s="346"/>
      <c r="AD122" s="346"/>
      <c r="AE122" s="346"/>
      <c r="AF122" s="346"/>
      <c r="AG122" s="346"/>
      <c r="AH122" s="346"/>
      <c r="AI122" s="346"/>
      <c r="AJ122" s="346"/>
      <c r="AK122" s="346"/>
      <c r="AL122" s="346"/>
      <c r="AM122" s="346"/>
      <c r="AN122" s="346"/>
      <c r="AO122" s="346"/>
      <c r="AP122" s="346"/>
      <c r="AQ122" s="346"/>
      <c r="AR122" s="346"/>
      <c r="AS122" s="346"/>
      <c r="AT122" s="346"/>
      <c r="AU122" s="346"/>
      <c r="AV122" s="346"/>
      <c r="AW122" s="346"/>
      <c r="AX122" s="346"/>
      <c r="AY122" s="346"/>
      <c r="AZ122" s="346"/>
      <c r="BA122" s="346"/>
      <c r="BB122" s="346"/>
      <c r="BC122" s="346"/>
      <c r="BD122" s="346"/>
      <c r="BE122" s="346"/>
      <c r="BF122" s="346"/>
      <c r="BG122" s="346"/>
      <c r="BH122" s="346"/>
      <c r="BI122" s="346"/>
      <c r="BJ122" s="346"/>
      <c r="BK122" s="346"/>
      <c r="BL122" s="346"/>
      <c r="BM122" s="346"/>
      <c r="BN122" s="346"/>
      <c r="BO122" s="346"/>
      <c r="BP122" s="346"/>
      <c r="BQ122" s="346"/>
      <c r="BR122" s="346"/>
      <c r="BS122" s="346"/>
      <c r="BT122" s="346"/>
      <c r="BU122" s="346"/>
      <c r="BV122" s="346"/>
      <c r="BW122" s="346"/>
      <c r="BX122" s="346"/>
      <c r="BY122" s="346"/>
      <c r="BZ122" s="346"/>
      <c r="CA122" s="346"/>
      <c r="CB122" s="346"/>
      <c r="CC122" s="346"/>
      <c r="CD122" s="346"/>
      <c r="CE122" s="346"/>
      <c r="CF122" s="346"/>
      <c r="CG122" s="346"/>
      <c r="CH122" s="346"/>
      <c r="CI122" s="346"/>
      <c r="CJ122" s="346"/>
      <c r="CK122" s="346"/>
      <c r="CL122" s="346"/>
      <c r="CM122" s="346"/>
      <c r="CN122" s="346"/>
      <c r="CO122" s="346"/>
      <c r="CP122" s="346"/>
      <c r="CQ122" s="346"/>
    </row>
    <row r="123" spans="1:95" ht="16.5" customHeight="1">
      <c r="A123" s="399"/>
      <c r="B123" s="399"/>
      <c r="C123" s="399"/>
      <c r="D123" s="399"/>
      <c r="E123" s="399"/>
      <c r="F123" s="399"/>
      <c r="G123" s="346"/>
      <c r="H123" s="401"/>
      <c r="I123" s="401"/>
      <c r="J123" s="346"/>
      <c r="K123" s="346"/>
      <c r="L123" s="346"/>
      <c r="M123" s="346"/>
      <c r="N123" s="346"/>
      <c r="O123" s="346"/>
      <c r="P123" s="346"/>
      <c r="Q123" s="346"/>
      <c r="R123" s="346"/>
      <c r="S123" s="346"/>
      <c r="T123" s="346"/>
      <c r="U123" s="346"/>
      <c r="V123" s="346"/>
      <c r="W123" s="346"/>
      <c r="X123" s="346"/>
      <c r="Y123" s="346"/>
      <c r="Z123" s="346"/>
      <c r="AA123" s="346"/>
      <c r="AB123" s="346"/>
      <c r="AC123" s="346"/>
      <c r="AD123" s="346"/>
      <c r="AE123" s="346"/>
      <c r="AF123" s="346"/>
      <c r="AG123" s="346"/>
      <c r="AH123" s="346"/>
      <c r="AI123" s="346"/>
      <c r="AJ123" s="346"/>
      <c r="AK123" s="346"/>
      <c r="AL123" s="346"/>
      <c r="AM123" s="346"/>
      <c r="AN123" s="346"/>
      <c r="AO123" s="346"/>
      <c r="AP123" s="346"/>
      <c r="AQ123" s="346"/>
      <c r="AR123" s="346"/>
      <c r="AS123" s="346"/>
      <c r="AT123" s="346"/>
      <c r="AU123" s="346"/>
      <c r="AV123" s="346"/>
      <c r="AW123" s="346"/>
      <c r="AX123" s="346"/>
      <c r="AY123" s="346"/>
      <c r="AZ123" s="346"/>
      <c r="BA123" s="346"/>
      <c r="BB123" s="346"/>
      <c r="BC123" s="346"/>
      <c r="BD123" s="346"/>
      <c r="BE123" s="346"/>
      <c r="BF123" s="346"/>
      <c r="BG123" s="346"/>
      <c r="BH123" s="346"/>
      <c r="BI123" s="346"/>
      <c r="BJ123" s="346"/>
      <c r="BK123" s="346"/>
      <c r="BL123" s="346"/>
      <c r="BM123" s="346"/>
      <c r="BN123" s="346"/>
      <c r="BO123" s="346"/>
      <c r="BP123" s="346"/>
      <c r="BQ123" s="346"/>
      <c r="BR123" s="346"/>
      <c r="BS123" s="346"/>
      <c r="BT123" s="346"/>
      <c r="BU123" s="346"/>
      <c r="BV123" s="346"/>
      <c r="BW123" s="346"/>
      <c r="BX123" s="346"/>
      <c r="BY123" s="346"/>
      <c r="BZ123" s="346"/>
      <c r="CA123" s="346"/>
      <c r="CB123" s="346"/>
      <c r="CC123" s="346"/>
      <c r="CD123" s="346"/>
      <c r="CE123" s="346"/>
      <c r="CF123" s="346"/>
      <c r="CG123" s="346"/>
      <c r="CH123" s="346"/>
      <c r="CI123" s="346"/>
      <c r="CJ123" s="346"/>
      <c r="CK123" s="346"/>
      <c r="CL123" s="346"/>
      <c r="CM123" s="346"/>
      <c r="CN123" s="346"/>
      <c r="CO123" s="346"/>
      <c r="CP123" s="346"/>
      <c r="CQ123" s="346"/>
    </row>
    <row r="124" spans="1:95" ht="16.5" customHeight="1">
      <c r="A124" s="399"/>
      <c r="B124" s="399"/>
      <c r="C124" s="399"/>
      <c r="D124" s="399"/>
      <c r="E124" s="399"/>
      <c r="F124" s="399"/>
      <c r="G124" s="346"/>
      <c r="H124" s="401"/>
      <c r="I124" s="401"/>
      <c r="J124" s="346"/>
      <c r="K124" s="346"/>
      <c r="L124" s="346"/>
      <c r="M124" s="346"/>
      <c r="N124" s="346"/>
      <c r="O124" s="346"/>
      <c r="P124" s="346"/>
      <c r="Q124" s="346"/>
      <c r="R124" s="346"/>
      <c r="S124" s="346"/>
      <c r="T124" s="346"/>
      <c r="U124" s="346"/>
      <c r="V124" s="346"/>
      <c r="W124" s="346"/>
      <c r="X124" s="346"/>
      <c r="Y124" s="346"/>
      <c r="Z124" s="346"/>
      <c r="AA124" s="346"/>
      <c r="AB124" s="346"/>
      <c r="AC124" s="346"/>
      <c r="AD124" s="346"/>
      <c r="AE124" s="346"/>
      <c r="AF124" s="346"/>
      <c r="AG124" s="346"/>
      <c r="AH124" s="346"/>
      <c r="AI124" s="346"/>
      <c r="AJ124" s="346"/>
      <c r="AK124" s="346"/>
      <c r="AL124" s="346"/>
      <c r="AM124" s="346"/>
      <c r="AN124" s="346"/>
      <c r="AO124" s="346"/>
      <c r="AP124" s="346"/>
      <c r="AQ124" s="346"/>
      <c r="AR124" s="346"/>
      <c r="AS124" s="346"/>
      <c r="AT124" s="346"/>
      <c r="AU124" s="346"/>
      <c r="AV124" s="346"/>
      <c r="AW124" s="346"/>
      <c r="AX124" s="346"/>
      <c r="AY124" s="346"/>
      <c r="AZ124" s="346"/>
      <c r="BA124" s="346"/>
      <c r="BB124" s="346"/>
      <c r="BC124" s="346"/>
      <c r="BD124" s="346"/>
      <c r="BE124" s="346"/>
      <c r="BF124" s="346"/>
      <c r="BG124" s="346"/>
      <c r="BH124" s="346"/>
      <c r="BI124" s="346"/>
      <c r="BJ124" s="346"/>
      <c r="BK124" s="346"/>
      <c r="BL124" s="346"/>
      <c r="BM124" s="346"/>
      <c r="BN124" s="346"/>
      <c r="BO124" s="346"/>
      <c r="BP124" s="346"/>
      <c r="BQ124" s="346"/>
      <c r="BR124" s="346"/>
      <c r="BS124" s="346"/>
      <c r="BT124" s="346"/>
      <c r="BU124" s="346"/>
      <c r="BV124" s="346"/>
      <c r="BW124" s="346"/>
      <c r="BX124" s="346"/>
      <c r="BY124" s="346"/>
      <c r="BZ124" s="346"/>
      <c r="CA124" s="346"/>
      <c r="CB124" s="346"/>
      <c r="CC124" s="346"/>
      <c r="CD124" s="346"/>
      <c r="CE124" s="346"/>
      <c r="CF124" s="346"/>
      <c r="CG124" s="346"/>
      <c r="CH124" s="346"/>
      <c r="CI124" s="346"/>
      <c r="CJ124" s="346"/>
      <c r="CK124" s="346"/>
      <c r="CL124" s="346"/>
      <c r="CM124" s="346"/>
      <c r="CN124" s="346"/>
      <c r="CO124" s="346"/>
      <c r="CP124" s="346"/>
      <c r="CQ124" s="346"/>
    </row>
    <row r="125" spans="1:95" ht="16.5" customHeight="1">
      <c r="A125" s="399"/>
      <c r="B125" s="399"/>
      <c r="C125" s="399"/>
      <c r="D125" s="399"/>
      <c r="E125" s="399"/>
      <c r="F125" s="399"/>
      <c r="G125" s="346"/>
      <c r="H125" s="401"/>
      <c r="I125" s="401"/>
      <c r="J125" s="346"/>
      <c r="K125" s="346"/>
      <c r="L125" s="346"/>
      <c r="M125" s="346"/>
      <c r="N125" s="346"/>
      <c r="O125" s="346"/>
      <c r="P125" s="346"/>
      <c r="Q125" s="346"/>
      <c r="R125" s="346"/>
      <c r="S125" s="346"/>
      <c r="T125" s="346"/>
      <c r="U125" s="346"/>
      <c r="V125" s="346"/>
      <c r="W125" s="346"/>
      <c r="X125" s="346"/>
      <c r="Y125" s="346"/>
      <c r="Z125" s="346"/>
      <c r="AA125" s="346"/>
      <c r="AB125" s="346"/>
      <c r="AC125" s="346"/>
      <c r="AD125" s="346"/>
      <c r="AE125" s="346"/>
      <c r="AF125" s="346"/>
      <c r="AG125" s="346"/>
      <c r="AH125" s="346"/>
      <c r="AI125" s="346"/>
      <c r="AJ125" s="346"/>
      <c r="AK125" s="346"/>
      <c r="AL125" s="346"/>
      <c r="AM125" s="346"/>
      <c r="AN125" s="346"/>
      <c r="AO125" s="346"/>
      <c r="AP125" s="346"/>
      <c r="AQ125" s="346"/>
      <c r="AR125" s="346"/>
      <c r="AS125" s="346"/>
      <c r="AT125" s="346"/>
      <c r="AU125" s="346"/>
      <c r="AV125" s="346"/>
      <c r="AW125" s="346"/>
      <c r="AX125" s="346"/>
      <c r="AY125" s="346"/>
      <c r="AZ125" s="346"/>
      <c r="BA125" s="346"/>
      <c r="BB125" s="346"/>
      <c r="BC125" s="346"/>
      <c r="BD125" s="346"/>
      <c r="BE125" s="346"/>
      <c r="BF125" s="346"/>
      <c r="BG125" s="346"/>
      <c r="BH125" s="346"/>
      <c r="BI125" s="346"/>
      <c r="BJ125" s="346"/>
      <c r="BK125" s="346"/>
      <c r="BL125" s="346"/>
      <c r="BM125" s="346"/>
      <c r="BN125" s="346"/>
      <c r="BO125" s="346"/>
      <c r="BP125" s="346"/>
      <c r="BQ125" s="346"/>
      <c r="BR125" s="346"/>
      <c r="BS125" s="346"/>
      <c r="BT125" s="346"/>
      <c r="BU125" s="346"/>
      <c r="BV125" s="346"/>
      <c r="BW125" s="346"/>
      <c r="BX125" s="346"/>
      <c r="BY125" s="346"/>
      <c r="BZ125" s="346"/>
      <c r="CA125" s="346"/>
      <c r="CB125" s="346"/>
      <c r="CC125" s="346"/>
      <c r="CD125" s="346"/>
      <c r="CE125" s="346"/>
      <c r="CF125" s="346"/>
      <c r="CG125" s="346"/>
      <c r="CH125" s="346"/>
      <c r="CI125" s="346"/>
      <c r="CJ125" s="346"/>
      <c r="CK125" s="346"/>
      <c r="CL125" s="346"/>
      <c r="CM125" s="346"/>
      <c r="CN125" s="346"/>
      <c r="CO125" s="346"/>
      <c r="CP125" s="346"/>
      <c r="CQ125" s="346"/>
    </row>
    <row r="126" spans="1:95" ht="16.5" customHeight="1">
      <c r="A126" s="399"/>
      <c r="B126" s="399"/>
      <c r="C126" s="399"/>
      <c r="D126" s="399"/>
      <c r="E126" s="399"/>
      <c r="F126" s="399"/>
      <c r="G126" s="346"/>
      <c r="H126" s="401"/>
      <c r="I126" s="401"/>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346"/>
      <c r="AM126" s="346"/>
      <c r="AN126" s="346"/>
      <c r="AO126" s="346"/>
      <c r="AP126" s="346"/>
      <c r="AQ126" s="346"/>
      <c r="AR126" s="346"/>
      <c r="AS126" s="346"/>
      <c r="AT126" s="346"/>
      <c r="AU126" s="346"/>
      <c r="AV126" s="346"/>
      <c r="AW126" s="346"/>
      <c r="AX126" s="346"/>
      <c r="AY126" s="346"/>
      <c r="AZ126" s="346"/>
      <c r="BA126" s="346"/>
      <c r="BB126" s="346"/>
      <c r="BC126" s="346"/>
      <c r="BD126" s="346"/>
      <c r="BE126" s="346"/>
      <c r="BF126" s="346"/>
      <c r="BG126" s="346"/>
      <c r="BH126" s="346"/>
      <c r="BI126" s="346"/>
      <c r="BJ126" s="346"/>
      <c r="BK126" s="346"/>
      <c r="BL126" s="346"/>
      <c r="BM126" s="346"/>
      <c r="BN126" s="346"/>
      <c r="BO126" s="346"/>
      <c r="BP126" s="346"/>
      <c r="BQ126" s="346"/>
      <c r="BR126" s="346"/>
      <c r="BS126" s="346"/>
      <c r="BT126" s="346"/>
      <c r="BU126" s="346"/>
      <c r="BV126" s="346"/>
      <c r="BW126" s="346"/>
      <c r="BX126" s="346"/>
      <c r="BY126" s="346"/>
      <c r="BZ126" s="346"/>
      <c r="CA126" s="346"/>
      <c r="CB126" s="346"/>
      <c r="CC126" s="346"/>
      <c r="CD126" s="346"/>
      <c r="CE126" s="346"/>
      <c r="CF126" s="346"/>
      <c r="CG126" s="346"/>
      <c r="CH126" s="346"/>
      <c r="CI126" s="346"/>
      <c r="CJ126" s="346"/>
      <c r="CK126" s="346"/>
      <c r="CL126" s="346"/>
      <c r="CM126" s="346"/>
      <c r="CN126" s="346"/>
      <c r="CO126" s="346"/>
      <c r="CP126" s="346"/>
      <c r="CQ126" s="346"/>
    </row>
    <row r="127" spans="1:95" ht="16.5" customHeight="1">
      <c r="A127" s="399"/>
      <c r="B127" s="399"/>
      <c r="C127" s="399"/>
      <c r="D127" s="399"/>
      <c r="E127" s="399"/>
      <c r="F127" s="399"/>
      <c r="G127" s="346"/>
      <c r="H127" s="401"/>
      <c r="I127" s="401"/>
      <c r="J127" s="346"/>
      <c r="K127" s="346"/>
      <c r="L127" s="346"/>
      <c r="M127" s="346"/>
      <c r="N127" s="346"/>
      <c r="O127" s="346"/>
      <c r="P127" s="346"/>
      <c r="Q127" s="346"/>
      <c r="R127" s="346"/>
      <c r="S127" s="346"/>
      <c r="T127" s="346"/>
      <c r="U127" s="346"/>
      <c r="V127" s="346"/>
      <c r="W127" s="346"/>
      <c r="X127" s="346"/>
      <c r="Y127" s="346"/>
      <c r="Z127" s="346"/>
      <c r="AA127" s="346"/>
      <c r="AB127" s="346"/>
      <c r="AC127" s="346"/>
      <c r="AD127" s="346"/>
      <c r="AE127" s="346"/>
      <c r="AF127" s="346"/>
      <c r="AG127" s="346"/>
      <c r="AH127" s="346"/>
      <c r="AI127" s="346"/>
      <c r="AJ127" s="346"/>
      <c r="AK127" s="346"/>
      <c r="AL127" s="346"/>
      <c r="AM127" s="346"/>
      <c r="AN127" s="346"/>
      <c r="AO127" s="346"/>
      <c r="AP127" s="346"/>
      <c r="AQ127" s="346"/>
      <c r="AR127" s="346"/>
      <c r="AS127" s="346"/>
      <c r="AT127" s="346"/>
      <c r="AU127" s="346"/>
      <c r="AV127" s="346"/>
      <c r="AW127" s="346"/>
      <c r="AX127" s="346"/>
      <c r="AY127" s="346"/>
      <c r="AZ127" s="346"/>
      <c r="BA127" s="346"/>
      <c r="BB127" s="346"/>
      <c r="BC127" s="346"/>
      <c r="BD127" s="346"/>
      <c r="BE127" s="346"/>
      <c r="BF127" s="346"/>
      <c r="BG127" s="346"/>
      <c r="BH127" s="346"/>
      <c r="BI127" s="346"/>
      <c r="BJ127" s="346"/>
      <c r="BK127" s="346"/>
      <c r="BL127" s="346"/>
      <c r="BM127" s="346"/>
      <c r="BN127" s="346"/>
      <c r="BO127" s="346"/>
      <c r="BP127" s="346"/>
      <c r="BQ127" s="346"/>
      <c r="BR127" s="346"/>
      <c r="BS127" s="346"/>
      <c r="BT127" s="346"/>
      <c r="BU127" s="346"/>
      <c r="BV127" s="346"/>
      <c r="BW127" s="346"/>
      <c r="BX127" s="346"/>
      <c r="BY127" s="346"/>
      <c r="BZ127" s="346"/>
      <c r="CA127" s="346"/>
      <c r="CB127" s="346"/>
      <c r="CC127" s="346"/>
      <c r="CD127" s="346"/>
      <c r="CE127" s="346"/>
      <c r="CF127" s="346"/>
      <c r="CG127" s="346"/>
      <c r="CH127" s="346"/>
      <c r="CI127" s="346"/>
      <c r="CJ127" s="346"/>
      <c r="CK127" s="346"/>
      <c r="CL127" s="346"/>
      <c r="CM127" s="346"/>
      <c r="CN127" s="346"/>
      <c r="CO127" s="346"/>
      <c r="CP127" s="346"/>
      <c r="CQ127" s="346"/>
    </row>
    <row r="128" spans="1:95" ht="16.5" customHeight="1">
      <c r="A128" s="399"/>
      <c r="B128" s="399"/>
      <c r="C128" s="399"/>
      <c r="D128" s="399"/>
      <c r="E128" s="399"/>
      <c r="F128" s="399"/>
      <c r="G128" s="346"/>
      <c r="H128" s="401"/>
      <c r="I128" s="401"/>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6"/>
      <c r="AY128" s="346"/>
      <c r="AZ128" s="346"/>
      <c r="BA128" s="346"/>
      <c r="BB128" s="346"/>
      <c r="BC128" s="346"/>
      <c r="BD128" s="346"/>
      <c r="BE128" s="346"/>
      <c r="BF128" s="346"/>
      <c r="BG128" s="346"/>
      <c r="BH128" s="346"/>
      <c r="BI128" s="346"/>
      <c r="BJ128" s="346"/>
      <c r="BK128" s="346"/>
      <c r="BL128" s="346"/>
      <c r="BM128" s="346"/>
      <c r="BN128" s="346"/>
      <c r="BO128" s="346"/>
      <c r="BP128" s="346"/>
      <c r="BQ128" s="346"/>
      <c r="BR128" s="346"/>
      <c r="BS128" s="346"/>
      <c r="BT128" s="346"/>
      <c r="BU128" s="346"/>
      <c r="BV128" s="346"/>
      <c r="BW128" s="346"/>
      <c r="BX128" s="346"/>
      <c r="BY128" s="346"/>
      <c r="BZ128" s="346"/>
      <c r="CA128" s="346"/>
      <c r="CB128" s="346"/>
      <c r="CC128" s="346"/>
      <c r="CD128" s="346"/>
      <c r="CE128" s="346"/>
      <c r="CF128" s="346"/>
      <c r="CG128" s="346"/>
      <c r="CH128" s="346"/>
      <c r="CI128" s="346"/>
      <c r="CJ128" s="346"/>
      <c r="CK128" s="346"/>
      <c r="CL128" s="346"/>
      <c r="CM128" s="346"/>
      <c r="CN128" s="346"/>
      <c r="CO128" s="346"/>
      <c r="CP128" s="346"/>
      <c r="CQ128" s="346"/>
    </row>
    <row r="129" spans="1:95" ht="16.5" customHeight="1">
      <c r="A129" s="399"/>
      <c r="B129" s="399"/>
      <c r="C129" s="399"/>
      <c r="D129" s="399"/>
      <c r="E129" s="399"/>
      <c r="F129" s="399"/>
      <c r="G129" s="346"/>
      <c r="H129" s="401"/>
      <c r="I129" s="401"/>
      <c r="J129" s="346"/>
      <c r="K129" s="346"/>
      <c r="L129" s="346"/>
      <c r="M129" s="346"/>
      <c r="N129" s="346"/>
      <c r="O129" s="346"/>
      <c r="P129" s="346"/>
      <c r="Q129" s="346"/>
      <c r="R129" s="346"/>
      <c r="S129" s="346"/>
      <c r="T129" s="346"/>
      <c r="U129" s="346"/>
      <c r="V129" s="346"/>
      <c r="W129" s="346"/>
      <c r="X129" s="346"/>
      <c r="Y129" s="346"/>
      <c r="Z129" s="346"/>
      <c r="AA129" s="346"/>
      <c r="AB129" s="346"/>
      <c r="AC129" s="346"/>
      <c r="AD129" s="346"/>
      <c r="AE129" s="346"/>
      <c r="AF129" s="346"/>
      <c r="AG129" s="346"/>
      <c r="AH129" s="346"/>
      <c r="AI129" s="346"/>
      <c r="AJ129" s="346"/>
      <c r="AK129" s="346"/>
      <c r="AL129" s="346"/>
      <c r="AM129" s="346"/>
      <c r="AN129" s="346"/>
      <c r="AO129" s="346"/>
      <c r="AP129" s="346"/>
      <c r="AQ129" s="346"/>
      <c r="AR129" s="346"/>
      <c r="AS129" s="346"/>
      <c r="AT129" s="346"/>
      <c r="AU129" s="346"/>
      <c r="AV129" s="346"/>
      <c r="AW129" s="346"/>
      <c r="AX129" s="346"/>
      <c r="AY129" s="346"/>
      <c r="AZ129" s="346"/>
      <c r="BA129" s="346"/>
      <c r="BB129" s="346"/>
      <c r="BC129" s="346"/>
      <c r="BD129" s="346"/>
      <c r="BE129" s="346"/>
      <c r="BF129" s="346"/>
      <c r="BG129" s="346"/>
      <c r="BH129" s="346"/>
      <c r="BI129" s="346"/>
      <c r="BJ129" s="346"/>
      <c r="BK129" s="346"/>
      <c r="BL129" s="346"/>
      <c r="BM129" s="346"/>
      <c r="BN129" s="346"/>
      <c r="BO129" s="346"/>
      <c r="BP129" s="346"/>
      <c r="BQ129" s="346"/>
      <c r="BR129" s="346"/>
      <c r="BS129" s="346"/>
      <c r="BT129" s="346"/>
      <c r="BU129" s="346"/>
      <c r="BV129" s="346"/>
      <c r="BW129" s="346"/>
      <c r="BX129" s="346"/>
      <c r="BY129" s="346"/>
      <c r="BZ129" s="346"/>
      <c r="CA129" s="346"/>
      <c r="CB129" s="346"/>
      <c r="CC129" s="346"/>
      <c r="CD129" s="346"/>
      <c r="CE129" s="346"/>
      <c r="CF129" s="346"/>
      <c r="CG129" s="346"/>
      <c r="CH129" s="346"/>
      <c r="CI129" s="346"/>
      <c r="CJ129" s="346"/>
      <c r="CK129" s="346"/>
      <c r="CL129" s="346"/>
      <c r="CM129" s="346"/>
      <c r="CN129" s="346"/>
      <c r="CO129" s="346"/>
      <c r="CP129" s="346"/>
      <c r="CQ129" s="346"/>
    </row>
    <row r="130" spans="1:95" ht="16.5" customHeight="1">
      <c r="A130" s="399"/>
      <c r="B130" s="399"/>
      <c r="C130" s="399"/>
      <c r="D130" s="399"/>
      <c r="E130" s="399"/>
      <c r="F130" s="399"/>
      <c r="G130" s="346"/>
      <c r="H130" s="401"/>
      <c r="I130" s="401"/>
      <c r="J130" s="346"/>
      <c r="K130" s="346"/>
      <c r="L130" s="346"/>
      <c r="M130" s="346"/>
      <c r="N130" s="346"/>
      <c r="O130" s="346"/>
      <c r="P130" s="346"/>
      <c r="Q130" s="346"/>
      <c r="R130" s="346"/>
      <c r="S130" s="346"/>
      <c r="T130" s="346"/>
      <c r="U130" s="346"/>
      <c r="V130" s="346"/>
      <c r="W130" s="346"/>
      <c r="X130" s="346"/>
      <c r="Y130" s="346"/>
      <c r="Z130" s="346"/>
      <c r="AA130" s="346"/>
      <c r="AB130" s="346"/>
      <c r="AC130" s="346"/>
      <c r="AD130" s="346"/>
      <c r="AE130" s="346"/>
      <c r="AF130" s="346"/>
      <c r="AG130" s="346"/>
      <c r="AH130" s="346"/>
      <c r="AI130" s="346"/>
      <c r="AJ130" s="346"/>
      <c r="AK130" s="346"/>
      <c r="AL130" s="346"/>
      <c r="AM130" s="346"/>
      <c r="AN130" s="346"/>
      <c r="AO130" s="346"/>
      <c r="AP130" s="346"/>
      <c r="AQ130" s="346"/>
      <c r="AR130" s="346"/>
      <c r="AS130" s="346"/>
      <c r="AT130" s="346"/>
      <c r="AU130" s="346"/>
      <c r="AV130" s="346"/>
      <c r="AW130" s="346"/>
      <c r="AX130" s="346"/>
      <c r="AY130" s="346"/>
      <c r="AZ130" s="346"/>
      <c r="BA130" s="346"/>
      <c r="BB130" s="346"/>
      <c r="BC130" s="346"/>
      <c r="BD130" s="346"/>
      <c r="BE130" s="346"/>
      <c r="BF130" s="346"/>
      <c r="BG130" s="346"/>
      <c r="BH130" s="346"/>
      <c r="BI130" s="346"/>
      <c r="BJ130" s="346"/>
      <c r="BK130" s="346"/>
      <c r="BL130" s="346"/>
      <c r="BM130" s="346"/>
      <c r="BN130" s="346"/>
      <c r="BO130" s="346"/>
      <c r="BP130" s="346"/>
      <c r="BQ130" s="346"/>
      <c r="BR130" s="346"/>
      <c r="BS130" s="346"/>
      <c r="BT130" s="346"/>
      <c r="BU130" s="346"/>
      <c r="BV130" s="346"/>
      <c r="BW130" s="346"/>
      <c r="BX130" s="346"/>
      <c r="BY130" s="346"/>
      <c r="BZ130" s="346"/>
      <c r="CA130" s="346"/>
      <c r="CB130" s="346"/>
      <c r="CC130" s="346"/>
      <c r="CD130" s="346"/>
      <c r="CE130" s="346"/>
      <c r="CF130" s="346"/>
      <c r="CG130" s="346"/>
      <c r="CH130" s="346"/>
      <c r="CI130" s="346"/>
      <c r="CJ130" s="346"/>
      <c r="CK130" s="346"/>
      <c r="CL130" s="346"/>
      <c r="CM130" s="346"/>
      <c r="CN130" s="346"/>
      <c r="CO130" s="346"/>
      <c r="CP130" s="346"/>
      <c r="CQ130" s="346"/>
    </row>
    <row r="131" spans="1:95" ht="16.5" customHeight="1">
      <c r="A131" s="399"/>
      <c r="B131" s="399"/>
      <c r="C131" s="399"/>
      <c r="D131" s="399"/>
      <c r="E131" s="399"/>
      <c r="F131" s="399"/>
      <c r="G131" s="346"/>
      <c r="H131" s="401"/>
      <c r="I131" s="401"/>
      <c r="J131" s="346"/>
      <c r="K131" s="346"/>
      <c r="L131" s="346"/>
      <c r="M131" s="346"/>
      <c r="N131" s="346"/>
      <c r="O131" s="346"/>
      <c r="P131" s="346"/>
      <c r="Q131" s="346"/>
      <c r="R131" s="346"/>
      <c r="S131" s="346"/>
      <c r="T131" s="346"/>
      <c r="U131" s="346"/>
      <c r="V131" s="346"/>
      <c r="W131" s="346"/>
      <c r="X131" s="346"/>
      <c r="Y131" s="346"/>
      <c r="Z131" s="346"/>
      <c r="AA131" s="346"/>
      <c r="AB131" s="346"/>
      <c r="AC131" s="346"/>
      <c r="AD131" s="346"/>
      <c r="AE131" s="346"/>
      <c r="AF131" s="346"/>
      <c r="AG131" s="346"/>
      <c r="AH131" s="346"/>
      <c r="AI131" s="346"/>
      <c r="AJ131" s="346"/>
      <c r="AK131" s="346"/>
      <c r="AL131" s="346"/>
      <c r="AM131" s="346"/>
      <c r="AN131" s="346"/>
      <c r="AO131" s="346"/>
      <c r="AP131" s="346"/>
      <c r="AQ131" s="346"/>
      <c r="AR131" s="346"/>
      <c r="AS131" s="346"/>
      <c r="AT131" s="346"/>
      <c r="AU131" s="346"/>
      <c r="AV131" s="346"/>
      <c r="AW131" s="346"/>
      <c r="AX131" s="346"/>
      <c r="AY131" s="346"/>
      <c r="AZ131" s="346"/>
      <c r="BA131" s="346"/>
      <c r="BB131" s="346"/>
      <c r="BC131" s="346"/>
      <c r="BD131" s="346"/>
      <c r="BE131" s="346"/>
      <c r="BF131" s="346"/>
      <c r="BG131" s="346"/>
      <c r="BH131" s="346"/>
      <c r="BI131" s="346"/>
      <c r="BJ131" s="346"/>
      <c r="BK131" s="346"/>
      <c r="BL131" s="346"/>
      <c r="BM131" s="346"/>
      <c r="BN131" s="346"/>
      <c r="BO131" s="346"/>
      <c r="BP131" s="346"/>
      <c r="BQ131" s="346"/>
      <c r="BR131" s="346"/>
      <c r="BS131" s="346"/>
      <c r="BT131" s="346"/>
      <c r="BU131" s="346"/>
      <c r="BV131" s="346"/>
      <c r="BW131" s="346"/>
      <c r="BX131" s="346"/>
      <c r="BY131" s="346"/>
      <c r="BZ131" s="346"/>
      <c r="CA131" s="346"/>
      <c r="CB131" s="346"/>
      <c r="CC131" s="346"/>
      <c r="CD131" s="346"/>
      <c r="CE131" s="346"/>
      <c r="CF131" s="346"/>
      <c r="CG131" s="346"/>
      <c r="CH131" s="346"/>
      <c r="CI131" s="346"/>
      <c r="CJ131" s="346"/>
      <c r="CK131" s="346"/>
      <c r="CL131" s="346"/>
      <c r="CM131" s="346"/>
      <c r="CN131" s="346"/>
      <c r="CO131" s="346"/>
      <c r="CP131" s="346"/>
      <c r="CQ131" s="346"/>
    </row>
    <row r="132" spans="1:95" ht="16.5" customHeight="1">
      <c r="A132" s="399"/>
      <c r="B132" s="399"/>
      <c r="C132" s="399"/>
      <c r="D132" s="399"/>
      <c r="E132" s="399"/>
      <c r="F132" s="399"/>
      <c r="G132" s="346"/>
      <c r="H132" s="401"/>
      <c r="I132" s="401"/>
      <c r="J132" s="346"/>
      <c r="K132" s="346"/>
      <c r="L132" s="346"/>
      <c r="M132" s="346"/>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c r="AI132" s="346"/>
      <c r="AJ132" s="346"/>
      <c r="AK132" s="346"/>
      <c r="AL132" s="346"/>
      <c r="AM132" s="346"/>
      <c r="AN132" s="346"/>
      <c r="AO132" s="346"/>
      <c r="AP132" s="346"/>
      <c r="AQ132" s="346"/>
      <c r="AR132" s="346"/>
      <c r="AS132" s="346"/>
      <c r="AT132" s="346"/>
      <c r="AU132" s="346"/>
      <c r="AV132" s="346"/>
      <c r="AW132" s="346"/>
      <c r="AX132" s="346"/>
      <c r="AY132" s="346"/>
      <c r="AZ132" s="346"/>
      <c r="BA132" s="346"/>
      <c r="BB132" s="346"/>
      <c r="BC132" s="346"/>
      <c r="BD132" s="346"/>
      <c r="BE132" s="346"/>
      <c r="BF132" s="346"/>
      <c r="BG132" s="346"/>
      <c r="BH132" s="346"/>
      <c r="BI132" s="346"/>
      <c r="BJ132" s="346"/>
      <c r="BK132" s="346"/>
      <c r="BL132" s="346"/>
      <c r="BM132" s="346"/>
      <c r="BN132" s="346"/>
      <c r="BO132" s="346"/>
      <c r="BP132" s="346"/>
      <c r="BQ132" s="346"/>
      <c r="BR132" s="346"/>
      <c r="BS132" s="346"/>
      <c r="BT132" s="346"/>
      <c r="BU132" s="346"/>
      <c r="BV132" s="346"/>
      <c r="BW132" s="346"/>
      <c r="BX132" s="346"/>
      <c r="BY132" s="346"/>
      <c r="BZ132" s="346"/>
      <c r="CA132" s="346"/>
      <c r="CB132" s="346"/>
      <c r="CC132" s="346"/>
      <c r="CD132" s="346"/>
      <c r="CE132" s="346"/>
      <c r="CF132" s="346"/>
      <c r="CG132" s="346"/>
      <c r="CH132" s="346"/>
      <c r="CI132" s="346"/>
      <c r="CJ132" s="346"/>
      <c r="CK132" s="346"/>
      <c r="CL132" s="346"/>
      <c r="CM132" s="346"/>
      <c r="CN132" s="346"/>
      <c r="CO132" s="346"/>
      <c r="CP132" s="346"/>
      <c r="CQ132" s="346"/>
    </row>
    <row r="133" spans="1:95" ht="16.5" customHeight="1">
      <c r="A133" s="399"/>
      <c r="B133" s="399"/>
      <c r="C133" s="399"/>
      <c r="D133" s="399"/>
      <c r="E133" s="399"/>
      <c r="F133" s="399"/>
      <c r="G133" s="346"/>
      <c r="H133" s="401"/>
      <c r="I133" s="401"/>
      <c r="J133" s="346"/>
      <c r="K133" s="346"/>
      <c r="L133" s="346"/>
      <c r="M133" s="346"/>
      <c r="N133" s="346"/>
      <c r="O133" s="346"/>
      <c r="P133" s="346"/>
      <c r="Q133" s="346"/>
      <c r="R133" s="346"/>
      <c r="S133" s="346"/>
      <c r="T133" s="346"/>
      <c r="U133" s="346"/>
      <c r="V133" s="346"/>
      <c r="W133" s="346"/>
      <c r="X133" s="346"/>
      <c r="Y133" s="346"/>
      <c r="Z133" s="346"/>
      <c r="AA133" s="346"/>
      <c r="AB133" s="346"/>
      <c r="AC133" s="346"/>
      <c r="AD133" s="346"/>
      <c r="AE133" s="346"/>
      <c r="AF133" s="346"/>
      <c r="AG133" s="346"/>
      <c r="AH133" s="346"/>
      <c r="AI133" s="346"/>
      <c r="AJ133" s="346"/>
      <c r="AK133" s="346"/>
      <c r="AL133" s="346"/>
      <c r="AM133" s="346"/>
      <c r="AN133" s="346"/>
      <c r="AO133" s="346"/>
      <c r="AP133" s="346"/>
      <c r="AQ133" s="346"/>
      <c r="AR133" s="346"/>
      <c r="AS133" s="346"/>
      <c r="AT133" s="346"/>
      <c r="AU133" s="346"/>
      <c r="AV133" s="346"/>
      <c r="AW133" s="346"/>
      <c r="AX133" s="346"/>
      <c r="AY133" s="346"/>
      <c r="AZ133" s="346"/>
      <c r="BA133" s="346"/>
      <c r="BB133" s="346"/>
      <c r="BC133" s="346"/>
      <c r="BD133" s="346"/>
      <c r="BE133" s="346"/>
      <c r="BF133" s="346"/>
      <c r="BG133" s="346"/>
      <c r="BH133" s="346"/>
      <c r="BI133" s="346"/>
      <c r="BJ133" s="346"/>
      <c r="BK133" s="346"/>
      <c r="BL133" s="346"/>
      <c r="BM133" s="346"/>
      <c r="BN133" s="346"/>
      <c r="BO133" s="346"/>
      <c r="BP133" s="346"/>
      <c r="BQ133" s="346"/>
      <c r="BR133" s="346"/>
      <c r="BS133" s="346"/>
      <c r="BT133" s="346"/>
      <c r="BU133" s="346"/>
      <c r="BV133" s="346"/>
      <c r="BW133" s="346"/>
      <c r="BX133" s="346"/>
      <c r="BY133" s="346"/>
      <c r="BZ133" s="346"/>
      <c r="CA133" s="346"/>
      <c r="CB133" s="346"/>
      <c r="CC133" s="346"/>
      <c r="CD133" s="346"/>
      <c r="CE133" s="346"/>
      <c r="CF133" s="346"/>
      <c r="CG133" s="346"/>
      <c r="CH133" s="346"/>
      <c r="CI133" s="346"/>
      <c r="CJ133" s="346"/>
      <c r="CK133" s="346"/>
      <c r="CL133" s="346"/>
      <c r="CM133" s="346"/>
      <c r="CN133" s="346"/>
      <c r="CO133" s="346"/>
      <c r="CP133" s="346"/>
      <c r="CQ133" s="346"/>
    </row>
    <row r="134" spans="1:95" ht="16.5" customHeight="1">
      <c r="A134" s="399"/>
      <c r="B134" s="399"/>
      <c r="C134" s="399"/>
      <c r="D134" s="399"/>
      <c r="E134" s="399"/>
      <c r="F134" s="399"/>
      <c r="G134" s="346"/>
      <c r="H134" s="401"/>
      <c r="I134" s="401"/>
      <c r="J134" s="346"/>
      <c r="K134" s="346"/>
      <c r="L134" s="346"/>
      <c r="M134" s="346"/>
      <c r="N134" s="346"/>
      <c r="O134" s="346"/>
      <c r="P134" s="346"/>
      <c r="Q134" s="346"/>
      <c r="R134" s="346"/>
      <c r="S134" s="346"/>
      <c r="T134" s="346"/>
      <c r="U134" s="346"/>
      <c r="V134" s="346"/>
      <c r="W134" s="346"/>
      <c r="X134" s="346"/>
      <c r="Y134" s="346"/>
      <c r="Z134" s="346"/>
      <c r="AA134" s="346"/>
      <c r="AB134" s="346"/>
      <c r="AC134" s="346"/>
      <c r="AD134" s="346"/>
      <c r="AE134" s="346"/>
      <c r="AF134" s="346"/>
      <c r="AG134" s="346"/>
      <c r="AH134" s="346"/>
      <c r="AI134" s="346"/>
      <c r="AJ134" s="346"/>
      <c r="AK134" s="346"/>
      <c r="AL134" s="346"/>
      <c r="AM134" s="346"/>
      <c r="AN134" s="346"/>
      <c r="AO134" s="346"/>
      <c r="AP134" s="346"/>
      <c r="AQ134" s="346"/>
      <c r="AR134" s="346"/>
      <c r="AS134" s="346"/>
      <c r="AT134" s="346"/>
      <c r="AU134" s="346"/>
      <c r="AV134" s="346"/>
      <c r="AW134" s="346"/>
      <c r="AX134" s="346"/>
      <c r="AY134" s="346"/>
      <c r="AZ134" s="346"/>
      <c r="BA134" s="346"/>
      <c r="BB134" s="346"/>
      <c r="BC134" s="346"/>
      <c r="BD134" s="346"/>
      <c r="BE134" s="346"/>
      <c r="BF134" s="346"/>
      <c r="BG134" s="346"/>
      <c r="BH134" s="346"/>
      <c r="BI134" s="346"/>
      <c r="BJ134" s="346"/>
      <c r="BK134" s="346"/>
      <c r="BL134" s="346"/>
      <c r="BM134" s="346"/>
      <c r="BN134" s="346"/>
      <c r="BO134" s="346"/>
      <c r="BP134" s="346"/>
      <c r="BQ134" s="346"/>
      <c r="BR134" s="346"/>
      <c r="BS134" s="346"/>
      <c r="BT134" s="346"/>
      <c r="BU134" s="346"/>
      <c r="BV134" s="346"/>
      <c r="BW134" s="346"/>
      <c r="BX134" s="346"/>
      <c r="BY134" s="346"/>
      <c r="BZ134" s="346"/>
      <c r="CA134" s="346"/>
      <c r="CB134" s="346"/>
      <c r="CC134" s="346"/>
      <c r="CD134" s="346"/>
      <c r="CE134" s="346"/>
      <c r="CF134" s="346"/>
      <c r="CG134" s="346"/>
      <c r="CH134" s="346"/>
      <c r="CI134" s="346"/>
      <c r="CJ134" s="346"/>
      <c r="CK134" s="346"/>
      <c r="CL134" s="346"/>
      <c r="CM134" s="346"/>
      <c r="CN134" s="346"/>
      <c r="CO134" s="346"/>
      <c r="CP134" s="346"/>
      <c r="CQ134" s="346"/>
    </row>
    <row r="135" spans="1:95" ht="16.5" customHeight="1">
      <c r="A135" s="399"/>
      <c r="B135" s="399"/>
      <c r="C135" s="399"/>
      <c r="D135" s="399"/>
      <c r="E135" s="399"/>
      <c r="F135" s="399"/>
      <c r="G135" s="346"/>
      <c r="H135" s="401"/>
      <c r="I135" s="401"/>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6"/>
      <c r="AY135" s="346"/>
      <c r="AZ135" s="346"/>
      <c r="BA135" s="346"/>
      <c r="BB135" s="346"/>
      <c r="BC135" s="346"/>
      <c r="BD135" s="346"/>
      <c r="BE135" s="346"/>
      <c r="BF135" s="346"/>
      <c r="BG135" s="346"/>
      <c r="BH135" s="346"/>
      <c r="BI135" s="346"/>
      <c r="BJ135" s="346"/>
      <c r="BK135" s="346"/>
      <c r="BL135" s="346"/>
      <c r="BM135" s="346"/>
      <c r="BN135" s="346"/>
      <c r="BO135" s="346"/>
      <c r="BP135" s="346"/>
      <c r="BQ135" s="346"/>
      <c r="BR135" s="346"/>
      <c r="BS135" s="346"/>
      <c r="BT135" s="346"/>
      <c r="BU135" s="346"/>
      <c r="BV135" s="346"/>
      <c r="BW135" s="346"/>
      <c r="BX135" s="346"/>
      <c r="BY135" s="346"/>
      <c r="BZ135" s="346"/>
      <c r="CA135" s="346"/>
      <c r="CB135" s="346"/>
      <c r="CC135" s="346"/>
      <c r="CD135" s="346"/>
      <c r="CE135" s="346"/>
      <c r="CF135" s="346"/>
      <c r="CG135" s="346"/>
      <c r="CH135" s="346"/>
      <c r="CI135" s="346"/>
      <c r="CJ135" s="346"/>
      <c r="CK135" s="346"/>
      <c r="CL135" s="346"/>
      <c r="CM135" s="346"/>
      <c r="CN135" s="346"/>
      <c r="CO135" s="346"/>
      <c r="CP135" s="346"/>
      <c r="CQ135" s="346"/>
    </row>
    <row r="136" spans="1:95" ht="16.5" customHeight="1">
      <c r="A136" s="399"/>
      <c r="B136" s="399"/>
      <c r="C136" s="399"/>
      <c r="D136" s="399"/>
      <c r="E136" s="399"/>
      <c r="F136" s="399"/>
      <c r="G136" s="346"/>
      <c r="H136" s="401"/>
      <c r="I136" s="401"/>
      <c r="J136" s="346"/>
      <c r="K136" s="346"/>
      <c r="L136" s="346"/>
      <c r="M136" s="346"/>
      <c r="N136" s="346"/>
      <c r="O136" s="346"/>
      <c r="P136" s="346"/>
      <c r="Q136" s="346"/>
      <c r="R136" s="346"/>
      <c r="S136" s="346"/>
      <c r="T136" s="346"/>
      <c r="U136" s="346"/>
      <c r="V136" s="346"/>
      <c r="W136" s="346"/>
      <c r="X136" s="346"/>
      <c r="Y136" s="346"/>
      <c r="Z136" s="346"/>
      <c r="AA136" s="346"/>
      <c r="AB136" s="346"/>
      <c r="AC136" s="346"/>
      <c r="AD136" s="346"/>
      <c r="AE136" s="346"/>
      <c r="AF136" s="346"/>
      <c r="AG136" s="346"/>
      <c r="AH136" s="346"/>
      <c r="AI136" s="346"/>
      <c r="AJ136" s="346"/>
      <c r="AK136" s="346"/>
      <c r="AL136" s="346"/>
      <c r="AM136" s="346"/>
      <c r="AN136" s="346"/>
      <c r="AO136" s="346"/>
      <c r="AP136" s="346"/>
      <c r="AQ136" s="346"/>
      <c r="AR136" s="346"/>
      <c r="AS136" s="346"/>
      <c r="AT136" s="346"/>
      <c r="AU136" s="346"/>
      <c r="AV136" s="346"/>
      <c r="AW136" s="346"/>
      <c r="AX136" s="346"/>
      <c r="AY136" s="346"/>
      <c r="AZ136" s="346"/>
      <c r="BA136" s="346"/>
      <c r="BB136" s="346"/>
      <c r="BC136" s="346"/>
      <c r="BD136" s="346"/>
      <c r="BE136" s="346"/>
      <c r="BF136" s="346"/>
      <c r="BG136" s="346"/>
      <c r="BH136" s="346"/>
      <c r="BI136" s="346"/>
      <c r="BJ136" s="346"/>
      <c r="BK136" s="346"/>
      <c r="BL136" s="346"/>
      <c r="BM136" s="346"/>
      <c r="BN136" s="346"/>
      <c r="BO136" s="346"/>
      <c r="BP136" s="346"/>
      <c r="BQ136" s="346"/>
      <c r="BR136" s="346"/>
      <c r="BS136" s="346"/>
      <c r="BT136" s="346"/>
      <c r="BU136" s="346"/>
      <c r="BV136" s="346"/>
      <c r="BW136" s="346"/>
      <c r="BX136" s="346"/>
      <c r="BY136" s="346"/>
      <c r="BZ136" s="346"/>
      <c r="CA136" s="346"/>
      <c r="CB136" s="346"/>
      <c r="CC136" s="346"/>
      <c r="CD136" s="346"/>
      <c r="CE136" s="346"/>
      <c r="CF136" s="346"/>
      <c r="CG136" s="346"/>
      <c r="CH136" s="346"/>
      <c r="CI136" s="346"/>
      <c r="CJ136" s="346"/>
      <c r="CK136" s="346"/>
      <c r="CL136" s="346"/>
      <c r="CM136" s="346"/>
      <c r="CN136" s="346"/>
      <c r="CO136" s="346"/>
      <c r="CP136" s="346"/>
      <c r="CQ136" s="346"/>
    </row>
    <row r="137" spans="1:95" ht="16.5" customHeight="1">
      <c r="A137" s="399"/>
      <c r="B137" s="399"/>
      <c r="C137" s="399"/>
      <c r="D137" s="399"/>
      <c r="E137" s="399"/>
      <c r="F137" s="399"/>
      <c r="G137" s="346"/>
      <c r="H137" s="401"/>
      <c r="I137" s="401"/>
      <c r="J137" s="346"/>
      <c r="K137" s="346"/>
      <c r="L137" s="346"/>
      <c r="M137" s="346"/>
      <c r="N137" s="346"/>
      <c r="O137" s="346"/>
      <c r="P137" s="346"/>
      <c r="Q137" s="346"/>
      <c r="R137" s="346"/>
      <c r="S137" s="346"/>
      <c r="T137" s="346"/>
      <c r="U137" s="346"/>
      <c r="V137" s="346"/>
      <c r="W137" s="346"/>
      <c r="X137" s="346"/>
      <c r="Y137" s="346"/>
      <c r="Z137" s="346"/>
      <c r="AA137" s="346"/>
      <c r="AB137" s="346"/>
      <c r="AC137" s="346"/>
      <c r="AD137" s="346"/>
      <c r="AE137" s="346"/>
      <c r="AF137" s="346"/>
      <c r="AG137" s="346"/>
      <c r="AH137" s="346"/>
      <c r="AI137" s="346"/>
      <c r="AJ137" s="346"/>
      <c r="AK137" s="346"/>
      <c r="AL137" s="346"/>
      <c r="AM137" s="346"/>
      <c r="AN137" s="346"/>
      <c r="AO137" s="346"/>
      <c r="AP137" s="346"/>
      <c r="AQ137" s="346"/>
      <c r="AR137" s="346"/>
      <c r="AS137" s="346"/>
      <c r="AT137" s="346"/>
      <c r="AU137" s="346"/>
      <c r="AV137" s="346"/>
      <c r="AW137" s="346"/>
      <c r="AX137" s="346"/>
      <c r="AY137" s="346"/>
      <c r="AZ137" s="346"/>
      <c r="BA137" s="346"/>
      <c r="BB137" s="346"/>
      <c r="BC137" s="346"/>
      <c r="BD137" s="346"/>
      <c r="BE137" s="346"/>
      <c r="BF137" s="346"/>
      <c r="BG137" s="346"/>
      <c r="BH137" s="346"/>
      <c r="BI137" s="346"/>
      <c r="BJ137" s="346"/>
      <c r="BK137" s="346"/>
      <c r="BL137" s="346"/>
      <c r="BM137" s="346"/>
      <c r="BN137" s="346"/>
      <c r="BO137" s="346"/>
      <c r="BP137" s="346"/>
      <c r="BQ137" s="346"/>
      <c r="BR137" s="346"/>
      <c r="BS137" s="346"/>
      <c r="BT137" s="346"/>
      <c r="BU137" s="346"/>
      <c r="BV137" s="346"/>
      <c r="BW137" s="346"/>
      <c r="BX137" s="346"/>
      <c r="BY137" s="346"/>
      <c r="BZ137" s="346"/>
      <c r="CA137" s="346"/>
      <c r="CB137" s="346"/>
      <c r="CC137" s="346"/>
      <c r="CD137" s="346"/>
      <c r="CE137" s="346"/>
      <c r="CF137" s="346"/>
      <c r="CG137" s="346"/>
      <c r="CH137" s="346"/>
      <c r="CI137" s="346"/>
      <c r="CJ137" s="346"/>
      <c r="CK137" s="346"/>
      <c r="CL137" s="346"/>
      <c r="CM137" s="346"/>
      <c r="CN137" s="346"/>
      <c r="CO137" s="346"/>
      <c r="CP137" s="346"/>
      <c r="CQ137" s="346"/>
    </row>
    <row r="138" spans="1:95" ht="16.5" customHeight="1">
      <c r="A138" s="399"/>
      <c r="B138" s="399"/>
      <c r="C138" s="399"/>
      <c r="D138" s="399"/>
      <c r="E138" s="399"/>
      <c r="F138" s="399"/>
      <c r="G138" s="346"/>
      <c r="H138" s="401"/>
      <c r="I138" s="401"/>
      <c r="J138" s="346"/>
      <c r="K138" s="346"/>
      <c r="L138" s="346"/>
      <c r="M138" s="346"/>
      <c r="N138" s="346"/>
      <c r="O138" s="346"/>
      <c r="P138" s="346"/>
      <c r="Q138" s="346"/>
      <c r="R138" s="346"/>
      <c r="S138" s="346"/>
      <c r="T138" s="346"/>
      <c r="U138" s="346"/>
      <c r="V138" s="346"/>
      <c r="W138" s="346"/>
      <c r="X138" s="346"/>
      <c r="Y138" s="346"/>
      <c r="Z138" s="346"/>
      <c r="AA138" s="346"/>
      <c r="AB138" s="346"/>
      <c r="AC138" s="346"/>
      <c r="AD138" s="346"/>
      <c r="AE138" s="346"/>
      <c r="AF138" s="346"/>
      <c r="AG138" s="346"/>
      <c r="AH138" s="346"/>
      <c r="AI138" s="346"/>
      <c r="AJ138" s="346"/>
      <c r="AK138" s="346"/>
      <c r="AL138" s="346"/>
      <c r="AM138" s="346"/>
      <c r="AN138" s="346"/>
      <c r="AO138" s="346"/>
      <c r="AP138" s="346"/>
      <c r="AQ138" s="346"/>
      <c r="AR138" s="346"/>
      <c r="AS138" s="346"/>
      <c r="AT138" s="346"/>
      <c r="AU138" s="346"/>
      <c r="AV138" s="346"/>
      <c r="AW138" s="346"/>
      <c r="AX138" s="346"/>
      <c r="AY138" s="346"/>
      <c r="AZ138" s="346"/>
      <c r="BA138" s="346"/>
      <c r="BB138" s="346"/>
      <c r="BC138" s="346"/>
      <c r="BD138" s="346"/>
      <c r="BE138" s="346"/>
      <c r="BF138" s="346"/>
      <c r="BG138" s="346"/>
      <c r="BH138" s="346"/>
      <c r="BI138" s="346"/>
      <c r="BJ138" s="346"/>
      <c r="BK138" s="346"/>
      <c r="BL138" s="346"/>
      <c r="BM138" s="346"/>
      <c r="BN138" s="346"/>
      <c r="BO138" s="346"/>
      <c r="BP138" s="346"/>
      <c r="BQ138" s="346"/>
      <c r="BR138" s="346"/>
      <c r="BS138" s="346"/>
      <c r="BT138" s="346"/>
      <c r="BU138" s="346"/>
      <c r="BV138" s="346"/>
      <c r="BW138" s="346"/>
      <c r="BX138" s="346"/>
      <c r="BY138" s="346"/>
      <c r="BZ138" s="346"/>
      <c r="CA138" s="346"/>
      <c r="CB138" s="346"/>
      <c r="CC138" s="346"/>
      <c r="CD138" s="346"/>
      <c r="CE138" s="346"/>
      <c r="CF138" s="346"/>
      <c r="CG138" s="346"/>
      <c r="CH138" s="346"/>
      <c r="CI138" s="346"/>
      <c r="CJ138" s="346"/>
      <c r="CK138" s="346"/>
      <c r="CL138" s="346"/>
      <c r="CM138" s="346"/>
      <c r="CN138" s="346"/>
      <c r="CO138" s="346"/>
      <c r="CP138" s="346"/>
      <c r="CQ138" s="346"/>
    </row>
    <row r="139" spans="1:95" ht="16.5" customHeight="1">
      <c r="A139" s="399"/>
      <c r="B139" s="399"/>
      <c r="C139" s="399"/>
      <c r="D139" s="399"/>
      <c r="E139" s="399"/>
      <c r="F139" s="399"/>
      <c r="G139" s="346"/>
      <c r="H139" s="401"/>
      <c r="I139" s="401"/>
      <c r="J139" s="346"/>
      <c r="K139" s="346"/>
      <c r="L139" s="346"/>
      <c r="M139" s="346"/>
      <c r="N139" s="346"/>
      <c r="O139" s="346"/>
      <c r="P139" s="346"/>
      <c r="Q139" s="346"/>
      <c r="R139" s="346"/>
      <c r="S139" s="346"/>
      <c r="T139" s="346"/>
      <c r="U139" s="346"/>
      <c r="V139" s="346"/>
      <c r="W139" s="346"/>
      <c r="X139" s="346"/>
      <c r="Y139" s="346"/>
      <c r="Z139" s="346"/>
      <c r="AA139" s="346"/>
      <c r="AB139" s="346"/>
      <c r="AC139" s="346"/>
      <c r="AD139" s="346"/>
      <c r="AE139" s="346"/>
      <c r="AF139" s="346"/>
      <c r="AG139" s="346"/>
      <c r="AH139" s="346"/>
      <c r="AI139" s="346"/>
      <c r="AJ139" s="346"/>
      <c r="AK139" s="346"/>
      <c r="AL139" s="346"/>
      <c r="AM139" s="346"/>
      <c r="AN139" s="346"/>
      <c r="AO139" s="346"/>
      <c r="AP139" s="346"/>
      <c r="AQ139" s="346"/>
      <c r="AR139" s="346"/>
      <c r="AS139" s="346"/>
      <c r="AT139" s="346"/>
      <c r="AU139" s="346"/>
      <c r="AV139" s="346"/>
      <c r="AW139" s="346"/>
      <c r="AX139" s="346"/>
      <c r="AY139" s="346"/>
      <c r="AZ139" s="346"/>
      <c r="BA139" s="346"/>
      <c r="BB139" s="346"/>
      <c r="BC139" s="346"/>
      <c r="BD139" s="346"/>
      <c r="BE139" s="346"/>
      <c r="BF139" s="346"/>
      <c r="BG139" s="346"/>
      <c r="BH139" s="346"/>
      <c r="BI139" s="346"/>
      <c r="BJ139" s="346"/>
      <c r="BK139" s="346"/>
      <c r="BL139" s="346"/>
      <c r="BM139" s="346"/>
      <c r="BN139" s="346"/>
      <c r="BO139" s="346"/>
      <c r="BP139" s="346"/>
      <c r="BQ139" s="346"/>
      <c r="BR139" s="346"/>
      <c r="BS139" s="346"/>
      <c r="BT139" s="346"/>
      <c r="BU139" s="346"/>
      <c r="BV139" s="346"/>
      <c r="BW139" s="346"/>
      <c r="BX139" s="346"/>
      <c r="BY139" s="346"/>
      <c r="BZ139" s="346"/>
      <c r="CA139" s="346"/>
      <c r="CB139" s="346"/>
      <c r="CC139" s="346"/>
      <c r="CD139" s="346"/>
      <c r="CE139" s="346"/>
      <c r="CF139" s="346"/>
      <c r="CG139" s="346"/>
      <c r="CH139" s="346"/>
      <c r="CI139" s="346"/>
      <c r="CJ139" s="346"/>
      <c r="CK139" s="346"/>
      <c r="CL139" s="346"/>
      <c r="CM139" s="346"/>
      <c r="CN139" s="346"/>
      <c r="CO139" s="346"/>
      <c r="CP139" s="346"/>
      <c r="CQ139" s="346"/>
    </row>
    <row r="140" spans="1:95" ht="16.5" customHeight="1">
      <c r="A140" s="399"/>
      <c r="B140" s="399"/>
      <c r="C140" s="399"/>
      <c r="D140" s="399"/>
      <c r="E140" s="399"/>
      <c r="F140" s="399"/>
      <c r="G140" s="346"/>
      <c r="H140" s="401"/>
      <c r="I140" s="401"/>
      <c r="J140" s="346"/>
      <c r="K140" s="346"/>
      <c r="L140" s="346"/>
      <c r="M140" s="346"/>
      <c r="N140" s="346"/>
      <c r="O140" s="346"/>
      <c r="P140" s="346"/>
      <c r="Q140" s="346"/>
      <c r="R140" s="346"/>
      <c r="S140" s="346"/>
      <c r="T140" s="346"/>
      <c r="U140" s="346"/>
      <c r="V140" s="346"/>
      <c r="W140" s="346"/>
      <c r="X140" s="346"/>
      <c r="Y140" s="346"/>
      <c r="Z140" s="346"/>
      <c r="AA140" s="346"/>
      <c r="AB140" s="346"/>
      <c r="AC140" s="346"/>
      <c r="AD140" s="346"/>
      <c r="AE140" s="346"/>
      <c r="AF140" s="346"/>
      <c r="AG140" s="346"/>
      <c r="AH140" s="346"/>
      <c r="AI140" s="346"/>
      <c r="AJ140" s="346"/>
      <c r="AK140" s="346"/>
      <c r="AL140" s="346"/>
      <c r="AM140" s="346"/>
      <c r="AN140" s="346"/>
      <c r="AO140" s="346"/>
      <c r="AP140" s="346"/>
      <c r="AQ140" s="346"/>
      <c r="AR140" s="346"/>
      <c r="AS140" s="346"/>
      <c r="AT140" s="346"/>
      <c r="AU140" s="346"/>
      <c r="AV140" s="346"/>
      <c r="AW140" s="346"/>
      <c r="AX140" s="346"/>
      <c r="AY140" s="346"/>
      <c r="AZ140" s="346"/>
      <c r="BA140" s="346"/>
      <c r="BB140" s="346"/>
      <c r="BC140" s="346"/>
      <c r="BD140" s="346"/>
      <c r="BE140" s="346"/>
      <c r="BF140" s="346"/>
      <c r="BG140" s="346"/>
      <c r="BH140" s="346"/>
      <c r="BI140" s="346"/>
      <c r="BJ140" s="346"/>
      <c r="BK140" s="346"/>
      <c r="BL140" s="346"/>
      <c r="BM140" s="346"/>
      <c r="BN140" s="346"/>
      <c r="BO140" s="346"/>
      <c r="BP140" s="346"/>
      <c r="BQ140" s="346"/>
      <c r="BR140" s="346"/>
      <c r="BS140" s="346"/>
      <c r="BT140" s="346"/>
      <c r="BU140" s="346"/>
      <c r="BV140" s="346"/>
      <c r="BW140" s="346"/>
      <c r="BX140" s="346"/>
      <c r="BY140" s="346"/>
      <c r="BZ140" s="346"/>
      <c r="CA140" s="346"/>
      <c r="CB140" s="346"/>
      <c r="CC140" s="346"/>
      <c r="CD140" s="346"/>
      <c r="CE140" s="346"/>
      <c r="CF140" s="346"/>
      <c r="CG140" s="346"/>
      <c r="CH140" s="346"/>
      <c r="CI140" s="346"/>
      <c r="CJ140" s="346"/>
      <c r="CK140" s="346"/>
      <c r="CL140" s="346"/>
      <c r="CM140" s="346"/>
      <c r="CN140" s="346"/>
      <c r="CO140" s="346"/>
      <c r="CP140" s="346"/>
      <c r="CQ140" s="346"/>
    </row>
    <row r="141" spans="1:95" ht="16.5" customHeight="1">
      <c r="A141" s="399"/>
      <c r="B141" s="399"/>
      <c r="C141" s="399"/>
      <c r="D141" s="399"/>
      <c r="E141" s="399"/>
      <c r="F141" s="399"/>
      <c r="G141" s="346"/>
      <c r="H141" s="401"/>
      <c r="I141" s="401"/>
      <c r="J141" s="346"/>
      <c r="K141" s="346"/>
      <c r="L141" s="346"/>
      <c r="M141" s="346"/>
      <c r="N141" s="346"/>
      <c r="O141" s="346"/>
      <c r="P141" s="346"/>
      <c r="Q141" s="346"/>
      <c r="R141" s="346"/>
      <c r="S141" s="346"/>
      <c r="T141" s="346"/>
      <c r="U141" s="346"/>
      <c r="V141" s="346"/>
      <c r="W141" s="346"/>
      <c r="X141" s="346"/>
      <c r="Y141" s="346"/>
      <c r="Z141" s="346"/>
      <c r="AA141" s="346"/>
      <c r="AB141" s="346"/>
      <c r="AC141" s="346"/>
      <c r="AD141" s="346"/>
      <c r="AE141" s="346"/>
      <c r="AF141" s="346"/>
      <c r="AG141" s="346"/>
      <c r="AH141" s="346"/>
      <c r="AI141" s="346"/>
      <c r="AJ141" s="346"/>
      <c r="AK141" s="346"/>
      <c r="AL141" s="346"/>
      <c r="AM141" s="346"/>
      <c r="AN141" s="346"/>
      <c r="AO141" s="346"/>
      <c r="AP141" s="346"/>
      <c r="AQ141" s="346"/>
      <c r="AR141" s="346"/>
      <c r="AS141" s="346"/>
      <c r="AT141" s="346"/>
      <c r="AU141" s="346"/>
      <c r="AV141" s="346"/>
      <c r="AW141" s="346"/>
      <c r="AX141" s="346"/>
      <c r="AY141" s="346"/>
      <c r="AZ141" s="346"/>
      <c r="BA141" s="346"/>
      <c r="BB141" s="346"/>
      <c r="BC141" s="346"/>
      <c r="BD141" s="346"/>
      <c r="BE141" s="346"/>
      <c r="BF141" s="346"/>
      <c r="BG141" s="346"/>
      <c r="BH141" s="346"/>
      <c r="BI141" s="346"/>
      <c r="BJ141" s="346"/>
      <c r="BK141" s="346"/>
      <c r="BL141" s="346"/>
      <c r="BM141" s="346"/>
      <c r="BN141" s="346"/>
      <c r="BO141" s="346"/>
      <c r="BP141" s="346"/>
      <c r="BQ141" s="346"/>
      <c r="BR141" s="346"/>
      <c r="BS141" s="346"/>
      <c r="BT141" s="346"/>
      <c r="BU141" s="346"/>
      <c r="BV141" s="346"/>
      <c r="BW141" s="346"/>
      <c r="BX141" s="346"/>
      <c r="BY141" s="346"/>
      <c r="BZ141" s="346"/>
      <c r="CA141" s="346"/>
      <c r="CB141" s="346"/>
      <c r="CC141" s="346"/>
      <c r="CD141" s="346"/>
      <c r="CE141" s="346"/>
      <c r="CF141" s="346"/>
      <c r="CG141" s="346"/>
      <c r="CH141" s="346"/>
      <c r="CI141" s="346"/>
      <c r="CJ141" s="346"/>
      <c r="CK141" s="346"/>
      <c r="CL141" s="346"/>
      <c r="CM141" s="346"/>
      <c r="CN141" s="346"/>
      <c r="CO141" s="346"/>
      <c r="CP141" s="346"/>
      <c r="CQ141" s="346"/>
    </row>
    <row r="142" spans="1:95" ht="16.5" customHeight="1">
      <c r="A142" s="399"/>
      <c r="B142" s="399"/>
      <c r="C142" s="399"/>
      <c r="D142" s="399"/>
      <c r="E142" s="399"/>
      <c r="F142" s="399"/>
      <c r="G142" s="346"/>
      <c r="H142" s="401"/>
      <c r="I142" s="401"/>
      <c r="J142" s="346"/>
      <c r="K142" s="346"/>
      <c r="L142" s="346"/>
      <c r="M142" s="346"/>
      <c r="N142" s="346"/>
      <c r="O142" s="346"/>
      <c r="P142" s="346"/>
      <c r="Q142" s="346"/>
      <c r="R142" s="346"/>
      <c r="S142" s="346"/>
      <c r="T142" s="346"/>
      <c r="U142" s="346"/>
      <c r="V142" s="346"/>
      <c r="W142" s="346"/>
      <c r="X142" s="346"/>
      <c r="Y142" s="346"/>
      <c r="Z142" s="346"/>
      <c r="AA142" s="346"/>
      <c r="AB142" s="346"/>
      <c r="AC142" s="346"/>
      <c r="AD142" s="346"/>
      <c r="AE142" s="346"/>
      <c r="AF142" s="346"/>
      <c r="AG142" s="346"/>
      <c r="AH142" s="346"/>
      <c r="AI142" s="346"/>
      <c r="AJ142" s="346"/>
      <c r="AK142" s="346"/>
      <c r="AL142" s="346"/>
      <c r="AM142" s="346"/>
      <c r="AN142" s="346"/>
      <c r="AO142" s="346"/>
      <c r="AP142" s="346"/>
      <c r="AQ142" s="346"/>
      <c r="AR142" s="346"/>
      <c r="AS142" s="346"/>
      <c r="AT142" s="346"/>
      <c r="AU142" s="346"/>
      <c r="AV142" s="346"/>
      <c r="AW142" s="346"/>
      <c r="AX142" s="346"/>
      <c r="AY142" s="346"/>
      <c r="AZ142" s="346"/>
      <c r="BA142" s="346"/>
      <c r="BB142" s="346"/>
      <c r="BC142" s="346"/>
      <c r="BD142" s="346"/>
      <c r="BE142" s="346"/>
      <c r="BF142" s="346"/>
      <c r="BG142" s="346"/>
      <c r="BH142" s="346"/>
      <c r="BI142" s="346"/>
      <c r="BJ142" s="346"/>
      <c r="BK142" s="346"/>
      <c r="BL142" s="346"/>
      <c r="BM142" s="346"/>
      <c r="BN142" s="346"/>
      <c r="BO142" s="346"/>
      <c r="BP142" s="346"/>
      <c r="BQ142" s="346"/>
      <c r="BR142" s="346"/>
      <c r="BS142" s="346"/>
      <c r="BT142" s="346"/>
      <c r="BU142" s="346"/>
      <c r="BV142" s="346"/>
      <c r="BW142" s="346"/>
      <c r="BX142" s="346"/>
      <c r="BY142" s="346"/>
      <c r="BZ142" s="346"/>
      <c r="CA142" s="346"/>
      <c r="CB142" s="346"/>
      <c r="CC142" s="346"/>
      <c r="CD142" s="346"/>
      <c r="CE142" s="346"/>
      <c r="CF142" s="346"/>
      <c r="CG142" s="346"/>
      <c r="CH142" s="346"/>
      <c r="CI142" s="346"/>
      <c r="CJ142" s="346"/>
      <c r="CK142" s="346"/>
      <c r="CL142" s="346"/>
      <c r="CM142" s="346"/>
      <c r="CN142" s="346"/>
      <c r="CO142" s="346"/>
      <c r="CP142" s="346"/>
      <c r="CQ142" s="346"/>
    </row>
    <row r="143" spans="1:95" ht="16.5" customHeight="1">
      <c r="A143" s="399"/>
      <c r="B143" s="399"/>
      <c r="C143" s="399"/>
      <c r="D143" s="399"/>
      <c r="E143" s="399"/>
      <c r="F143" s="399"/>
      <c r="G143" s="346"/>
      <c r="H143" s="401"/>
      <c r="I143" s="401"/>
      <c r="J143" s="346"/>
      <c r="K143" s="346"/>
      <c r="L143" s="346"/>
      <c r="M143" s="346"/>
      <c r="N143" s="346"/>
      <c r="O143" s="346"/>
      <c r="P143" s="346"/>
      <c r="Q143" s="346"/>
      <c r="R143" s="346"/>
      <c r="S143" s="346"/>
      <c r="T143" s="346"/>
      <c r="U143" s="346"/>
      <c r="V143" s="346"/>
      <c r="W143" s="346"/>
      <c r="X143" s="346"/>
      <c r="Y143" s="346"/>
      <c r="Z143" s="346"/>
      <c r="AA143" s="346"/>
      <c r="AB143" s="346"/>
      <c r="AC143" s="346"/>
      <c r="AD143" s="346"/>
      <c r="AE143" s="346"/>
      <c r="AF143" s="346"/>
      <c r="AG143" s="346"/>
      <c r="AH143" s="346"/>
      <c r="AI143" s="346"/>
      <c r="AJ143" s="346"/>
      <c r="AK143" s="346"/>
      <c r="AL143" s="346"/>
      <c r="AM143" s="346"/>
      <c r="AN143" s="346"/>
      <c r="AO143" s="346"/>
      <c r="AP143" s="346"/>
      <c r="AQ143" s="346"/>
      <c r="AR143" s="346"/>
      <c r="AS143" s="346"/>
      <c r="AT143" s="346"/>
      <c r="AU143" s="346"/>
      <c r="AV143" s="346"/>
      <c r="AW143" s="346"/>
      <c r="AX143" s="346"/>
      <c r="AY143" s="346"/>
      <c r="AZ143" s="346"/>
      <c r="BA143" s="346"/>
      <c r="BB143" s="346"/>
      <c r="BC143" s="346"/>
      <c r="BD143" s="346"/>
      <c r="BE143" s="346"/>
      <c r="BF143" s="346"/>
      <c r="BG143" s="346"/>
      <c r="BH143" s="346"/>
      <c r="BI143" s="346"/>
      <c r="BJ143" s="346"/>
      <c r="BK143" s="346"/>
      <c r="BL143" s="346"/>
      <c r="BM143" s="346"/>
      <c r="BN143" s="346"/>
      <c r="BO143" s="346"/>
      <c r="BP143" s="346"/>
      <c r="BQ143" s="346"/>
      <c r="BR143" s="346"/>
      <c r="BS143" s="346"/>
      <c r="BT143" s="346"/>
      <c r="BU143" s="346"/>
      <c r="BV143" s="346"/>
      <c r="BW143" s="346"/>
      <c r="BX143" s="346"/>
      <c r="BY143" s="346"/>
      <c r="BZ143" s="346"/>
      <c r="CA143" s="346"/>
      <c r="CB143" s="346"/>
      <c r="CC143" s="346"/>
      <c r="CD143" s="346"/>
      <c r="CE143" s="346"/>
      <c r="CF143" s="346"/>
      <c r="CG143" s="346"/>
      <c r="CH143" s="346"/>
      <c r="CI143" s="346"/>
      <c r="CJ143" s="346"/>
      <c r="CK143" s="346"/>
      <c r="CL143" s="346"/>
      <c r="CM143" s="346"/>
      <c r="CN143" s="346"/>
      <c r="CO143" s="346"/>
      <c r="CP143" s="346"/>
      <c r="CQ143" s="346"/>
    </row>
    <row r="144" spans="1:95" ht="16.5" customHeight="1">
      <c r="A144" s="399"/>
      <c r="B144" s="399"/>
      <c r="C144" s="399"/>
      <c r="D144" s="399"/>
      <c r="E144" s="399"/>
      <c r="F144" s="399"/>
      <c r="G144" s="346"/>
      <c r="H144" s="401"/>
      <c r="I144" s="401"/>
      <c r="J144" s="346"/>
      <c r="K144" s="346"/>
      <c r="L144" s="346"/>
      <c r="M144" s="346"/>
      <c r="N144" s="346"/>
      <c r="O144" s="346"/>
      <c r="P144" s="346"/>
      <c r="Q144" s="346"/>
      <c r="R144" s="346"/>
      <c r="S144" s="346"/>
      <c r="T144" s="346"/>
      <c r="U144" s="346"/>
      <c r="V144" s="346"/>
      <c r="W144" s="346"/>
      <c r="X144" s="346"/>
      <c r="Y144" s="346"/>
      <c r="Z144" s="346"/>
      <c r="AA144" s="346"/>
      <c r="AB144" s="346"/>
      <c r="AC144" s="346"/>
      <c r="AD144" s="346"/>
      <c r="AE144" s="346"/>
      <c r="AF144" s="346"/>
      <c r="AG144" s="346"/>
      <c r="AH144" s="346"/>
      <c r="AI144" s="346"/>
      <c r="AJ144" s="346"/>
      <c r="AK144" s="346"/>
      <c r="AL144" s="346"/>
      <c r="AM144" s="346"/>
      <c r="AN144" s="346"/>
      <c r="AO144" s="346"/>
      <c r="AP144" s="346"/>
      <c r="AQ144" s="346"/>
      <c r="AR144" s="346"/>
      <c r="AS144" s="346"/>
      <c r="AT144" s="346"/>
      <c r="AU144" s="346"/>
      <c r="AV144" s="346"/>
      <c r="AW144" s="346"/>
      <c r="AX144" s="346"/>
      <c r="AY144" s="346"/>
      <c r="AZ144" s="346"/>
      <c r="BA144" s="346"/>
      <c r="BB144" s="346"/>
      <c r="BC144" s="346"/>
      <c r="BD144" s="346"/>
      <c r="BE144" s="346"/>
      <c r="BF144" s="346"/>
      <c r="BG144" s="346"/>
      <c r="BH144" s="346"/>
      <c r="BI144" s="346"/>
      <c r="BJ144" s="346"/>
      <c r="BK144" s="346"/>
      <c r="BL144" s="346"/>
      <c r="BM144" s="346"/>
      <c r="BN144" s="346"/>
      <c r="BO144" s="346"/>
      <c r="BP144" s="346"/>
      <c r="BQ144" s="346"/>
      <c r="BR144" s="346"/>
      <c r="BS144" s="346"/>
      <c r="BT144" s="346"/>
      <c r="BU144" s="346"/>
      <c r="BV144" s="346"/>
      <c r="BW144" s="346"/>
      <c r="BX144" s="346"/>
      <c r="BY144" s="346"/>
      <c r="BZ144" s="346"/>
      <c r="CA144" s="346"/>
      <c r="CB144" s="346"/>
      <c r="CC144" s="346"/>
      <c r="CD144" s="346"/>
      <c r="CE144" s="346"/>
      <c r="CF144" s="346"/>
      <c r="CG144" s="346"/>
      <c r="CH144" s="346"/>
      <c r="CI144" s="346"/>
      <c r="CJ144" s="346"/>
      <c r="CK144" s="346"/>
      <c r="CL144" s="346"/>
      <c r="CM144" s="346"/>
      <c r="CN144" s="346"/>
      <c r="CO144" s="346"/>
      <c r="CP144" s="346"/>
      <c r="CQ144" s="346"/>
    </row>
    <row r="145" spans="1:95" ht="16.5" customHeight="1">
      <c r="A145" s="399"/>
      <c r="B145" s="399"/>
      <c r="C145" s="399"/>
      <c r="D145" s="399"/>
      <c r="E145" s="399"/>
      <c r="F145" s="399"/>
      <c r="G145" s="346"/>
      <c r="H145" s="401"/>
      <c r="I145" s="401"/>
      <c r="J145" s="346"/>
      <c r="K145" s="346"/>
      <c r="L145" s="346"/>
      <c r="M145" s="346"/>
      <c r="N145" s="346"/>
      <c r="O145" s="346"/>
      <c r="P145" s="346"/>
      <c r="Q145" s="346"/>
      <c r="R145" s="346"/>
      <c r="S145" s="346"/>
      <c r="T145" s="346"/>
      <c r="U145" s="346"/>
      <c r="V145" s="346"/>
      <c r="W145" s="346"/>
      <c r="X145" s="346"/>
      <c r="Y145" s="346"/>
      <c r="Z145" s="346"/>
      <c r="AA145" s="346"/>
      <c r="AB145" s="346"/>
      <c r="AC145" s="346"/>
      <c r="AD145" s="346"/>
      <c r="AE145" s="346"/>
      <c r="AF145" s="346"/>
      <c r="AG145" s="346"/>
      <c r="AH145" s="346"/>
      <c r="AI145" s="346"/>
      <c r="AJ145" s="346"/>
      <c r="AK145" s="346"/>
      <c r="AL145" s="346"/>
      <c r="AM145" s="346"/>
      <c r="AN145" s="346"/>
      <c r="AO145" s="346"/>
      <c r="AP145" s="346"/>
      <c r="AQ145" s="346"/>
      <c r="AR145" s="346"/>
      <c r="AS145" s="346"/>
      <c r="AT145" s="346"/>
      <c r="AU145" s="346"/>
      <c r="AV145" s="346"/>
      <c r="AW145" s="346"/>
      <c r="AX145" s="346"/>
      <c r="AY145" s="346"/>
      <c r="AZ145" s="346"/>
      <c r="BA145" s="346"/>
      <c r="BB145" s="346"/>
      <c r="BC145" s="346"/>
      <c r="BD145" s="346"/>
      <c r="BE145" s="346"/>
      <c r="BF145" s="346"/>
      <c r="BG145" s="346"/>
      <c r="BH145" s="346"/>
      <c r="BI145" s="346"/>
      <c r="BJ145" s="346"/>
      <c r="BK145" s="346"/>
      <c r="BL145" s="346"/>
      <c r="BM145" s="346"/>
      <c r="BN145" s="346"/>
      <c r="BO145" s="346"/>
      <c r="BP145" s="346"/>
      <c r="BQ145" s="346"/>
      <c r="BR145" s="346"/>
      <c r="BS145" s="346"/>
      <c r="BT145" s="346"/>
      <c r="BU145" s="346"/>
      <c r="BV145" s="346"/>
      <c r="BW145" s="346"/>
      <c r="BX145" s="346"/>
      <c r="BY145" s="346"/>
      <c r="BZ145" s="346"/>
      <c r="CA145" s="346"/>
      <c r="CB145" s="346"/>
      <c r="CC145" s="346"/>
      <c r="CD145" s="346"/>
      <c r="CE145" s="346"/>
      <c r="CF145" s="346"/>
      <c r="CG145" s="346"/>
      <c r="CH145" s="346"/>
      <c r="CI145" s="346"/>
      <c r="CJ145" s="346"/>
      <c r="CK145" s="346"/>
      <c r="CL145" s="346"/>
      <c r="CM145" s="346"/>
      <c r="CN145" s="346"/>
      <c r="CO145" s="346"/>
      <c r="CP145" s="346"/>
      <c r="CQ145" s="346"/>
    </row>
    <row r="146" spans="1:95" ht="16.5" customHeight="1">
      <c r="A146" s="399"/>
      <c r="B146" s="399"/>
      <c r="C146" s="399"/>
      <c r="D146" s="399"/>
      <c r="E146" s="399"/>
      <c r="F146" s="399"/>
      <c r="G146" s="346"/>
      <c r="H146" s="401"/>
      <c r="I146" s="401"/>
      <c r="J146" s="346"/>
      <c r="K146" s="346"/>
      <c r="L146" s="346"/>
      <c r="M146" s="346"/>
      <c r="N146" s="346"/>
      <c r="O146" s="346"/>
      <c r="P146" s="346"/>
      <c r="Q146" s="346"/>
      <c r="R146" s="346"/>
      <c r="S146" s="346"/>
      <c r="T146" s="346"/>
      <c r="U146" s="346"/>
      <c r="V146" s="346"/>
      <c r="W146" s="346"/>
      <c r="X146" s="346"/>
      <c r="Y146" s="346"/>
      <c r="Z146" s="346"/>
      <c r="AA146" s="346"/>
      <c r="AB146" s="346"/>
      <c r="AC146" s="346"/>
      <c r="AD146" s="346"/>
      <c r="AE146" s="346"/>
      <c r="AF146" s="346"/>
      <c r="AG146" s="346"/>
      <c r="AH146" s="346"/>
      <c r="AI146" s="346"/>
      <c r="AJ146" s="346"/>
      <c r="AK146" s="346"/>
      <c r="AL146" s="346"/>
      <c r="AM146" s="346"/>
      <c r="AN146" s="346"/>
      <c r="AO146" s="346"/>
      <c r="AP146" s="346"/>
      <c r="AQ146" s="346"/>
      <c r="AR146" s="346"/>
      <c r="AS146" s="346"/>
      <c r="AT146" s="346"/>
      <c r="AU146" s="346"/>
      <c r="AV146" s="346"/>
      <c r="AW146" s="346"/>
      <c r="AX146" s="346"/>
      <c r="AY146" s="346"/>
      <c r="AZ146" s="346"/>
      <c r="BA146" s="346"/>
      <c r="BB146" s="346"/>
      <c r="BC146" s="346"/>
      <c r="BD146" s="346"/>
      <c r="BE146" s="346"/>
      <c r="BF146" s="346"/>
      <c r="BG146" s="346"/>
      <c r="BH146" s="346"/>
      <c r="BI146" s="346"/>
      <c r="BJ146" s="346"/>
      <c r="BK146" s="346"/>
      <c r="BL146" s="346"/>
      <c r="BM146" s="346"/>
      <c r="BN146" s="346"/>
      <c r="BO146" s="346"/>
      <c r="BP146" s="346"/>
      <c r="BQ146" s="346"/>
      <c r="BR146" s="346"/>
      <c r="BS146" s="346"/>
      <c r="BT146" s="346"/>
      <c r="BU146" s="346"/>
      <c r="BV146" s="346"/>
      <c r="BW146" s="346"/>
      <c r="BX146" s="346"/>
      <c r="BY146" s="346"/>
      <c r="BZ146" s="346"/>
      <c r="CA146" s="346"/>
      <c r="CB146" s="346"/>
      <c r="CC146" s="346"/>
      <c r="CD146" s="346"/>
      <c r="CE146" s="346"/>
      <c r="CF146" s="346"/>
      <c r="CG146" s="346"/>
      <c r="CH146" s="346"/>
      <c r="CI146" s="346"/>
      <c r="CJ146" s="346"/>
      <c r="CK146" s="346"/>
      <c r="CL146" s="346"/>
      <c r="CM146" s="346"/>
      <c r="CN146" s="346"/>
      <c r="CO146" s="346"/>
      <c r="CP146" s="346"/>
      <c r="CQ146" s="346"/>
    </row>
    <row r="147" spans="1:95" ht="16.5" customHeight="1">
      <c r="A147" s="399"/>
      <c r="B147" s="399"/>
      <c r="C147" s="399"/>
      <c r="D147" s="399"/>
      <c r="E147" s="399"/>
      <c r="F147" s="399"/>
      <c r="G147" s="346"/>
      <c r="H147" s="401"/>
      <c r="I147" s="401"/>
      <c r="J147" s="346"/>
      <c r="K147" s="346"/>
      <c r="L147" s="346"/>
      <c r="M147" s="346"/>
      <c r="N147" s="346"/>
      <c r="O147" s="346"/>
      <c r="P147" s="346"/>
      <c r="Q147" s="346"/>
      <c r="R147" s="346"/>
      <c r="S147" s="346"/>
      <c r="T147" s="346"/>
      <c r="U147" s="346"/>
      <c r="V147" s="346"/>
      <c r="W147" s="346"/>
      <c r="X147" s="346"/>
      <c r="Y147" s="346"/>
      <c r="Z147" s="346"/>
      <c r="AA147" s="346"/>
      <c r="AB147" s="346"/>
      <c r="AC147" s="346"/>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46"/>
      <c r="AY147" s="346"/>
      <c r="AZ147" s="346"/>
      <c r="BA147" s="346"/>
      <c r="BB147" s="346"/>
      <c r="BC147" s="346"/>
      <c r="BD147" s="346"/>
      <c r="BE147" s="346"/>
      <c r="BF147" s="346"/>
      <c r="BG147" s="346"/>
      <c r="BH147" s="346"/>
      <c r="BI147" s="346"/>
      <c r="BJ147" s="346"/>
      <c r="BK147" s="346"/>
      <c r="BL147" s="346"/>
      <c r="BM147" s="346"/>
      <c r="BN147" s="346"/>
      <c r="BO147" s="346"/>
      <c r="BP147" s="346"/>
      <c r="BQ147" s="346"/>
      <c r="BR147" s="346"/>
      <c r="BS147" s="346"/>
      <c r="BT147" s="346"/>
      <c r="BU147" s="346"/>
      <c r="BV147" s="346"/>
      <c r="BW147" s="346"/>
      <c r="BX147" s="346"/>
      <c r="BY147" s="346"/>
      <c r="BZ147" s="346"/>
      <c r="CA147" s="346"/>
      <c r="CB147" s="346"/>
      <c r="CC147" s="346"/>
      <c r="CD147" s="346"/>
      <c r="CE147" s="346"/>
      <c r="CF147" s="346"/>
      <c r="CG147" s="346"/>
      <c r="CH147" s="346"/>
      <c r="CI147" s="346"/>
      <c r="CJ147" s="346"/>
      <c r="CK147" s="346"/>
      <c r="CL147" s="346"/>
      <c r="CM147" s="346"/>
      <c r="CN147" s="346"/>
      <c r="CO147" s="346"/>
      <c r="CP147" s="346"/>
      <c r="CQ147" s="346"/>
    </row>
    <row r="148" spans="1:95" ht="16.5" customHeight="1">
      <c r="A148" s="399"/>
      <c r="B148" s="399"/>
      <c r="C148" s="399"/>
      <c r="D148" s="399"/>
      <c r="E148" s="399"/>
      <c r="F148" s="399"/>
      <c r="G148" s="346"/>
      <c r="H148" s="401"/>
      <c r="I148" s="401"/>
      <c r="J148" s="346"/>
      <c r="K148" s="346"/>
      <c r="L148" s="346"/>
      <c r="M148" s="346"/>
      <c r="N148" s="346"/>
      <c r="O148" s="346"/>
      <c r="P148" s="346"/>
      <c r="Q148" s="346"/>
      <c r="R148" s="346"/>
      <c r="S148" s="346"/>
      <c r="T148" s="346"/>
      <c r="U148" s="346"/>
      <c r="V148" s="346"/>
      <c r="W148" s="346"/>
      <c r="X148" s="346"/>
      <c r="Y148" s="346"/>
      <c r="Z148" s="346"/>
      <c r="AA148" s="346"/>
      <c r="AB148" s="346"/>
      <c r="AC148" s="346"/>
      <c r="AD148" s="346"/>
      <c r="AE148" s="346"/>
      <c r="AF148" s="346"/>
      <c r="AG148" s="346"/>
      <c r="AH148" s="346"/>
      <c r="AI148" s="346"/>
      <c r="AJ148" s="346"/>
      <c r="AK148" s="346"/>
      <c r="AL148" s="346"/>
      <c r="AM148" s="346"/>
      <c r="AN148" s="346"/>
      <c r="AO148" s="346"/>
      <c r="AP148" s="346"/>
      <c r="AQ148" s="346"/>
      <c r="AR148" s="346"/>
      <c r="AS148" s="346"/>
      <c r="AT148" s="346"/>
      <c r="AU148" s="346"/>
      <c r="AV148" s="346"/>
      <c r="AW148" s="346"/>
      <c r="AX148" s="346"/>
      <c r="AY148" s="346"/>
      <c r="AZ148" s="346"/>
      <c r="BA148" s="346"/>
      <c r="BB148" s="346"/>
      <c r="BC148" s="346"/>
      <c r="BD148" s="346"/>
      <c r="BE148" s="346"/>
      <c r="BF148" s="346"/>
      <c r="BG148" s="346"/>
      <c r="BH148" s="346"/>
      <c r="BI148" s="346"/>
      <c r="BJ148" s="346"/>
      <c r="BK148" s="346"/>
      <c r="BL148" s="346"/>
      <c r="BM148" s="346"/>
      <c r="BN148" s="346"/>
      <c r="BO148" s="346"/>
      <c r="BP148" s="346"/>
      <c r="BQ148" s="346"/>
      <c r="BR148" s="346"/>
      <c r="BS148" s="346"/>
      <c r="BT148" s="346"/>
      <c r="BU148" s="346"/>
      <c r="BV148" s="346"/>
      <c r="BW148" s="346"/>
      <c r="BX148" s="346"/>
      <c r="BY148" s="346"/>
      <c r="BZ148" s="346"/>
      <c r="CA148" s="346"/>
      <c r="CB148" s="346"/>
      <c r="CC148" s="346"/>
      <c r="CD148" s="346"/>
      <c r="CE148" s="346"/>
      <c r="CF148" s="346"/>
      <c r="CG148" s="346"/>
      <c r="CH148" s="346"/>
      <c r="CI148" s="346"/>
      <c r="CJ148" s="346"/>
      <c r="CK148" s="346"/>
      <c r="CL148" s="346"/>
      <c r="CM148" s="346"/>
      <c r="CN148" s="346"/>
      <c r="CO148" s="346"/>
      <c r="CP148" s="346"/>
      <c r="CQ148" s="346"/>
    </row>
    <row r="149" spans="1:95" ht="16.5" customHeight="1">
      <c r="A149" s="399"/>
      <c r="B149" s="399"/>
      <c r="C149" s="399"/>
      <c r="D149" s="399"/>
      <c r="E149" s="399"/>
      <c r="F149" s="399"/>
      <c r="G149" s="346"/>
      <c r="H149" s="401"/>
      <c r="I149" s="401"/>
      <c r="J149" s="346"/>
      <c r="K149" s="346"/>
      <c r="L149" s="346"/>
      <c r="M149" s="346"/>
      <c r="N149" s="346"/>
      <c r="O149" s="346"/>
      <c r="P149" s="346"/>
      <c r="Q149" s="346"/>
      <c r="R149" s="346"/>
      <c r="S149" s="346"/>
      <c r="T149" s="346"/>
      <c r="U149" s="346"/>
      <c r="V149" s="346"/>
      <c r="W149" s="346"/>
      <c r="X149" s="346"/>
      <c r="Y149" s="346"/>
      <c r="Z149" s="346"/>
      <c r="AA149" s="346"/>
      <c r="AB149" s="346"/>
      <c r="AC149" s="346"/>
      <c r="AD149" s="346"/>
      <c r="AE149" s="346"/>
      <c r="AF149" s="346"/>
      <c r="AG149" s="346"/>
      <c r="AH149" s="346"/>
      <c r="AI149" s="346"/>
      <c r="AJ149" s="346"/>
      <c r="AK149" s="346"/>
      <c r="AL149" s="346"/>
      <c r="AM149" s="346"/>
      <c r="AN149" s="346"/>
      <c r="AO149" s="346"/>
      <c r="AP149" s="346"/>
      <c r="AQ149" s="346"/>
      <c r="AR149" s="346"/>
      <c r="AS149" s="346"/>
      <c r="AT149" s="346"/>
      <c r="AU149" s="346"/>
      <c r="AV149" s="346"/>
      <c r="AW149" s="346"/>
      <c r="AX149" s="346"/>
      <c r="AY149" s="346"/>
      <c r="AZ149" s="346"/>
      <c r="BA149" s="346"/>
      <c r="BB149" s="346"/>
      <c r="BC149" s="346"/>
      <c r="BD149" s="346"/>
      <c r="BE149" s="346"/>
      <c r="BF149" s="346"/>
      <c r="BG149" s="346"/>
      <c r="BH149" s="346"/>
      <c r="BI149" s="346"/>
      <c r="BJ149" s="346"/>
      <c r="BK149" s="346"/>
      <c r="BL149" s="346"/>
      <c r="BM149" s="346"/>
      <c r="BN149" s="346"/>
      <c r="BO149" s="346"/>
      <c r="BP149" s="346"/>
      <c r="BQ149" s="346"/>
      <c r="BR149" s="346"/>
      <c r="BS149" s="346"/>
      <c r="BT149" s="346"/>
      <c r="BU149" s="346"/>
      <c r="BV149" s="346"/>
      <c r="BW149" s="346"/>
      <c r="BX149" s="346"/>
      <c r="BY149" s="346"/>
      <c r="BZ149" s="346"/>
      <c r="CA149" s="346"/>
      <c r="CB149" s="346"/>
      <c r="CC149" s="346"/>
      <c r="CD149" s="346"/>
      <c r="CE149" s="346"/>
      <c r="CF149" s="346"/>
      <c r="CG149" s="346"/>
      <c r="CH149" s="346"/>
      <c r="CI149" s="346"/>
      <c r="CJ149" s="346"/>
      <c r="CK149" s="346"/>
      <c r="CL149" s="346"/>
      <c r="CM149" s="346"/>
      <c r="CN149" s="346"/>
      <c r="CO149" s="346"/>
      <c r="CP149" s="346"/>
      <c r="CQ149" s="346"/>
    </row>
    <row r="150" spans="1:95" ht="16.5" customHeight="1">
      <c r="A150" s="399"/>
      <c r="B150" s="399"/>
      <c r="C150" s="399"/>
      <c r="D150" s="399"/>
      <c r="E150" s="399"/>
      <c r="F150" s="399"/>
      <c r="G150" s="346"/>
      <c r="H150" s="401"/>
      <c r="I150" s="401"/>
      <c r="J150" s="346"/>
      <c r="K150" s="346"/>
      <c r="L150" s="346"/>
      <c r="M150" s="346"/>
      <c r="N150" s="346"/>
      <c r="O150" s="346"/>
      <c r="P150" s="346"/>
      <c r="Q150" s="346"/>
      <c r="R150" s="346"/>
      <c r="S150" s="346"/>
      <c r="T150" s="346"/>
      <c r="U150" s="346"/>
      <c r="V150" s="346"/>
      <c r="W150" s="346"/>
      <c r="X150" s="346"/>
      <c r="Y150" s="346"/>
      <c r="Z150" s="346"/>
      <c r="AA150" s="346"/>
      <c r="AB150" s="346"/>
      <c r="AC150" s="346"/>
      <c r="AD150" s="346"/>
      <c r="AE150" s="346"/>
      <c r="AF150" s="346"/>
      <c r="AG150" s="346"/>
      <c r="AH150" s="346"/>
      <c r="AI150" s="346"/>
      <c r="AJ150" s="346"/>
      <c r="AK150" s="346"/>
      <c r="AL150" s="346"/>
      <c r="AM150" s="346"/>
      <c r="AN150" s="346"/>
      <c r="AO150" s="346"/>
      <c r="AP150" s="346"/>
      <c r="AQ150" s="346"/>
      <c r="AR150" s="346"/>
      <c r="AS150" s="346"/>
      <c r="AT150" s="346"/>
      <c r="AU150" s="346"/>
      <c r="AV150" s="346"/>
      <c r="AW150" s="346"/>
      <c r="AX150" s="346"/>
      <c r="AY150" s="346"/>
      <c r="AZ150" s="346"/>
      <c r="BA150" s="346"/>
      <c r="BB150" s="346"/>
      <c r="BC150" s="346"/>
      <c r="BD150" s="346"/>
      <c r="BE150" s="346"/>
      <c r="BF150" s="346"/>
      <c r="BG150" s="346"/>
      <c r="BH150" s="346"/>
      <c r="BI150" s="346"/>
      <c r="BJ150" s="346"/>
      <c r="BK150" s="346"/>
      <c r="BL150" s="346"/>
      <c r="BM150" s="346"/>
      <c r="BN150" s="346"/>
      <c r="BO150" s="346"/>
      <c r="BP150" s="346"/>
      <c r="BQ150" s="346"/>
      <c r="BR150" s="346"/>
      <c r="BS150" s="346"/>
      <c r="BT150" s="346"/>
      <c r="BU150" s="346"/>
      <c r="BV150" s="346"/>
      <c r="BW150" s="346"/>
      <c r="BX150" s="346"/>
      <c r="BY150" s="346"/>
      <c r="BZ150" s="346"/>
      <c r="CA150" s="346"/>
      <c r="CB150" s="346"/>
      <c r="CC150" s="346"/>
      <c r="CD150" s="346"/>
      <c r="CE150" s="346"/>
      <c r="CF150" s="346"/>
      <c r="CG150" s="346"/>
      <c r="CH150" s="346"/>
      <c r="CI150" s="346"/>
      <c r="CJ150" s="346"/>
      <c r="CK150" s="346"/>
      <c r="CL150" s="346"/>
      <c r="CM150" s="346"/>
      <c r="CN150" s="346"/>
      <c r="CO150" s="346"/>
      <c r="CP150" s="346"/>
      <c r="CQ150" s="346"/>
    </row>
    <row r="151" spans="1:95" ht="16.5" customHeight="1">
      <c r="A151" s="399"/>
      <c r="B151" s="399"/>
      <c r="C151" s="399"/>
      <c r="D151" s="399"/>
      <c r="E151" s="399"/>
      <c r="F151" s="399"/>
      <c r="G151" s="346"/>
      <c r="H151" s="401"/>
      <c r="I151" s="401"/>
      <c r="J151" s="346"/>
      <c r="K151" s="346"/>
      <c r="L151" s="346"/>
      <c r="M151" s="346"/>
      <c r="N151" s="346"/>
      <c r="O151" s="346"/>
      <c r="P151" s="346"/>
      <c r="Q151" s="346"/>
      <c r="R151" s="346"/>
      <c r="S151" s="346"/>
      <c r="T151" s="346"/>
      <c r="U151" s="346"/>
      <c r="V151" s="346"/>
      <c r="W151" s="346"/>
      <c r="X151" s="346"/>
      <c r="Y151" s="346"/>
      <c r="Z151" s="346"/>
      <c r="AA151" s="346"/>
      <c r="AB151" s="346"/>
      <c r="AC151" s="346"/>
      <c r="AD151" s="346"/>
      <c r="AE151" s="346"/>
      <c r="AF151" s="346"/>
      <c r="AG151" s="346"/>
      <c r="AH151" s="346"/>
      <c r="AI151" s="346"/>
      <c r="AJ151" s="346"/>
      <c r="AK151" s="346"/>
      <c r="AL151" s="346"/>
      <c r="AM151" s="346"/>
      <c r="AN151" s="346"/>
      <c r="AO151" s="346"/>
      <c r="AP151" s="346"/>
      <c r="AQ151" s="346"/>
      <c r="AR151" s="346"/>
      <c r="AS151" s="346"/>
      <c r="AT151" s="346"/>
      <c r="AU151" s="346"/>
      <c r="AV151" s="346"/>
      <c r="AW151" s="346"/>
      <c r="AX151" s="346"/>
      <c r="AY151" s="346"/>
      <c r="AZ151" s="346"/>
      <c r="BA151" s="346"/>
      <c r="BB151" s="346"/>
      <c r="BC151" s="346"/>
      <c r="BD151" s="346"/>
      <c r="BE151" s="346"/>
      <c r="BF151" s="346"/>
      <c r="BG151" s="346"/>
      <c r="BH151" s="346"/>
      <c r="BI151" s="346"/>
      <c r="BJ151" s="346"/>
      <c r="BK151" s="346"/>
      <c r="BL151" s="346"/>
      <c r="BM151" s="346"/>
      <c r="BN151" s="346"/>
      <c r="BO151" s="346"/>
      <c r="BP151" s="346"/>
      <c r="BQ151" s="346"/>
      <c r="BR151" s="346"/>
      <c r="BS151" s="346"/>
      <c r="BT151" s="346"/>
      <c r="BU151" s="346"/>
      <c r="BV151" s="346"/>
      <c r="BW151" s="346"/>
      <c r="BX151" s="346"/>
      <c r="BY151" s="346"/>
      <c r="BZ151" s="346"/>
      <c r="CA151" s="346"/>
      <c r="CB151" s="346"/>
      <c r="CC151" s="346"/>
      <c r="CD151" s="346"/>
      <c r="CE151" s="346"/>
      <c r="CF151" s="346"/>
      <c r="CG151" s="346"/>
      <c r="CH151" s="346"/>
      <c r="CI151" s="346"/>
      <c r="CJ151" s="346"/>
      <c r="CK151" s="346"/>
      <c r="CL151" s="346"/>
      <c r="CM151" s="346"/>
      <c r="CN151" s="346"/>
      <c r="CO151" s="346"/>
      <c r="CP151" s="346"/>
      <c r="CQ151" s="346"/>
    </row>
    <row r="152" spans="1:95" ht="16.5" customHeight="1">
      <c r="A152" s="399"/>
      <c r="B152" s="399"/>
      <c r="C152" s="399"/>
      <c r="D152" s="399"/>
      <c r="E152" s="399"/>
      <c r="F152" s="399"/>
      <c r="G152" s="346"/>
      <c r="H152" s="401"/>
      <c r="I152" s="401"/>
      <c r="J152" s="346"/>
      <c r="K152" s="346"/>
      <c r="L152" s="346"/>
      <c r="M152" s="346"/>
      <c r="N152" s="346"/>
      <c r="O152" s="346"/>
      <c r="P152" s="346"/>
      <c r="Q152" s="346"/>
      <c r="R152" s="346"/>
      <c r="S152" s="346"/>
      <c r="T152" s="346"/>
      <c r="U152" s="346"/>
      <c r="V152" s="346"/>
      <c r="W152" s="346"/>
      <c r="X152" s="346"/>
      <c r="Y152" s="346"/>
      <c r="Z152" s="346"/>
      <c r="AA152" s="346"/>
      <c r="AB152" s="346"/>
      <c r="AC152" s="346"/>
      <c r="AD152" s="346"/>
      <c r="AE152" s="346"/>
      <c r="AF152" s="346"/>
      <c r="AG152" s="346"/>
      <c r="AH152" s="346"/>
      <c r="AI152" s="346"/>
      <c r="AJ152" s="346"/>
      <c r="AK152" s="346"/>
      <c r="AL152" s="346"/>
      <c r="AM152" s="346"/>
      <c r="AN152" s="346"/>
      <c r="AO152" s="346"/>
      <c r="AP152" s="346"/>
      <c r="AQ152" s="346"/>
      <c r="AR152" s="346"/>
      <c r="AS152" s="346"/>
      <c r="AT152" s="346"/>
      <c r="AU152" s="346"/>
      <c r="AV152" s="346"/>
      <c r="AW152" s="346"/>
      <c r="AX152" s="346"/>
      <c r="AY152" s="346"/>
      <c r="AZ152" s="346"/>
      <c r="BA152" s="346"/>
      <c r="BB152" s="346"/>
      <c r="BC152" s="346"/>
      <c r="BD152" s="346"/>
      <c r="BE152" s="346"/>
      <c r="BF152" s="346"/>
      <c r="BG152" s="346"/>
      <c r="BH152" s="346"/>
      <c r="BI152" s="346"/>
      <c r="BJ152" s="346"/>
      <c r="BK152" s="346"/>
      <c r="BL152" s="346"/>
      <c r="BM152" s="346"/>
      <c r="BN152" s="346"/>
      <c r="BO152" s="346"/>
      <c r="BP152" s="346"/>
      <c r="BQ152" s="346"/>
      <c r="BR152" s="346"/>
      <c r="BS152" s="346"/>
      <c r="BT152" s="346"/>
      <c r="BU152" s="346"/>
      <c r="BV152" s="346"/>
      <c r="BW152" s="346"/>
      <c r="BX152" s="346"/>
      <c r="BY152" s="346"/>
      <c r="BZ152" s="346"/>
      <c r="CA152" s="346"/>
      <c r="CB152" s="346"/>
      <c r="CC152" s="346"/>
      <c r="CD152" s="346"/>
      <c r="CE152" s="346"/>
      <c r="CF152" s="346"/>
      <c r="CG152" s="346"/>
      <c r="CH152" s="346"/>
      <c r="CI152" s="346"/>
      <c r="CJ152" s="346"/>
      <c r="CK152" s="346"/>
      <c r="CL152" s="346"/>
      <c r="CM152" s="346"/>
      <c r="CN152" s="346"/>
      <c r="CO152" s="346"/>
      <c r="CP152" s="346"/>
      <c r="CQ152" s="346"/>
    </row>
    <row r="153" spans="1:95" ht="16.5" customHeight="1">
      <c r="A153" s="399"/>
      <c r="B153" s="399"/>
      <c r="C153" s="399"/>
      <c r="D153" s="399"/>
      <c r="E153" s="399"/>
      <c r="F153" s="399"/>
      <c r="G153" s="346"/>
      <c r="H153" s="401"/>
      <c r="I153" s="401"/>
      <c r="J153" s="346"/>
      <c r="K153" s="346"/>
      <c r="L153" s="346"/>
      <c r="M153" s="346"/>
      <c r="N153" s="346"/>
      <c r="O153" s="346"/>
      <c r="P153" s="346"/>
      <c r="Q153" s="346"/>
      <c r="R153" s="346"/>
      <c r="S153" s="346"/>
      <c r="T153" s="346"/>
      <c r="U153" s="346"/>
      <c r="V153" s="346"/>
      <c r="W153" s="346"/>
      <c r="X153" s="346"/>
      <c r="Y153" s="346"/>
      <c r="Z153" s="346"/>
      <c r="AA153" s="346"/>
      <c r="AB153" s="346"/>
      <c r="AC153" s="346"/>
      <c r="AD153" s="346"/>
      <c r="AE153" s="346"/>
      <c r="AF153" s="346"/>
      <c r="AG153" s="346"/>
      <c r="AH153" s="346"/>
      <c r="AI153" s="346"/>
      <c r="AJ153" s="346"/>
      <c r="AK153" s="346"/>
      <c r="AL153" s="346"/>
      <c r="AM153" s="346"/>
      <c r="AN153" s="346"/>
      <c r="AO153" s="346"/>
      <c r="AP153" s="346"/>
      <c r="AQ153" s="346"/>
      <c r="AR153" s="346"/>
      <c r="AS153" s="346"/>
      <c r="AT153" s="346"/>
      <c r="AU153" s="346"/>
      <c r="AV153" s="346"/>
      <c r="AW153" s="346"/>
      <c r="AX153" s="346"/>
      <c r="AY153" s="346"/>
      <c r="AZ153" s="346"/>
      <c r="BA153" s="346"/>
      <c r="BB153" s="346"/>
      <c r="BC153" s="346"/>
      <c r="BD153" s="346"/>
      <c r="BE153" s="346"/>
      <c r="BF153" s="346"/>
      <c r="BG153" s="346"/>
      <c r="BH153" s="346"/>
      <c r="BI153" s="346"/>
      <c r="BJ153" s="346"/>
      <c r="BK153" s="346"/>
      <c r="BL153" s="346"/>
      <c r="BM153" s="346"/>
      <c r="BN153" s="346"/>
      <c r="BO153" s="346"/>
      <c r="BP153" s="346"/>
      <c r="BQ153" s="346"/>
      <c r="BR153" s="346"/>
      <c r="BS153" s="346"/>
      <c r="BT153" s="346"/>
      <c r="BU153" s="346"/>
      <c r="BV153" s="346"/>
      <c r="BW153" s="346"/>
      <c r="BX153" s="346"/>
      <c r="BY153" s="346"/>
      <c r="BZ153" s="346"/>
      <c r="CA153" s="346"/>
      <c r="CB153" s="346"/>
      <c r="CC153" s="346"/>
      <c r="CD153" s="346"/>
      <c r="CE153" s="346"/>
      <c r="CF153" s="346"/>
      <c r="CG153" s="346"/>
      <c r="CH153" s="346"/>
      <c r="CI153" s="346"/>
      <c r="CJ153" s="346"/>
      <c r="CK153" s="346"/>
      <c r="CL153" s="346"/>
      <c r="CM153" s="346"/>
      <c r="CN153" s="346"/>
      <c r="CO153" s="346"/>
      <c r="CP153" s="346"/>
      <c r="CQ153" s="346"/>
    </row>
    <row r="154" spans="1:95" ht="16.5" customHeight="1">
      <c r="A154" s="399"/>
      <c r="B154" s="399"/>
      <c r="C154" s="399"/>
      <c r="D154" s="399"/>
      <c r="E154" s="399"/>
      <c r="F154" s="399"/>
      <c r="G154" s="346"/>
      <c r="H154" s="401"/>
      <c r="I154" s="401"/>
      <c r="J154" s="346"/>
      <c r="K154" s="346"/>
      <c r="L154" s="346"/>
      <c r="M154" s="346"/>
      <c r="N154" s="346"/>
      <c r="O154" s="346"/>
      <c r="P154" s="346"/>
      <c r="Q154" s="346"/>
      <c r="R154" s="346"/>
      <c r="S154" s="346"/>
      <c r="T154" s="346"/>
      <c r="U154" s="346"/>
      <c r="V154" s="346"/>
      <c r="W154" s="346"/>
      <c r="X154" s="346"/>
      <c r="Y154" s="346"/>
      <c r="Z154" s="346"/>
      <c r="AA154" s="346"/>
      <c r="AB154" s="346"/>
      <c r="AC154" s="346"/>
      <c r="AD154" s="346"/>
      <c r="AE154" s="346"/>
      <c r="AF154" s="346"/>
      <c r="AG154" s="346"/>
      <c r="AH154" s="346"/>
      <c r="AI154" s="346"/>
      <c r="AJ154" s="346"/>
      <c r="AK154" s="346"/>
      <c r="AL154" s="346"/>
      <c r="AM154" s="346"/>
      <c r="AN154" s="346"/>
      <c r="AO154" s="346"/>
      <c r="AP154" s="346"/>
      <c r="AQ154" s="346"/>
      <c r="AR154" s="346"/>
      <c r="AS154" s="346"/>
      <c r="AT154" s="346"/>
      <c r="AU154" s="346"/>
      <c r="AV154" s="346"/>
      <c r="AW154" s="346"/>
      <c r="AX154" s="346"/>
      <c r="AY154" s="346"/>
      <c r="AZ154" s="346"/>
      <c r="BA154" s="346"/>
      <c r="BB154" s="346"/>
      <c r="BC154" s="346"/>
      <c r="BD154" s="346"/>
      <c r="BE154" s="346"/>
      <c r="BF154" s="346"/>
      <c r="BG154" s="346"/>
      <c r="BH154" s="346"/>
      <c r="BI154" s="346"/>
      <c r="BJ154" s="346"/>
      <c r="BK154" s="346"/>
      <c r="BL154" s="346"/>
      <c r="BM154" s="346"/>
      <c r="BN154" s="346"/>
      <c r="BO154" s="346"/>
      <c r="BP154" s="346"/>
      <c r="BQ154" s="346"/>
      <c r="BR154" s="346"/>
      <c r="BS154" s="346"/>
      <c r="BT154" s="346"/>
      <c r="BU154" s="346"/>
      <c r="BV154" s="346"/>
      <c r="BW154" s="346"/>
      <c r="BX154" s="346"/>
      <c r="BY154" s="346"/>
      <c r="BZ154" s="346"/>
      <c r="CA154" s="346"/>
      <c r="CB154" s="346"/>
      <c r="CC154" s="346"/>
      <c r="CD154" s="346"/>
      <c r="CE154" s="346"/>
      <c r="CF154" s="346"/>
      <c r="CG154" s="346"/>
      <c r="CH154" s="346"/>
      <c r="CI154" s="346"/>
      <c r="CJ154" s="346"/>
      <c r="CK154" s="346"/>
      <c r="CL154" s="346"/>
      <c r="CM154" s="346"/>
      <c r="CN154" s="346"/>
      <c r="CO154" s="346"/>
      <c r="CP154" s="346"/>
      <c r="CQ154" s="346"/>
    </row>
    <row r="155" spans="1:95" ht="16.5" customHeight="1">
      <c r="A155" s="399"/>
      <c r="B155" s="399"/>
      <c r="C155" s="399"/>
      <c r="D155" s="399"/>
      <c r="E155" s="399"/>
      <c r="F155" s="399"/>
      <c r="G155" s="346"/>
      <c r="H155" s="401"/>
      <c r="I155" s="401"/>
      <c r="J155" s="346"/>
      <c r="K155" s="346"/>
      <c r="L155" s="346"/>
      <c r="M155" s="346"/>
      <c r="N155" s="346"/>
      <c r="O155" s="346"/>
      <c r="P155" s="346"/>
      <c r="Q155" s="346"/>
      <c r="R155" s="346"/>
      <c r="S155" s="346"/>
      <c r="T155" s="346"/>
      <c r="U155" s="346"/>
      <c r="V155" s="346"/>
      <c r="W155" s="346"/>
      <c r="X155" s="346"/>
      <c r="Y155" s="346"/>
      <c r="Z155" s="346"/>
      <c r="AA155" s="346"/>
      <c r="AB155" s="346"/>
      <c r="AC155" s="346"/>
      <c r="AD155" s="346"/>
      <c r="AE155" s="346"/>
      <c r="AF155" s="346"/>
      <c r="AG155" s="346"/>
      <c r="AH155" s="346"/>
      <c r="AI155" s="346"/>
      <c r="AJ155" s="346"/>
      <c r="AK155" s="346"/>
      <c r="AL155" s="346"/>
      <c r="AM155" s="346"/>
      <c r="AN155" s="346"/>
      <c r="AO155" s="346"/>
      <c r="AP155" s="346"/>
      <c r="AQ155" s="346"/>
      <c r="AR155" s="346"/>
      <c r="AS155" s="346"/>
      <c r="AT155" s="346"/>
      <c r="AU155" s="346"/>
      <c r="AV155" s="346"/>
      <c r="AW155" s="346"/>
      <c r="AX155" s="346"/>
      <c r="AY155" s="346"/>
      <c r="AZ155" s="346"/>
      <c r="BA155" s="346"/>
      <c r="BB155" s="346"/>
      <c r="BC155" s="346"/>
      <c r="BD155" s="346"/>
      <c r="BE155" s="346"/>
      <c r="BF155" s="346"/>
      <c r="BG155" s="346"/>
      <c r="BH155" s="346"/>
      <c r="BI155" s="346"/>
      <c r="BJ155" s="346"/>
      <c r="BK155" s="346"/>
      <c r="BL155" s="346"/>
      <c r="BM155" s="346"/>
      <c r="BN155" s="346"/>
      <c r="BO155" s="346"/>
      <c r="BP155" s="346"/>
      <c r="BQ155" s="346"/>
      <c r="BR155" s="346"/>
      <c r="BS155" s="346"/>
      <c r="BT155" s="346"/>
      <c r="BU155" s="346"/>
      <c r="BV155" s="346"/>
      <c r="BW155" s="346"/>
      <c r="BX155" s="346"/>
      <c r="BY155" s="346"/>
      <c r="BZ155" s="346"/>
      <c r="CA155" s="346"/>
      <c r="CB155" s="346"/>
      <c r="CC155" s="346"/>
      <c r="CD155" s="346"/>
      <c r="CE155" s="346"/>
      <c r="CF155" s="346"/>
      <c r="CG155" s="346"/>
      <c r="CH155" s="346"/>
      <c r="CI155" s="346"/>
      <c r="CJ155" s="346"/>
      <c r="CK155" s="346"/>
      <c r="CL155" s="346"/>
      <c r="CM155" s="346"/>
      <c r="CN155" s="346"/>
      <c r="CO155" s="346"/>
      <c r="CP155" s="346"/>
      <c r="CQ155" s="346"/>
    </row>
    <row r="156" spans="1:95" ht="16.5" customHeight="1">
      <c r="A156" s="399"/>
      <c r="B156" s="399"/>
      <c r="C156" s="399"/>
      <c r="D156" s="399"/>
      <c r="E156" s="399"/>
      <c r="F156" s="399"/>
      <c r="G156" s="346"/>
      <c r="H156" s="401"/>
      <c r="I156" s="401"/>
      <c r="J156" s="346"/>
      <c r="K156" s="346"/>
      <c r="L156" s="346"/>
      <c r="M156" s="346"/>
      <c r="N156" s="346"/>
      <c r="O156" s="346"/>
      <c r="P156" s="346"/>
      <c r="Q156" s="346"/>
      <c r="R156" s="346"/>
      <c r="S156" s="346"/>
      <c r="T156" s="346"/>
      <c r="U156" s="346"/>
      <c r="V156" s="346"/>
      <c r="W156" s="346"/>
      <c r="X156" s="346"/>
      <c r="Y156" s="346"/>
      <c r="Z156" s="346"/>
      <c r="AA156" s="346"/>
      <c r="AB156" s="346"/>
      <c r="AC156" s="346"/>
      <c r="AD156" s="346"/>
      <c r="AE156" s="346"/>
      <c r="AF156" s="346"/>
      <c r="AG156" s="346"/>
      <c r="AH156" s="346"/>
      <c r="AI156" s="346"/>
      <c r="AJ156" s="346"/>
      <c r="AK156" s="346"/>
      <c r="AL156" s="346"/>
      <c r="AM156" s="346"/>
      <c r="AN156" s="346"/>
      <c r="AO156" s="346"/>
      <c r="AP156" s="346"/>
      <c r="AQ156" s="346"/>
      <c r="AR156" s="346"/>
      <c r="AS156" s="346"/>
      <c r="AT156" s="346"/>
      <c r="AU156" s="346"/>
      <c r="AV156" s="346"/>
      <c r="AW156" s="346"/>
      <c r="AX156" s="346"/>
      <c r="AY156" s="346"/>
      <c r="AZ156" s="346"/>
      <c r="BA156" s="346"/>
      <c r="BB156" s="346"/>
      <c r="BC156" s="346"/>
      <c r="BD156" s="346"/>
      <c r="BE156" s="346"/>
      <c r="BF156" s="346"/>
      <c r="BG156" s="346"/>
      <c r="BH156" s="346"/>
      <c r="BI156" s="346"/>
      <c r="BJ156" s="346"/>
      <c r="BK156" s="346"/>
      <c r="BL156" s="346"/>
      <c r="BM156" s="346"/>
      <c r="BN156" s="346"/>
      <c r="BO156" s="346"/>
      <c r="BP156" s="346"/>
      <c r="BQ156" s="346"/>
      <c r="BR156" s="346"/>
      <c r="BS156" s="346"/>
      <c r="BT156" s="346"/>
      <c r="BU156" s="346"/>
      <c r="BV156" s="346"/>
      <c r="BW156" s="346"/>
      <c r="BX156" s="346"/>
      <c r="BY156" s="346"/>
      <c r="BZ156" s="346"/>
      <c r="CA156" s="346"/>
      <c r="CB156" s="346"/>
      <c r="CC156" s="346"/>
      <c r="CD156" s="346"/>
      <c r="CE156" s="346"/>
      <c r="CF156" s="346"/>
      <c r="CG156" s="346"/>
      <c r="CH156" s="346"/>
      <c r="CI156" s="346"/>
      <c r="CJ156" s="346"/>
      <c r="CK156" s="346"/>
      <c r="CL156" s="346"/>
      <c r="CM156" s="346"/>
      <c r="CN156" s="346"/>
      <c r="CO156" s="346"/>
      <c r="CP156" s="346"/>
      <c r="CQ156" s="346"/>
    </row>
    <row r="157" spans="1:95" ht="16.5" customHeight="1">
      <c r="A157" s="399"/>
      <c r="B157" s="399"/>
      <c r="C157" s="399"/>
      <c r="D157" s="399"/>
      <c r="E157" s="399"/>
      <c r="F157" s="399"/>
      <c r="G157" s="346"/>
      <c r="H157" s="401"/>
      <c r="I157" s="401"/>
      <c r="J157" s="346"/>
      <c r="K157" s="346"/>
      <c r="L157" s="346"/>
      <c r="M157" s="346"/>
      <c r="N157" s="346"/>
      <c r="O157" s="346"/>
      <c r="P157" s="346"/>
      <c r="Q157" s="346"/>
      <c r="R157" s="346"/>
      <c r="S157" s="346"/>
      <c r="T157" s="346"/>
      <c r="U157" s="346"/>
      <c r="V157" s="346"/>
      <c r="W157" s="346"/>
      <c r="X157" s="346"/>
      <c r="Y157" s="346"/>
      <c r="Z157" s="346"/>
      <c r="AA157" s="346"/>
      <c r="AB157" s="346"/>
      <c r="AC157" s="346"/>
      <c r="AD157" s="346"/>
      <c r="AE157" s="346"/>
      <c r="AF157" s="346"/>
      <c r="AG157" s="346"/>
      <c r="AH157" s="346"/>
      <c r="AI157" s="346"/>
      <c r="AJ157" s="346"/>
      <c r="AK157" s="346"/>
      <c r="AL157" s="346"/>
      <c r="AM157" s="346"/>
      <c r="AN157" s="346"/>
      <c r="AO157" s="346"/>
      <c r="AP157" s="346"/>
      <c r="AQ157" s="346"/>
      <c r="AR157" s="346"/>
      <c r="AS157" s="346"/>
      <c r="AT157" s="346"/>
      <c r="AU157" s="346"/>
      <c r="AV157" s="346"/>
      <c r="AW157" s="346"/>
      <c r="AX157" s="346"/>
      <c r="AY157" s="346"/>
      <c r="AZ157" s="346"/>
      <c r="BA157" s="346"/>
      <c r="BB157" s="346"/>
      <c r="BC157" s="346"/>
      <c r="BD157" s="346"/>
      <c r="BE157" s="346"/>
      <c r="BF157" s="346"/>
      <c r="BG157" s="346"/>
      <c r="BH157" s="346"/>
      <c r="BI157" s="346"/>
      <c r="BJ157" s="346"/>
      <c r="BK157" s="346"/>
      <c r="BL157" s="346"/>
      <c r="BM157" s="346"/>
      <c r="BN157" s="346"/>
      <c r="BO157" s="346"/>
      <c r="BP157" s="346"/>
      <c r="BQ157" s="346"/>
      <c r="BR157" s="346"/>
      <c r="BS157" s="346"/>
      <c r="BT157" s="346"/>
      <c r="BU157" s="346"/>
      <c r="BV157" s="346"/>
      <c r="BW157" s="346"/>
      <c r="BX157" s="346"/>
      <c r="BY157" s="346"/>
      <c r="BZ157" s="346"/>
      <c r="CA157" s="346"/>
      <c r="CB157" s="346"/>
      <c r="CC157" s="346"/>
      <c r="CD157" s="346"/>
      <c r="CE157" s="346"/>
      <c r="CF157" s="346"/>
      <c r="CG157" s="346"/>
      <c r="CH157" s="346"/>
      <c r="CI157" s="346"/>
      <c r="CJ157" s="346"/>
      <c r="CK157" s="346"/>
      <c r="CL157" s="346"/>
      <c r="CM157" s="346"/>
      <c r="CN157" s="346"/>
      <c r="CO157" s="346"/>
      <c r="CP157" s="346"/>
      <c r="CQ157" s="346"/>
    </row>
    <row r="158" spans="1:95" ht="16.5" customHeight="1">
      <c r="A158" s="399"/>
      <c r="B158" s="399"/>
      <c r="C158" s="399"/>
      <c r="D158" s="399"/>
      <c r="E158" s="399"/>
      <c r="F158" s="399"/>
      <c r="G158" s="346"/>
      <c r="H158" s="401"/>
      <c r="I158" s="401"/>
      <c r="J158" s="346"/>
      <c r="K158" s="346"/>
      <c r="L158" s="346"/>
      <c r="M158" s="346"/>
      <c r="N158" s="346"/>
      <c r="O158" s="346"/>
      <c r="P158" s="346"/>
      <c r="Q158" s="346"/>
      <c r="R158" s="346"/>
      <c r="S158" s="346"/>
      <c r="T158" s="346"/>
      <c r="U158" s="346"/>
      <c r="V158" s="346"/>
      <c r="W158" s="346"/>
      <c r="X158" s="346"/>
      <c r="Y158" s="346"/>
      <c r="Z158" s="346"/>
      <c r="AA158" s="346"/>
      <c r="AB158" s="346"/>
      <c r="AC158" s="346"/>
      <c r="AD158" s="346"/>
      <c r="AE158" s="346"/>
      <c r="AF158" s="346"/>
      <c r="AG158" s="346"/>
      <c r="AH158" s="346"/>
      <c r="AI158" s="346"/>
      <c r="AJ158" s="346"/>
      <c r="AK158" s="346"/>
      <c r="AL158" s="346"/>
      <c r="AM158" s="346"/>
      <c r="AN158" s="346"/>
      <c r="AO158" s="346"/>
      <c r="AP158" s="346"/>
      <c r="AQ158" s="346"/>
      <c r="AR158" s="346"/>
      <c r="AS158" s="346"/>
      <c r="AT158" s="346"/>
      <c r="AU158" s="346"/>
      <c r="AV158" s="346"/>
      <c r="AW158" s="346"/>
      <c r="AX158" s="346"/>
      <c r="AY158" s="346"/>
      <c r="AZ158" s="346"/>
      <c r="BA158" s="346"/>
      <c r="BB158" s="346"/>
      <c r="BC158" s="346"/>
      <c r="BD158" s="346"/>
      <c r="BE158" s="346"/>
      <c r="BF158" s="346"/>
      <c r="BG158" s="346"/>
      <c r="BH158" s="346"/>
      <c r="BI158" s="346"/>
      <c r="BJ158" s="346"/>
      <c r="BK158" s="346"/>
      <c r="BL158" s="346"/>
      <c r="BM158" s="346"/>
      <c r="BN158" s="346"/>
      <c r="BO158" s="346"/>
      <c r="BP158" s="346"/>
      <c r="BQ158" s="346"/>
      <c r="BR158" s="346"/>
      <c r="BS158" s="346"/>
      <c r="BT158" s="346"/>
      <c r="BU158" s="346"/>
      <c r="BV158" s="346"/>
      <c r="BW158" s="346"/>
      <c r="BX158" s="346"/>
      <c r="BY158" s="346"/>
      <c r="BZ158" s="346"/>
      <c r="CA158" s="346"/>
      <c r="CB158" s="346"/>
      <c r="CC158" s="346"/>
      <c r="CD158" s="346"/>
      <c r="CE158" s="346"/>
      <c r="CF158" s="346"/>
      <c r="CG158" s="346"/>
      <c r="CH158" s="346"/>
      <c r="CI158" s="346"/>
      <c r="CJ158" s="346"/>
      <c r="CK158" s="346"/>
      <c r="CL158" s="346"/>
      <c r="CM158" s="346"/>
      <c r="CN158" s="346"/>
      <c r="CO158" s="346"/>
      <c r="CP158" s="346"/>
      <c r="CQ158" s="346"/>
    </row>
    <row r="159" spans="1:95" ht="16.5" customHeight="1">
      <c r="A159" s="399"/>
      <c r="B159" s="399"/>
      <c r="C159" s="399"/>
      <c r="D159" s="399"/>
      <c r="E159" s="399"/>
      <c r="F159" s="399"/>
      <c r="G159" s="346"/>
      <c r="H159" s="401"/>
      <c r="I159" s="401"/>
      <c r="J159" s="346"/>
      <c r="K159" s="346"/>
      <c r="L159" s="346"/>
      <c r="M159" s="346"/>
      <c r="N159" s="346"/>
      <c r="O159" s="346"/>
      <c r="P159" s="346"/>
      <c r="Q159" s="346"/>
      <c r="R159" s="346"/>
      <c r="S159" s="346"/>
      <c r="T159" s="346"/>
      <c r="U159" s="346"/>
      <c r="V159" s="346"/>
      <c r="W159" s="346"/>
      <c r="X159" s="346"/>
      <c r="Y159" s="346"/>
      <c r="Z159" s="346"/>
      <c r="AA159" s="346"/>
      <c r="AB159" s="346"/>
      <c r="AC159" s="346"/>
      <c r="AD159" s="346"/>
      <c r="AE159" s="346"/>
      <c r="AF159" s="346"/>
      <c r="AG159" s="346"/>
      <c r="AH159" s="346"/>
      <c r="AI159" s="346"/>
      <c r="AJ159" s="346"/>
      <c r="AK159" s="346"/>
      <c r="AL159" s="346"/>
      <c r="AM159" s="346"/>
      <c r="AN159" s="346"/>
      <c r="AO159" s="346"/>
      <c r="AP159" s="346"/>
      <c r="AQ159" s="346"/>
      <c r="AR159" s="346"/>
      <c r="AS159" s="346"/>
      <c r="AT159" s="346"/>
      <c r="AU159" s="346"/>
      <c r="AV159" s="346"/>
      <c r="AW159" s="346"/>
      <c r="AX159" s="346"/>
      <c r="AY159" s="346"/>
      <c r="AZ159" s="346"/>
      <c r="BA159" s="346"/>
      <c r="BB159" s="346"/>
      <c r="BC159" s="346"/>
      <c r="BD159" s="346"/>
      <c r="BE159" s="346"/>
      <c r="BF159" s="346"/>
      <c r="BG159" s="346"/>
      <c r="BH159" s="346"/>
      <c r="BI159" s="346"/>
      <c r="BJ159" s="346"/>
      <c r="BK159" s="346"/>
      <c r="BL159" s="346"/>
      <c r="BM159" s="346"/>
      <c r="BN159" s="346"/>
      <c r="BO159" s="346"/>
      <c r="BP159" s="346"/>
      <c r="BQ159" s="346"/>
      <c r="BR159" s="346"/>
      <c r="BS159" s="346"/>
      <c r="BT159" s="346"/>
      <c r="BU159" s="346"/>
      <c r="BV159" s="346"/>
      <c r="BW159" s="346"/>
      <c r="BX159" s="346"/>
      <c r="BY159" s="346"/>
      <c r="BZ159" s="346"/>
      <c r="CA159" s="346"/>
      <c r="CB159" s="346"/>
      <c r="CC159" s="346"/>
      <c r="CD159" s="346"/>
      <c r="CE159" s="346"/>
      <c r="CF159" s="346"/>
      <c r="CG159" s="346"/>
      <c r="CH159" s="346"/>
      <c r="CI159" s="346"/>
      <c r="CJ159" s="346"/>
      <c r="CK159" s="346"/>
      <c r="CL159" s="346"/>
      <c r="CM159" s="346"/>
      <c r="CN159" s="346"/>
      <c r="CO159" s="346"/>
      <c r="CP159" s="346"/>
      <c r="CQ159" s="346"/>
    </row>
    <row r="160" spans="1:95" ht="16.5" customHeight="1">
      <c r="A160" s="399"/>
      <c r="B160" s="399"/>
      <c r="C160" s="399"/>
      <c r="D160" s="399"/>
      <c r="E160" s="399"/>
      <c r="F160" s="399"/>
      <c r="G160" s="346"/>
      <c r="H160" s="401"/>
      <c r="I160" s="401"/>
      <c r="J160" s="346"/>
      <c r="K160" s="346"/>
      <c r="L160" s="346"/>
      <c r="M160" s="346"/>
      <c r="N160" s="346"/>
      <c r="O160" s="346"/>
      <c r="P160" s="346"/>
      <c r="Q160" s="346"/>
      <c r="R160" s="346"/>
      <c r="S160" s="346"/>
      <c r="T160" s="346"/>
      <c r="U160" s="346"/>
      <c r="V160" s="346"/>
      <c r="W160" s="346"/>
      <c r="X160" s="346"/>
      <c r="Y160" s="346"/>
      <c r="Z160" s="346"/>
      <c r="AA160" s="346"/>
      <c r="AB160" s="346"/>
      <c r="AC160" s="346"/>
      <c r="AD160" s="346"/>
      <c r="AE160" s="346"/>
      <c r="AF160" s="346"/>
      <c r="AG160" s="346"/>
      <c r="AH160" s="346"/>
      <c r="AI160" s="346"/>
      <c r="AJ160" s="346"/>
      <c r="AK160" s="346"/>
      <c r="AL160" s="346"/>
      <c r="AM160" s="346"/>
      <c r="AN160" s="346"/>
      <c r="AO160" s="346"/>
      <c r="AP160" s="346"/>
      <c r="AQ160" s="346"/>
      <c r="AR160" s="346"/>
      <c r="AS160" s="346"/>
      <c r="AT160" s="346"/>
      <c r="AU160" s="346"/>
      <c r="AV160" s="346"/>
      <c r="AW160" s="346"/>
      <c r="AX160" s="346"/>
      <c r="AY160" s="346"/>
      <c r="AZ160" s="346"/>
      <c r="BA160" s="346"/>
      <c r="BB160" s="346"/>
      <c r="BC160" s="346"/>
      <c r="BD160" s="346"/>
      <c r="BE160" s="346"/>
      <c r="BF160" s="346"/>
      <c r="BG160" s="346"/>
      <c r="BH160" s="346"/>
      <c r="BI160" s="346"/>
      <c r="BJ160" s="346"/>
      <c r="BK160" s="346"/>
      <c r="BL160" s="346"/>
      <c r="BM160" s="346"/>
      <c r="BN160" s="346"/>
      <c r="BO160" s="346"/>
      <c r="BP160" s="346"/>
      <c r="BQ160" s="346"/>
      <c r="BR160" s="346"/>
      <c r="BS160" s="346"/>
      <c r="BT160" s="346"/>
      <c r="BU160" s="346"/>
      <c r="BV160" s="346"/>
      <c r="BW160" s="346"/>
      <c r="BX160" s="346"/>
      <c r="BY160" s="346"/>
      <c r="BZ160" s="346"/>
      <c r="CA160" s="346"/>
      <c r="CB160" s="346"/>
      <c r="CC160" s="346"/>
      <c r="CD160" s="346"/>
      <c r="CE160" s="346"/>
      <c r="CF160" s="346"/>
      <c r="CG160" s="346"/>
      <c r="CH160" s="346"/>
      <c r="CI160" s="346"/>
      <c r="CJ160" s="346"/>
      <c r="CK160" s="346"/>
      <c r="CL160" s="346"/>
      <c r="CM160" s="346"/>
      <c r="CN160" s="346"/>
      <c r="CO160" s="346"/>
      <c r="CP160" s="346"/>
      <c r="CQ160" s="346"/>
    </row>
    <row r="161" spans="1:95" ht="16.5" customHeight="1">
      <c r="A161" s="399"/>
      <c r="B161" s="399"/>
      <c r="C161" s="399"/>
      <c r="D161" s="399"/>
      <c r="E161" s="399"/>
      <c r="F161" s="399"/>
      <c r="G161" s="346"/>
      <c r="H161" s="401"/>
      <c r="I161" s="401"/>
      <c r="J161" s="346"/>
      <c r="K161" s="346"/>
      <c r="L161" s="346"/>
      <c r="M161" s="346"/>
      <c r="N161" s="346"/>
      <c r="O161" s="346"/>
      <c r="P161" s="346"/>
      <c r="Q161" s="346"/>
      <c r="R161" s="346"/>
      <c r="S161" s="346"/>
      <c r="T161" s="346"/>
      <c r="U161" s="346"/>
      <c r="V161" s="346"/>
      <c r="W161" s="346"/>
      <c r="X161" s="346"/>
      <c r="Y161" s="346"/>
      <c r="Z161" s="346"/>
      <c r="AA161" s="346"/>
      <c r="AB161" s="346"/>
      <c r="AC161" s="346"/>
      <c r="AD161" s="346"/>
      <c r="AE161" s="346"/>
      <c r="AF161" s="346"/>
      <c r="AG161" s="346"/>
      <c r="AH161" s="346"/>
      <c r="AI161" s="346"/>
      <c r="AJ161" s="346"/>
      <c r="AK161" s="346"/>
      <c r="AL161" s="346"/>
      <c r="AM161" s="346"/>
      <c r="AN161" s="346"/>
      <c r="AO161" s="346"/>
      <c r="AP161" s="346"/>
      <c r="AQ161" s="346"/>
      <c r="AR161" s="346"/>
      <c r="AS161" s="346"/>
      <c r="AT161" s="346"/>
      <c r="AU161" s="346"/>
      <c r="AV161" s="346"/>
      <c r="AW161" s="346"/>
      <c r="AX161" s="346"/>
      <c r="AY161" s="346"/>
      <c r="AZ161" s="346"/>
      <c r="BA161" s="346"/>
      <c r="BB161" s="346"/>
      <c r="BC161" s="346"/>
      <c r="BD161" s="346"/>
      <c r="BE161" s="346"/>
      <c r="BF161" s="346"/>
      <c r="BG161" s="346"/>
      <c r="BH161" s="346"/>
      <c r="BI161" s="346"/>
      <c r="BJ161" s="346"/>
      <c r="BK161" s="346"/>
      <c r="BL161" s="346"/>
      <c r="BM161" s="346"/>
      <c r="BN161" s="346"/>
      <c r="BO161" s="346"/>
      <c r="BP161" s="346"/>
      <c r="BQ161" s="346"/>
      <c r="BR161" s="346"/>
      <c r="BS161" s="346"/>
      <c r="BT161" s="346"/>
      <c r="BU161" s="346"/>
      <c r="BV161" s="346"/>
      <c r="BW161" s="346"/>
      <c r="BX161" s="346"/>
      <c r="BY161" s="346"/>
      <c r="BZ161" s="346"/>
      <c r="CA161" s="346"/>
      <c r="CB161" s="346"/>
      <c r="CC161" s="346"/>
      <c r="CD161" s="346"/>
      <c r="CE161" s="346"/>
      <c r="CF161" s="346"/>
      <c r="CG161" s="346"/>
      <c r="CH161" s="346"/>
      <c r="CI161" s="346"/>
      <c r="CJ161" s="346"/>
      <c r="CK161" s="346"/>
      <c r="CL161" s="346"/>
      <c r="CM161" s="346"/>
      <c r="CN161" s="346"/>
      <c r="CO161" s="346"/>
      <c r="CP161" s="346"/>
      <c r="CQ161" s="346"/>
    </row>
    <row r="162" spans="1:95" ht="16.5" customHeight="1">
      <c r="A162" s="399"/>
      <c r="B162" s="399"/>
      <c r="C162" s="399"/>
      <c r="D162" s="399"/>
      <c r="E162" s="399"/>
      <c r="F162" s="399"/>
      <c r="G162" s="346"/>
      <c r="H162" s="401"/>
      <c r="I162" s="401"/>
      <c r="J162" s="346"/>
      <c r="K162" s="346"/>
      <c r="L162" s="346"/>
      <c r="M162" s="346"/>
      <c r="N162" s="346"/>
      <c r="O162" s="346"/>
      <c r="P162" s="346"/>
      <c r="Q162" s="346"/>
      <c r="R162" s="346"/>
      <c r="S162" s="346"/>
      <c r="T162" s="346"/>
      <c r="U162" s="346"/>
      <c r="V162" s="346"/>
      <c r="W162" s="346"/>
      <c r="X162" s="346"/>
      <c r="Y162" s="346"/>
      <c r="Z162" s="346"/>
      <c r="AA162" s="346"/>
      <c r="AB162" s="346"/>
      <c r="AC162" s="346"/>
      <c r="AD162" s="346"/>
      <c r="AE162" s="346"/>
      <c r="AF162" s="346"/>
      <c r="AG162" s="346"/>
      <c r="AH162" s="346"/>
      <c r="AI162" s="346"/>
      <c r="AJ162" s="346"/>
      <c r="AK162" s="346"/>
      <c r="AL162" s="346"/>
      <c r="AM162" s="346"/>
      <c r="AN162" s="346"/>
      <c r="AO162" s="346"/>
      <c r="AP162" s="346"/>
      <c r="AQ162" s="346"/>
      <c r="AR162" s="346"/>
      <c r="AS162" s="346"/>
      <c r="AT162" s="346"/>
      <c r="AU162" s="346"/>
      <c r="AV162" s="346"/>
      <c r="AW162" s="346"/>
      <c r="AX162" s="346"/>
      <c r="AY162" s="346"/>
      <c r="AZ162" s="346"/>
      <c r="BA162" s="346"/>
      <c r="BB162" s="346"/>
      <c r="BC162" s="346"/>
      <c r="BD162" s="346"/>
      <c r="BE162" s="346"/>
      <c r="BF162" s="346"/>
      <c r="BG162" s="346"/>
      <c r="BH162" s="346"/>
      <c r="BI162" s="346"/>
      <c r="BJ162" s="346"/>
      <c r="BK162" s="346"/>
      <c r="BL162" s="346"/>
      <c r="BM162" s="346"/>
      <c r="BN162" s="346"/>
      <c r="BO162" s="346"/>
      <c r="BP162" s="346"/>
      <c r="BQ162" s="346"/>
      <c r="BR162" s="346"/>
      <c r="BS162" s="346"/>
      <c r="BT162" s="346"/>
      <c r="BU162" s="346"/>
      <c r="BV162" s="346"/>
      <c r="BW162" s="346"/>
      <c r="BX162" s="346"/>
      <c r="BY162" s="346"/>
      <c r="BZ162" s="346"/>
      <c r="CA162" s="346"/>
      <c r="CB162" s="346"/>
      <c r="CC162" s="346"/>
      <c r="CD162" s="346"/>
      <c r="CE162" s="346"/>
      <c r="CF162" s="346"/>
      <c r="CG162" s="346"/>
      <c r="CH162" s="346"/>
      <c r="CI162" s="346"/>
      <c r="CJ162" s="346"/>
      <c r="CK162" s="346"/>
      <c r="CL162" s="346"/>
      <c r="CM162" s="346"/>
      <c r="CN162" s="346"/>
      <c r="CO162" s="346"/>
      <c r="CP162" s="346"/>
      <c r="CQ162" s="346"/>
    </row>
    <row r="163" spans="1:95" ht="16.5" customHeight="1">
      <c r="A163" s="399"/>
      <c r="B163" s="399"/>
      <c r="C163" s="399"/>
      <c r="D163" s="399"/>
      <c r="E163" s="399"/>
      <c r="F163" s="399"/>
      <c r="G163" s="346"/>
      <c r="H163" s="401"/>
      <c r="I163" s="401"/>
      <c r="J163" s="346"/>
      <c r="K163" s="346"/>
      <c r="L163" s="346"/>
      <c r="M163" s="346"/>
      <c r="N163" s="346"/>
      <c r="O163" s="346"/>
      <c r="P163" s="346"/>
      <c r="Q163" s="346"/>
      <c r="R163" s="346"/>
      <c r="S163" s="346"/>
      <c r="T163" s="346"/>
      <c r="U163" s="346"/>
      <c r="V163" s="346"/>
      <c r="W163" s="346"/>
      <c r="X163" s="346"/>
      <c r="Y163" s="346"/>
      <c r="Z163" s="346"/>
      <c r="AA163" s="346"/>
      <c r="AB163" s="346"/>
      <c r="AC163" s="346"/>
      <c r="AD163" s="346"/>
      <c r="AE163" s="346"/>
      <c r="AF163" s="346"/>
      <c r="AG163" s="346"/>
      <c r="AH163" s="346"/>
      <c r="AI163" s="346"/>
      <c r="AJ163" s="346"/>
      <c r="AK163" s="346"/>
      <c r="AL163" s="346"/>
      <c r="AM163" s="346"/>
      <c r="AN163" s="346"/>
      <c r="AO163" s="346"/>
      <c r="AP163" s="346"/>
      <c r="AQ163" s="346"/>
      <c r="AR163" s="346"/>
      <c r="AS163" s="346"/>
      <c r="AT163" s="346"/>
      <c r="AU163" s="346"/>
      <c r="AV163" s="346"/>
      <c r="AW163" s="346"/>
      <c r="AX163" s="346"/>
      <c r="AY163" s="346"/>
      <c r="AZ163" s="346"/>
      <c r="BA163" s="346"/>
      <c r="BB163" s="346"/>
      <c r="BC163" s="346"/>
      <c r="BD163" s="346"/>
      <c r="BE163" s="346"/>
      <c r="BF163" s="346"/>
      <c r="BG163" s="346"/>
      <c r="BH163" s="346"/>
      <c r="BI163" s="346"/>
      <c r="BJ163" s="346"/>
      <c r="BK163" s="346"/>
      <c r="BL163" s="346"/>
      <c r="BM163" s="346"/>
      <c r="BN163" s="346"/>
      <c r="BO163" s="346"/>
      <c r="BP163" s="346"/>
      <c r="BQ163" s="346"/>
      <c r="BR163" s="346"/>
      <c r="BS163" s="346"/>
      <c r="BT163" s="346"/>
      <c r="BU163" s="346"/>
      <c r="BV163" s="346"/>
      <c r="BW163" s="346"/>
      <c r="BX163" s="346"/>
      <c r="BY163" s="346"/>
      <c r="BZ163" s="346"/>
      <c r="CA163" s="346"/>
      <c r="CB163" s="346"/>
      <c r="CC163" s="346"/>
      <c r="CD163" s="346"/>
      <c r="CE163" s="346"/>
      <c r="CF163" s="346"/>
      <c r="CG163" s="346"/>
      <c r="CH163" s="346"/>
      <c r="CI163" s="346"/>
      <c r="CJ163" s="346"/>
      <c r="CK163" s="346"/>
      <c r="CL163" s="346"/>
      <c r="CM163" s="346"/>
      <c r="CN163" s="346"/>
      <c r="CO163" s="346"/>
      <c r="CP163" s="346"/>
      <c r="CQ163" s="346"/>
    </row>
    <row r="164" spans="1:95" ht="16.5" customHeight="1">
      <c r="A164" s="399"/>
      <c r="B164" s="399"/>
      <c r="C164" s="399"/>
      <c r="D164" s="399"/>
      <c r="E164" s="399"/>
      <c r="F164" s="399"/>
      <c r="G164" s="346"/>
      <c r="H164" s="401"/>
      <c r="I164" s="401"/>
      <c r="J164" s="346"/>
      <c r="K164" s="346"/>
      <c r="L164" s="346"/>
      <c r="M164" s="346"/>
      <c r="N164" s="346"/>
      <c r="O164" s="346"/>
      <c r="P164" s="346"/>
      <c r="Q164" s="346"/>
      <c r="R164" s="346"/>
      <c r="S164" s="346"/>
      <c r="T164" s="346"/>
      <c r="U164" s="346"/>
      <c r="V164" s="346"/>
      <c r="W164" s="346"/>
      <c r="X164" s="346"/>
      <c r="Y164" s="346"/>
      <c r="Z164" s="346"/>
      <c r="AA164" s="346"/>
      <c r="AB164" s="346"/>
      <c r="AC164" s="346"/>
      <c r="AD164" s="346"/>
      <c r="AE164" s="346"/>
      <c r="AF164" s="346"/>
      <c r="AG164" s="346"/>
      <c r="AH164" s="346"/>
      <c r="AI164" s="346"/>
      <c r="AJ164" s="346"/>
      <c r="AK164" s="346"/>
      <c r="AL164" s="346"/>
      <c r="AM164" s="346"/>
      <c r="AN164" s="346"/>
      <c r="AO164" s="346"/>
      <c r="AP164" s="346"/>
      <c r="AQ164" s="346"/>
      <c r="AR164" s="346"/>
      <c r="AS164" s="346"/>
      <c r="AT164" s="346"/>
      <c r="AU164" s="346"/>
      <c r="AV164" s="346"/>
      <c r="AW164" s="346"/>
      <c r="AX164" s="346"/>
      <c r="AY164" s="346"/>
      <c r="AZ164" s="346"/>
      <c r="BA164" s="346"/>
      <c r="BB164" s="346"/>
      <c r="BC164" s="346"/>
      <c r="BD164" s="346"/>
      <c r="BE164" s="346"/>
      <c r="BF164" s="346"/>
      <c r="BG164" s="346"/>
      <c r="BH164" s="346"/>
      <c r="BI164" s="346"/>
      <c r="BJ164" s="346"/>
      <c r="BK164" s="346"/>
      <c r="BL164" s="346"/>
      <c r="BM164" s="346"/>
      <c r="BN164" s="346"/>
      <c r="BO164" s="346"/>
      <c r="BP164" s="346"/>
      <c r="BQ164" s="346"/>
      <c r="BR164" s="346"/>
      <c r="BS164" s="346"/>
      <c r="BT164" s="346"/>
      <c r="BU164" s="346"/>
      <c r="BV164" s="346"/>
      <c r="BW164" s="346"/>
      <c r="BX164" s="346"/>
      <c r="BY164" s="346"/>
      <c r="BZ164" s="346"/>
      <c r="CA164" s="346"/>
      <c r="CB164" s="346"/>
      <c r="CC164" s="346"/>
      <c r="CD164" s="346"/>
      <c r="CE164" s="346"/>
      <c r="CF164" s="346"/>
      <c r="CG164" s="346"/>
      <c r="CH164" s="346"/>
      <c r="CI164" s="346"/>
      <c r="CJ164" s="346"/>
      <c r="CK164" s="346"/>
      <c r="CL164" s="346"/>
      <c r="CM164" s="346"/>
      <c r="CN164" s="346"/>
      <c r="CO164" s="346"/>
      <c r="CP164" s="346"/>
      <c r="CQ164" s="346"/>
    </row>
    <row r="165" spans="1:95" ht="16.5" customHeight="1">
      <c r="A165" s="399"/>
      <c r="B165" s="399"/>
      <c r="C165" s="399"/>
      <c r="D165" s="399"/>
      <c r="E165" s="399"/>
      <c r="F165" s="399"/>
      <c r="G165" s="346"/>
      <c r="H165" s="401"/>
      <c r="I165" s="401"/>
      <c r="J165" s="346"/>
      <c r="K165" s="346"/>
      <c r="L165" s="346"/>
      <c r="M165" s="346"/>
      <c r="N165" s="346"/>
      <c r="O165" s="346"/>
      <c r="P165" s="346"/>
      <c r="Q165" s="346"/>
      <c r="R165" s="346"/>
      <c r="S165" s="346"/>
      <c r="T165" s="346"/>
      <c r="U165" s="346"/>
      <c r="V165" s="346"/>
      <c r="W165" s="346"/>
      <c r="X165" s="346"/>
      <c r="Y165" s="346"/>
      <c r="Z165" s="346"/>
      <c r="AA165" s="346"/>
      <c r="AB165" s="346"/>
      <c r="AC165" s="346"/>
      <c r="AD165" s="346"/>
      <c r="AE165" s="346"/>
      <c r="AF165" s="346"/>
      <c r="AG165" s="346"/>
      <c r="AH165" s="346"/>
      <c r="AI165" s="346"/>
      <c r="AJ165" s="346"/>
      <c r="AK165" s="346"/>
      <c r="AL165" s="346"/>
      <c r="AM165" s="346"/>
      <c r="AN165" s="346"/>
      <c r="AO165" s="346"/>
      <c r="AP165" s="346"/>
      <c r="AQ165" s="346"/>
      <c r="AR165" s="346"/>
      <c r="AS165" s="346"/>
      <c r="AT165" s="346"/>
      <c r="AU165" s="346"/>
      <c r="AV165" s="346"/>
      <c r="AW165" s="346"/>
      <c r="AX165" s="346"/>
      <c r="AY165" s="346"/>
      <c r="AZ165" s="346"/>
      <c r="BA165" s="346"/>
      <c r="BB165" s="346"/>
      <c r="BC165" s="346"/>
      <c r="BD165" s="346"/>
      <c r="BE165" s="346"/>
      <c r="BF165" s="346"/>
      <c r="BG165" s="346"/>
      <c r="BH165" s="346"/>
      <c r="BI165" s="346"/>
      <c r="BJ165" s="346"/>
      <c r="BK165" s="346"/>
      <c r="BL165" s="346"/>
      <c r="BM165" s="346"/>
      <c r="BN165" s="346"/>
      <c r="BO165" s="346"/>
      <c r="BP165" s="346"/>
      <c r="BQ165" s="346"/>
      <c r="BR165" s="346"/>
      <c r="BS165" s="346"/>
      <c r="BT165" s="346"/>
      <c r="BU165" s="346"/>
      <c r="BV165" s="346"/>
      <c r="BW165" s="346"/>
      <c r="BX165" s="346"/>
      <c r="BY165" s="346"/>
      <c r="BZ165" s="346"/>
      <c r="CA165" s="346"/>
      <c r="CB165" s="346"/>
      <c r="CC165" s="346"/>
      <c r="CD165" s="346"/>
      <c r="CE165" s="346"/>
      <c r="CF165" s="346"/>
      <c r="CG165" s="346"/>
      <c r="CH165" s="346"/>
      <c r="CI165" s="346"/>
      <c r="CJ165" s="346"/>
      <c r="CK165" s="346"/>
      <c r="CL165" s="346"/>
      <c r="CM165" s="346"/>
      <c r="CN165" s="346"/>
      <c r="CO165" s="346"/>
      <c r="CP165" s="346"/>
      <c r="CQ165" s="346"/>
    </row>
    <row r="166" spans="1:95" ht="16.5" customHeight="1">
      <c r="A166" s="399"/>
      <c r="B166" s="399"/>
      <c r="C166" s="399"/>
      <c r="D166" s="399"/>
      <c r="E166" s="399"/>
      <c r="F166" s="399"/>
      <c r="G166" s="346"/>
      <c r="H166" s="401"/>
      <c r="I166" s="401"/>
      <c r="J166" s="346"/>
      <c r="K166" s="346"/>
      <c r="L166" s="346"/>
      <c r="M166" s="346"/>
      <c r="N166" s="346"/>
      <c r="O166" s="346"/>
      <c r="P166" s="346"/>
      <c r="Q166" s="346"/>
      <c r="R166" s="346"/>
      <c r="S166" s="346"/>
      <c r="T166" s="346"/>
      <c r="U166" s="346"/>
      <c r="V166" s="346"/>
      <c r="W166" s="346"/>
      <c r="X166" s="346"/>
      <c r="Y166" s="346"/>
      <c r="Z166" s="346"/>
      <c r="AA166" s="346"/>
      <c r="AB166" s="346"/>
      <c r="AC166" s="346"/>
      <c r="AD166" s="346"/>
      <c r="AE166" s="346"/>
      <c r="AF166" s="346"/>
      <c r="AG166" s="346"/>
      <c r="AH166" s="346"/>
      <c r="AI166" s="346"/>
      <c r="AJ166" s="346"/>
      <c r="AK166" s="346"/>
      <c r="AL166" s="346"/>
      <c r="AM166" s="346"/>
      <c r="AN166" s="346"/>
      <c r="AO166" s="346"/>
      <c r="AP166" s="346"/>
      <c r="AQ166" s="346"/>
      <c r="AR166" s="346"/>
      <c r="AS166" s="346"/>
      <c r="AT166" s="346"/>
      <c r="AU166" s="346"/>
      <c r="AV166" s="346"/>
      <c r="AW166" s="346"/>
      <c r="AX166" s="346"/>
      <c r="AY166" s="346"/>
      <c r="AZ166" s="346"/>
      <c r="BA166" s="346"/>
      <c r="BB166" s="346"/>
      <c r="BC166" s="346"/>
      <c r="BD166" s="346"/>
      <c r="BE166" s="346"/>
      <c r="BF166" s="346"/>
      <c r="BG166" s="346"/>
      <c r="BH166" s="346"/>
      <c r="BI166" s="346"/>
      <c r="BJ166" s="346"/>
      <c r="BK166" s="346"/>
      <c r="BL166" s="346"/>
      <c r="BM166" s="346"/>
      <c r="BN166" s="346"/>
      <c r="BO166" s="346"/>
      <c r="BP166" s="346"/>
      <c r="BQ166" s="346"/>
      <c r="BR166" s="346"/>
      <c r="BS166" s="346"/>
      <c r="BT166" s="346"/>
      <c r="BU166" s="346"/>
      <c r="BV166" s="346"/>
      <c r="BW166" s="346"/>
      <c r="BX166" s="346"/>
      <c r="BY166" s="346"/>
      <c r="BZ166" s="346"/>
      <c r="CA166" s="346"/>
      <c r="CB166" s="346"/>
      <c r="CC166" s="346"/>
      <c r="CD166" s="346"/>
      <c r="CE166" s="346"/>
      <c r="CF166" s="346"/>
      <c r="CG166" s="346"/>
      <c r="CH166" s="346"/>
      <c r="CI166" s="346"/>
      <c r="CJ166" s="346"/>
      <c r="CK166" s="346"/>
      <c r="CL166" s="346"/>
      <c r="CM166" s="346"/>
      <c r="CN166" s="346"/>
      <c r="CO166" s="346"/>
      <c r="CP166" s="346"/>
      <c r="CQ166" s="346"/>
    </row>
    <row r="167" spans="1:95" ht="16.5" customHeight="1">
      <c r="A167" s="399"/>
      <c r="B167" s="399"/>
      <c r="C167" s="399"/>
      <c r="D167" s="399"/>
      <c r="E167" s="399"/>
      <c r="F167" s="399"/>
      <c r="G167" s="346"/>
      <c r="H167" s="401"/>
      <c r="I167" s="401"/>
      <c r="J167" s="346"/>
      <c r="K167" s="346"/>
      <c r="L167" s="346"/>
      <c r="M167" s="346"/>
      <c r="N167" s="346"/>
      <c r="O167" s="346"/>
      <c r="P167" s="346"/>
      <c r="Q167" s="346"/>
      <c r="R167" s="346"/>
      <c r="S167" s="346"/>
      <c r="T167" s="346"/>
      <c r="U167" s="346"/>
      <c r="V167" s="346"/>
      <c r="W167" s="346"/>
      <c r="X167" s="346"/>
      <c r="Y167" s="346"/>
      <c r="Z167" s="346"/>
      <c r="AA167" s="346"/>
      <c r="AB167" s="346"/>
      <c r="AC167" s="346"/>
      <c r="AD167" s="346"/>
      <c r="AE167" s="346"/>
      <c r="AF167" s="346"/>
      <c r="AG167" s="346"/>
      <c r="AH167" s="346"/>
      <c r="AI167" s="346"/>
      <c r="AJ167" s="346"/>
      <c r="AK167" s="346"/>
      <c r="AL167" s="346"/>
      <c r="AM167" s="346"/>
      <c r="AN167" s="346"/>
      <c r="AO167" s="346"/>
      <c r="AP167" s="346"/>
      <c r="AQ167" s="346"/>
      <c r="AR167" s="346"/>
      <c r="AS167" s="346"/>
      <c r="AT167" s="346"/>
      <c r="AU167" s="346"/>
      <c r="AV167" s="346"/>
      <c r="AW167" s="346"/>
      <c r="AX167" s="346"/>
      <c r="AY167" s="346"/>
      <c r="AZ167" s="346"/>
      <c r="BA167" s="346"/>
      <c r="BB167" s="346"/>
      <c r="BC167" s="346"/>
      <c r="BD167" s="346"/>
      <c r="BE167" s="346"/>
      <c r="BF167" s="346"/>
      <c r="BG167" s="346"/>
      <c r="BH167" s="346"/>
      <c r="BI167" s="346"/>
      <c r="BJ167" s="346"/>
      <c r="BK167" s="346"/>
      <c r="BL167" s="346"/>
      <c r="BM167" s="346"/>
      <c r="BN167" s="346"/>
      <c r="BO167" s="346"/>
      <c r="BP167" s="346"/>
      <c r="BQ167" s="346"/>
      <c r="BR167" s="346"/>
      <c r="BS167" s="346"/>
      <c r="BT167" s="346"/>
      <c r="BU167" s="346"/>
      <c r="BV167" s="346"/>
      <c r="BW167" s="346"/>
      <c r="BX167" s="346"/>
      <c r="BY167" s="346"/>
      <c r="BZ167" s="346"/>
      <c r="CA167" s="346"/>
      <c r="CB167" s="346"/>
      <c r="CC167" s="346"/>
      <c r="CD167" s="346"/>
      <c r="CE167" s="346"/>
      <c r="CF167" s="346"/>
      <c r="CG167" s="346"/>
      <c r="CH167" s="346"/>
      <c r="CI167" s="346"/>
      <c r="CJ167" s="346"/>
      <c r="CK167" s="346"/>
      <c r="CL167" s="346"/>
      <c r="CM167" s="346"/>
      <c r="CN167" s="346"/>
      <c r="CO167" s="346"/>
      <c r="CP167" s="346"/>
      <c r="CQ167" s="346"/>
    </row>
    <row r="168" spans="1:95" ht="16.5" customHeight="1">
      <c r="A168" s="399"/>
      <c r="B168" s="399"/>
      <c r="C168" s="399"/>
      <c r="D168" s="399"/>
      <c r="E168" s="399"/>
      <c r="F168" s="399"/>
      <c r="G168" s="346"/>
      <c r="H168" s="401"/>
      <c r="I168" s="401"/>
      <c r="J168" s="346"/>
      <c r="K168" s="346"/>
      <c r="L168" s="346"/>
      <c r="M168" s="346"/>
      <c r="N168" s="346"/>
      <c r="O168" s="346"/>
      <c r="P168" s="346"/>
      <c r="Q168" s="346"/>
      <c r="R168" s="346"/>
      <c r="S168" s="346"/>
      <c r="T168" s="346"/>
      <c r="U168" s="346"/>
      <c r="V168" s="346"/>
      <c r="W168" s="346"/>
      <c r="X168" s="346"/>
      <c r="Y168" s="346"/>
      <c r="Z168" s="346"/>
      <c r="AA168" s="346"/>
      <c r="AB168" s="346"/>
      <c r="AC168" s="346"/>
      <c r="AD168" s="346"/>
      <c r="AE168" s="346"/>
      <c r="AF168" s="346"/>
      <c r="AG168" s="346"/>
      <c r="AH168" s="346"/>
      <c r="AI168" s="346"/>
      <c r="AJ168" s="346"/>
      <c r="AK168" s="346"/>
      <c r="AL168" s="346"/>
      <c r="AM168" s="346"/>
      <c r="AN168" s="346"/>
      <c r="AO168" s="346"/>
      <c r="AP168" s="346"/>
      <c r="AQ168" s="346"/>
      <c r="AR168" s="346"/>
      <c r="AS168" s="346"/>
      <c r="AT168" s="346"/>
      <c r="AU168" s="346"/>
      <c r="AV168" s="346"/>
      <c r="AW168" s="346"/>
      <c r="AX168" s="346"/>
      <c r="AY168" s="346"/>
      <c r="AZ168" s="346"/>
      <c r="BA168" s="346"/>
      <c r="BB168" s="346"/>
      <c r="BC168" s="346"/>
      <c r="BD168" s="346"/>
      <c r="BE168" s="346"/>
      <c r="BF168" s="346"/>
      <c r="BG168" s="346"/>
      <c r="BH168" s="346"/>
      <c r="BI168" s="346"/>
      <c r="BJ168" s="346"/>
      <c r="BK168" s="346"/>
      <c r="BL168" s="346"/>
      <c r="BM168" s="346"/>
      <c r="BN168" s="346"/>
      <c r="BO168" s="346"/>
      <c r="BP168" s="346"/>
      <c r="BQ168" s="346"/>
      <c r="BR168" s="346"/>
      <c r="BS168" s="346"/>
      <c r="BT168" s="346"/>
      <c r="BU168" s="346"/>
      <c r="BV168" s="346"/>
      <c r="BW168" s="346"/>
      <c r="BX168" s="346"/>
      <c r="BY168" s="346"/>
      <c r="BZ168" s="346"/>
      <c r="CA168" s="346"/>
      <c r="CB168" s="346"/>
      <c r="CC168" s="346"/>
      <c r="CD168" s="346"/>
      <c r="CE168" s="346"/>
      <c r="CF168" s="346"/>
      <c r="CG168" s="346"/>
      <c r="CH168" s="346"/>
      <c r="CI168" s="346"/>
      <c r="CJ168" s="346"/>
      <c r="CK168" s="346"/>
      <c r="CL168" s="346"/>
      <c r="CM168" s="346"/>
      <c r="CN168" s="346"/>
      <c r="CO168" s="346"/>
      <c r="CP168" s="346"/>
      <c r="CQ168" s="346"/>
    </row>
    <row r="169" spans="1:95" ht="16.5" customHeight="1">
      <c r="A169" s="399"/>
      <c r="B169" s="399"/>
      <c r="C169" s="399"/>
      <c r="D169" s="399"/>
      <c r="E169" s="399"/>
      <c r="F169" s="399"/>
      <c r="G169" s="346"/>
      <c r="H169" s="401"/>
      <c r="I169" s="401"/>
      <c r="J169" s="346"/>
      <c r="K169" s="346"/>
      <c r="L169" s="346"/>
      <c r="M169" s="346"/>
      <c r="N169" s="346"/>
      <c r="O169" s="346"/>
      <c r="P169" s="346"/>
      <c r="Q169" s="346"/>
      <c r="R169" s="346"/>
      <c r="S169" s="346"/>
      <c r="T169" s="346"/>
      <c r="U169" s="346"/>
      <c r="V169" s="346"/>
      <c r="W169" s="346"/>
      <c r="X169" s="346"/>
      <c r="Y169" s="346"/>
      <c r="Z169" s="346"/>
      <c r="AA169" s="346"/>
      <c r="AB169" s="346"/>
      <c r="AC169" s="346"/>
      <c r="AD169" s="346"/>
      <c r="AE169" s="346"/>
      <c r="AF169" s="346"/>
      <c r="AG169" s="346"/>
      <c r="AH169" s="346"/>
      <c r="AI169" s="346"/>
      <c r="AJ169" s="346"/>
      <c r="AK169" s="346"/>
      <c r="AL169" s="346"/>
      <c r="AM169" s="346"/>
      <c r="AN169" s="346"/>
      <c r="AO169" s="346"/>
      <c r="AP169" s="346"/>
      <c r="AQ169" s="346"/>
      <c r="AR169" s="346"/>
      <c r="AS169" s="346"/>
      <c r="AT169" s="346"/>
      <c r="AU169" s="346"/>
      <c r="AV169" s="346"/>
      <c r="AW169" s="346"/>
      <c r="AX169" s="346"/>
      <c r="AY169" s="346"/>
      <c r="AZ169" s="346"/>
      <c r="BA169" s="346"/>
      <c r="BB169" s="346"/>
      <c r="BC169" s="346"/>
      <c r="BD169" s="346"/>
      <c r="BE169" s="346"/>
      <c r="BF169" s="346"/>
      <c r="BG169" s="346"/>
      <c r="BH169" s="346"/>
      <c r="BI169" s="346"/>
      <c r="BJ169" s="346"/>
      <c r="BK169" s="346"/>
      <c r="BL169" s="346"/>
      <c r="BM169" s="346"/>
      <c r="BN169" s="346"/>
      <c r="BO169" s="346"/>
      <c r="BP169" s="346"/>
      <c r="BQ169" s="346"/>
      <c r="BR169" s="346"/>
      <c r="BS169" s="346"/>
      <c r="BT169" s="346"/>
      <c r="BU169" s="346"/>
      <c r="BV169" s="346"/>
      <c r="BW169" s="346"/>
      <c r="BX169" s="346"/>
      <c r="BY169" s="346"/>
      <c r="BZ169" s="346"/>
      <c r="CA169" s="346"/>
      <c r="CB169" s="346"/>
      <c r="CC169" s="346"/>
      <c r="CD169" s="346"/>
      <c r="CE169" s="346"/>
      <c r="CF169" s="346"/>
      <c r="CG169" s="346"/>
      <c r="CH169" s="346"/>
      <c r="CI169" s="346"/>
      <c r="CJ169" s="346"/>
      <c r="CK169" s="346"/>
      <c r="CL169" s="346"/>
      <c r="CM169" s="346"/>
      <c r="CN169" s="346"/>
      <c r="CO169" s="346"/>
      <c r="CP169" s="346"/>
      <c r="CQ169" s="346"/>
    </row>
    <row r="170" spans="1:95" ht="16.5" customHeight="1">
      <c r="A170" s="399"/>
      <c r="B170" s="399"/>
      <c r="C170" s="399"/>
      <c r="D170" s="399"/>
      <c r="E170" s="399"/>
      <c r="F170" s="399"/>
      <c r="G170" s="346"/>
      <c r="H170" s="401"/>
      <c r="I170" s="401"/>
      <c r="J170" s="346"/>
      <c r="K170" s="346"/>
      <c r="L170" s="346"/>
      <c r="M170" s="346"/>
      <c r="N170" s="346"/>
      <c r="O170" s="346"/>
      <c r="P170" s="346"/>
      <c r="Q170" s="346"/>
      <c r="R170" s="346"/>
      <c r="S170" s="346"/>
      <c r="T170" s="346"/>
      <c r="U170" s="346"/>
      <c r="V170" s="346"/>
      <c r="W170" s="346"/>
      <c r="X170" s="346"/>
      <c r="Y170" s="346"/>
      <c r="Z170" s="346"/>
      <c r="AA170" s="346"/>
      <c r="AB170" s="346"/>
      <c r="AC170" s="346"/>
      <c r="AD170" s="346"/>
      <c r="AE170" s="346"/>
      <c r="AF170" s="346"/>
      <c r="AG170" s="346"/>
      <c r="AH170" s="346"/>
      <c r="AI170" s="346"/>
      <c r="AJ170" s="346"/>
      <c r="AK170" s="346"/>
      <c r="AL170" s="346"/>
      <c r="AM170" s="346"/>
      <c r="AN170" s="346"/>
      <c r="AO170" s="346"/>
      <c r="AP170" s="346"/>
      <c r="AQ170" s="346"/>
      <c r="AR170" s="346"/>
      <c r="AS170" s="346"/>
      <c r="AT170" s="346"/>
      <c r="AU170" s="346"/>
      <c r="AV170" s="346"/>
      <c r="AW170" s="346"/>
      <c r="AX170" s="346"/>
      <c r="AY170" s="346"/>
      <c r="AZ170" s="346"/>
      <c r="BA170" s="346"/>
      <c r="BB170" s="346"/>
      <c r="BC170" s="346"/>
      <c r="BD170" s="346"/>
      <c r="BE170" s="346"/>
      <c r="BF170" s="346"/>
      <c r="BG170" s="346"/>
      <c r="BH170" s="346"/>
      <c r="BI170" s="346"/>
      <c r="BJ170" s="346"/>
      <c r="BK170" s="346"/>
      <c r="BL170" s="346"/>
      <c r="BM170" s="346"/>
      <c r="BN170" s="346"/>
      <c r="BO170" s="346"/>
      <c r="BP170" s="346"/>
      <c r="BQ170" s="346"/>
      <c r="BR170" s="346"/>
      <c r="BS170" s="346"/>
      <c r="BT170" s="346"/>
      <c r="BU170" s="346"/>
      <c r="BV170" s="346"/>
      <c r="BW170" s="346"/>
      <c r="BX170" s="346"/>
      <c r="BY170" s="346"/>
      <c r="BZ170" s="346"/>
      <c r="CA170" s="346"/>
      <c r="CB170" s="346"/>
      <c r="CC170" s="346"/>
      <c r="CD170" s="346"/>
      <c r="CE170" s="346"/>
      <c r="CF170" s="346"/>
      <c r="CG170" s="346"/>
      <c r="CH170" s="346"/>
      <c r="CI170" s="346"/>
      <c r="CJ170" s="346"/>
      <c r="CK170" s="346"/>
      <c r="CL170" s="346"/>
      <c r="CM170" s="346"/>
      <c r="CN170" s="346"/>
      <c r="CO170" s="346"/>
      <c r="CP170" s="346"/>
      <c r="CQ170" s="346"/>
    </row>
    <row r="171" spans="1:95" ht="16.5" customHeight="1">
      <c r="A171" s="399"/>
      <c r="B171" s="399"/>
      <c r="C171" s="399"/>
      <c r="D171" s="399"/>
      <c r="E171" s="399"/>
      <c r="F171" s="399"/>
      <c r="G171" s="346"/>
      <c r="H171" s="401"/>
      <c r="I171" s="401"/>
      <c r="J171" s="346"/>
      <c r="K171" s="346"/>
      <c r="L171" s="346"/>
      <c r="M171" s="346"/>
      <c r="N171" s="346"/>
      <c r="O171" s="346"/>
      <c r="P171" s="346"/>
      <c r="Q171" s="346"/>
      <c r="R171" s="346"/>
      <c r="S171" s="346"/>
      <c r="T171" s="346"/>
      <c r="U171" s="346"/>
      <c r="V171" s="346"/>
      <c r="W171" s="346"/>
      <c r="X171" s="346"/>
      <c r="Y171" s="346"/>
      <c r="Z171" s="346"/>
      <c r="AA171" s="346"/>
      <c r="AB171" s="346"/>
      <c r="AC171" s="346"/>
      <c r="AD171" s="346"/>
      <c r="AE171" s="346"/>
      <c r="AF171" s="346"/>
      <c r="AG171" s="346"/>
      <c r="AH171" s="346"/>
      <c r="AI171" s="346"/>
      <c r="AJ171" s="346"/>
      <c r="AK171" s="346"/>
      <c r="AL171" s="346"/>
      <c r="AM171" s="346"/>
      <c r="AN171" s="346"/>
      <c r="AO171" s="346"/>
      <c r="AP171" s="346"/>
      <c r="AQ171" s="346"/>
      <c r="AR171" s="346"/>
      <c r="AS171" s="346"/>
      <c r="AT171" s="346"/>
      <c r="AU171" s="346"/>
      <c r="AV171" s="346"/>
      <c r="AW171" s="346"/>
      <c r="AX171" s="346"/>
      <c r="AY171" s="346"/>
      <c r="AZ171" s="346"/>
      <c r="BA171" s="346"/>
      <c r="BB171" s="346"/>
      <c r="BC171" s="346"/>
      <c r="BD171" s="346"/>
      <c r="BE171" s="346"/>
      <c r="BF171" s="346"/>
      <c r="BG171" s="346"/>
      <c r="BH171" s="346"/>
      <c r="BI171" s="346"/>
      <c r="BJ171" s="346"/>
      <c r="BK171" s="346"/>
      <c r="BL171" s="346"/>
      <c r="BM171" s="346"/>
      <c r="BN171" s="346"/>
      <c r="BO171" s="346"/>
      <c r="BP171" s="346"/>
      <c r="BQ171" s="346"/>
      <c r="BR171" s="346"/>
      <c r="BS171" s="346"/>
      <c r="BT171" s="346"/>
      <c r="BU171" s="346"/>
      <c r="BV171" s="346"/>
      <c r="BW171" s="346"/>
      <c r="BX171" s="346"/>
      <c r="BY171" s="346"/>
      <c r="BZ171" s="346"/>
      <c r="CA171" s="346"/>
      <c r="CB171" s="346"/>
      <c r="CC171" s="346"/>
      <c r="CD171" s="346"/>
      <c r="CE171" s="346"/>
      <c r="CF171" s="346"/>
      <c r="CG171" s="346"/>
      <c r="CH171" s="346"/>
      <c r="CI171" s="346"/>
      <c r="CJ171" s="346"/>
      <c r="CK171" s="346"/>
      <c r="CL171" s="346"/>
      <c r="CM171" s="346"/>
      <c r="CN171" s="346"/>
      <c r="CO171" s="346"/>
      <c r="CP171" s="346"/>
      <c r="CQ171" s="346"/>
    </row>
    <row r="172" spans="1:95" ht="16.5" customHeight="1">
      <c r="A172" s="399"/>
      <c r="B172" s="399"/>
      <c r="C172" s="399"/>
      <c r="D172" s="399"/>
      <c r="E172" s="399"/>
      <c r="F172" s="399"/>
      <c r="G172" s="346"/>
      <c r="H172" s="401"/>
      <c r="I172" s="401"/>
      <c r="J172" s="346"/>
      <c r="K172" s="346"/>
      <c r="L172" s="346"/>
      <c r="M172" s="346"/>
      <c r="N172" s="346"/>
      <c r="O172" s="346"/>
      <c r="P172" s="346"/>
      <c r="Q172" s="346"/>
      <c r="R172" s="346"/>
      <c r="S172" s="346"/>
      <c r="T172" s="346"/>
      <c r="U172" s="346"/>
      <c r="V172" s="346"/>
      <c r="W172" s="346"/>
      <c r="X172" s="346"/>
      <c r="Y172" s="346"/>
      <c r="Z172" s="346"/>
      <c r="AA172" s="346"/>
      <c r="AB172" s="346"/>
      <c r="AC172" s="346"/>
      <c r="AD172" s="346"/>
      <c r="AE172" s="346"/>
      <c r="AF172" s="346"/>
      <c r="AG172" s="346"/>
      <c r="AH172" s="346"/>
      <c r="AI172" s="346"/>
      <c r="AJ172" s="346"/>
      <c r="AK172" s="346"/>
      <c r="AL172" s="346"/>
      <c r="AM172" s="346"/>
      <c r="AN172" s="346"/>
      <c r="AO172" s="346"/>
      <c r="AP172" s="346"/>
      <c r="AQ172" s="346"/>
      <c r="AR172" s="346"/>
      <c r="AS172" s="346"/>
      <c r="AT172" s="346"/>
      <c r="AU172" s="346"/>
      <c r="AV172" s="346"/>
      <c r="AW172" s="346"/>
      <c r="AX172" s="346"/>
      <c r="AY172" s="346"/>
      <c r="AZ172" s="346"/>
      <c r="BA172" s="346"/>
      <c r="BB172" s="346"/>
      <c r="BC172" s="346"/>
      <c r="BD172" s="346"/>
      <c r="BE172" s="346"/>
      <c r="BF172" s="346"/>
      <c r="BG172" s="346"/>
      <c r="BH172" s="346"/>
      <c r="BI172" s="346"/>
      <c r="BJ172" s="346"/>
      <c r="BK172" s="346"/>
      <c r="BL172" s="346"/>
      <c r="BM172" s="346"/>
      <c r="BN172" s="346"/>
      <c r="BO172" s="346"/>
      <c r="BP172" s="346"/>
      <c r="BQ172" s="346"/>
      <c r="BR172" s="346"/>
      <c r="BS172" s="346"/>
      <c r="BT172" s="346"/>
      <c r="BU172" s="346"/>
      <c r="BV172" s="346"/>
      <c r="BW172" s="346"/>
      <c r="BX172" s="346"/>
      <c r="BY172" s="346"/>
      <c r="BZ172" s="346"/>
      <c r="CA172" s="346"/>
      <c r="CB172" s="346"/>
      <c r="CC172" s="346"/>
      <c r="CD172" s="346"/>
      <c r="CE172" s="346"/>
      <c r="CF172" s="346"/>
      <c r="CG172" s="346"/>
      <c r="CH172" s="346"/>
      <c r="CI172" s="346"/>
      <c r="CJ172" s="346"/>
      <c r="CK172" s="346"/>
      <c r="CL172" s="346"/>
      <c r="CM172" s="346"/>
      <c r="CN172" s="346"/>
      <c r="CO172" s="346"/>
      <c r="CP172" s="346"/>
      <c r="CQ172" s="346"/>
    </row>
    <row r="173" spans="1:95" ht="16.5" customHeight="1">
      <c r="A173" s="399"/>
      <c r="B173" s="399"/>
      <c r="C173" s="399"/>
      <c r="D173" s="399"/>
      <c r="E173" s="399"/>
      <c r="F173" s="399"/>
      <c r="G173" s="346"/>
      <c r="H173" s="401"/>
      <c r="I173" s="401"/>
      <c r="J173" s="346"/>
      <c r="K173" s="346"/>
      <c r="L173" s="346"/>
      <c r="M173" s="346"/>
      <c r="N173" s="346"/>
      <c r="O173" s="346"/>
      <c r="P173" s="346"/>
      <c r="Q173" s="346"/>
      <c r="R173" s="346"/>
      <c r="S173" s="346"/>
      <c r="T173" s="346"/>
      <c r="U173" s="346"/>
      <c r="V173" s="346"/>
      <c r="W173" s="346"/>
      <c r="X173" s="346"/>
      <c r="Y173" s="346"/>
      <c r="Z173" s="346"/>
      <c r="AA173" s="346"/>
      <c r="AB173" s="346"/>
      <c r="AC173" s="346"/>
      <c r="AD173" s="346"/>
      <c r="AE173" s="346"/>
      <c r="AF173" s="346"/>
      <c r="AG173" s="346"/>
      <c r="AH173" s="346"/>
      <c r="AI173" s="346"/>
      <c r="AJ173" s="346"/>
      <c r="AK173" s="346"/>
      <c r="AL173" s="346"/>
      <c r="AM173" s="346"/>
      <c r="AN173" s="346"/>
      <c r="AO173" s="346"/>
      <c r="AP173" s="346"/>
      <c r="AQ173" s="346"/>
      <c r="AR173" s="346"/>
      <c r="AS173" s="346"/>
      <c r="AT173" s="346"/>
      <c r="AU173" s="346"/>
      <c r="AV173" s="346"/>
      <c r="AW173" s="346"/>
      <c r="AX173" s="346"/>
      <c r="AY173" s="346"/>
      <c r="AZ173" s="346"/>
      <c r="BA173" s="346"/>
      <c r="BB173" s="346"/>
      <c r="BC173" s="346"/>
      <c r="BD173" s="346"/>
      <c r="BE173" s="346"/>
      <c r="BF173" s="346"/>
      <c r="BG173" s="346"/>
      <c r="BH173" s="346"/>
      <c r="BI173" s="346"/>
      <c r="BJ173" s="346"/>
      <c r="BK173" s="346"/>
      <c r="BL173" s="346"/>
      <c r="BM173" s="346"/>
      <c r="BN173" s="346"/>
      <c r="BO173" s="346"/>
      <c r="BP173" s="346"/>
      <c r="BQ173" s="346"/>
      <c r="BR173" s="346"/>
      <c r="BS173" s="346"/>
      <c r="BT173" s="346"/>
      <c r="BU173" s="346"/>
      <c r="BV173" s="346"/>
      <c r="BW173" s="346"/>
      <c r="BX173" s="346"/>
      <c r="BY173" s="346"/>
      <c r="BZ173" s="346"/>
      <c r="CA173" s="346"/>
      <c r="CB173" s="346"/>
      <c r="CC173" s="346"/>
      <c r="CD173" s="346"/>
      <c r="CE173" s="346"/>
      <c r="CF173" s="346"/>
      <c r="CG173" s="346"/>
      <c r="CH173" s="346"/>
      <c r="CI173" s="346"/>
      <c r="CJ173" s="346"/>
      <c r="CK173" s="346"/>
      <c r="CL173" s="346"/>
      <c r="CM173" s="346"/>
      <c r="CN173" s="346"/>
      <c r="CO173" s="346"/>
      <c r="CP173" s="346"/>
      <c r="CQ173" s="346"/>
    </row>
    <row r="174" spans="1:95" ht="16.5" customHeight="1">
      <c r="A174" s="399"/>
      <c r="B174" s="399"/>
      <c r="C174" s="399"/>
      <c r="D174" s="399"/>
      <c r="E174" s="399"/>
      <c r="F174" s="399"/>
      <c r="G174" s="346"/>
      <c r="H174" s="401"/>
      <c r="I174" s="401"/>
      <c r="J174" s="346"/>
      <c r="K174" s="346"/>
      <c r="L174" s="346"/>
      <c r="M174" s="346"/>
      <c r="N174" s="346"/>
      <c r="O174" s="346"/>
      <c r="P174" s="346"/>
      <c r="Q174" s="346"/>
      <c r="R174" s="346"/>
      <c r="S174" s="346"/>
      <c r="T174" s="346"/>
      <c r="U174" s="346"/>
      <c r="V174" s="346"/>
      <c r="W174" s="346"/>
      <c r="X174" s="346"/>
      <c r="Y174" s="346"/>
      <c r="Z174" s="346"/>
      <c r="AA174" s="346"/>
      <c r="AB174" s="346"/>
      <c r="AC174" s="346"/>
      <c r="AD174" s="346"/>
      <c r="AE174" s="346"/>
      <c r="AF174" s="346"/>
      <c r="AG174" s="346"/>
      <c r="AH174" s="346"/>
      <c r="AI174" s="346"/>
      <c r="AJ174" s="346"/>
      <c r="AK174" s="346"/>
      <c r="AL174" s="346"/>
      <c r="AM174" s="346"/>
      <c r="AN174" s="346"/>
      <c r="AO174" s="346"/>
      <c r="AP174" s="346"/>
      <c r="AQ174" s="346"/>
      <c r="AR174" s="346"/>
      <c r="AS174" s="346"/>
      <c r="AT174" s="346"/>
      <c r="AU174" s="346"/>
      <c r="AV174" s="346"/>
      <c r="AW174" s="346"/>
      <c r="AX174" s="346"/>
      <c r="AY174" s="346"/>
      <c r="AZ174" s="346"/>
      <c r="BA174" s="346"/>
      <c r="BB174" s="346"/>
      <c r="BC174" s="346"/>
      <c r="BD174" s="346"/>
      <c r="BE174" s="346"/>
      <c r="BF174" s="346"/>
      <c r="BG174" s="346"/>
      <c r="BH174" s="346"/>
      <c r="BI174" s="346"/>
      <c r="BJ174" s="346"/>
      <c r="BK174" s="346"/>
      <c r="BL174" s="346"/>
      <c r="BM174" s="346"/>
      <c r="BN174" s="346"/>
      <c r="BO174" s="346"/>
      <c r="BP174" s="346"/>
      <c r="BQ174" s="346"/>
      <c r="BR174" s="346"/>
      <c r="BS174" s="346"/>
      <c r="BT174" s="346"/>
      <c r="BU174" s="346"/>
      <c r="BV174" s="346"/>
      <c r="BW174" s="346"/>
      <c r="BX174" s="346"/>
      <c r="BY174" s="346"/>
      <c r="BZ174" s="346"/>
      <c r="CA174" s="346"/>
      <c r="CB174" s="346"/>
      <c r="CC174" s="346"/>
      <c r="CD174" s="346"/>
      <c r="CE174" s="346"/>
      <c r="CF174" s="346"/>
      <c r="CG174" s="346"/>
      <c r="CH174" s="346"/>
      <c r="CI174" s="346"/>
      <c r="CJ174" s="346"/>
      <c r="CK174" s="346"/>
      <c r="CL174" s="346"/>
      <c r="CM174" s="346"/>
      <c r="CN174" s="346"/>
      <c r="CO174" s="346"/>
      <c r="CP174" s="346"/>
      <c r="CQ174" s="346"/>
    </row>
    <row r="175" spans="1:95" ht="16.5" customHeight="1">
      <c r="A175" s="399"/>
      <c r="B175" s="399"/>
      <c r="C175" s="399"/>
      <c r="D175" s="399"/>
      <c r="E175" s="399"/>
      <c r="F175" s="399"/>
      <c r="G175" s="346"/>
      <c r="H175" s="401"/>
      <c r="I175" s="401"/>
      <c r="J175" s="346"/>
      <c r="K175" s="346"/>
      <c r="L175" s="346"/>
      <c r="M175" s="346"/>
      <c r="N175" s="346"/>
      <c r="O175" s="346"/>
      <c r="P175" s="346"/>
      <c r="Q175" s="346"/>
      <c r="R175" s="346"/>
      <c r="S175" s="346"/>
      <c r="T175" s="346"/>
      <c r="U175" s="346"/>
      <c r="V175" s="346"/>
      <c r="W175" s="346"/>
      <c r="X175" s="346"/>
      <c r="Y175" s="346"/>
      <c r="Z175" s="346"/>
      <c r="AA175" s="346"/>
      <c r="AB175" s="346"/>
      <c r="AC175" s="346"/>
      <c r="AD175" s="346"/>
      <c r="AE175" s="346"/>
      <c r="AF175" s="346"/>
      <c r="AG175" s="346"/>
      <c r="AH175" s="346"/>
      <c r="AI175" s="346"/>
      <c r="AJ175" s="346"/>
      <c r="AK175" s="346"/>
      <c r="AL175" s="346"/>
      <c r="AM175" s="346"/>
      <c r="AN175" s="346"/>
      <c r="AO175" s="346"/>
      <c r="AP175" s="346"/>
      <c r="AQ175" s="346"/>
      <c r="AR175" s="346"/>
      <c r="AS175" s="346"/>
      <c r="AT175" s="346"/>
      <c r="AU175" s="346"/>
      <c r="AV175" s="346"/>
      <c r="AW175" s="346"/>
      <c r="AX175" s="346"/>
      <c r="AY175" s="346"/>
      <c r="AZ175" s="346"/>
      <c r="BA175" s="346"/>
      <c r="BB175" s="346"/>
      <c r="BC175" s="346"/>
      <c r="BD175" s="346"/>
      <c r="BE175" s="346"/>
      <c r="BF175" s="346"/>
      <c r="BG175" s="346"/>
      <c r="BH175" s="346"/>
      <c r="BI175" s="346"/>
      <c r="BJ175" s="346"/>
      <c r="BK175" s="346"/>
      <c r="BL175" s="346"/>
      <c r="BM175" s="346"/>
      <c r="BN175" s="346"/>
      <c r="BO175" s="346"/>
      <c r="BP175" s="346"/>
      <c r="BQ175" s="346"/>
      <c r="BR175" s="346"/>
      <c r="BS175" s="346"/>
      <c r="BT175" s="346"/>
      <c r="BU175" s="346"/>
      <c r="BV175" s="346"/>
      <c r="BW175" s="346"/>
      <c r="BX175" s="346"/>
      <c r="BY175" s="346"/>
      <c r="BZ175" s="346"/>
      <c r="CA175" s="346"/>
      <c r="CB175" s="346"/>
      <c r="CC175" s="346"/>
      <c r="CD175" s="346"/>
      <c r="CE175" s="346"/>
      <c r="CF175" s="346"/>
      <c r="CG175" s="346"/>
      <c r="CH175" s="346"/>
      <c r="CI175" s="346"/>
      <c r="CJ175" s="346"/>
      <c r="CK175" s="346"/>
      <c r="CL175" s="346"/>
      <c r="CM175" s="346"/>
      <c r="CN175" s="346"/>
      <c r="CO175" s="346"/>
      <c r="CP175" s="346"/>
      <c r="CQ175" s="346"/>
    </row>
    <row r="176" spans="1:95" ht="16.5" customHeight="1">
      <c r="A176" s="399"/>
      <c r="B176" s="399"/>
      <c r="C176" s="399"/>
      <c r="D176" s="399"/>
      <c r="E176" s="399"/>
      <c r="F176" s="399"/>
      <c r="G176" s="346"/>
      <c r="H176" s="401"/>
      <c r="I176" s="401"/>
      <c r="J176" s="346"/>
      <c r="K176" s="346"/>
      <c r="L176" s="346"/>
      <c r="M176" s="346"/>
      <c r="N176" s="346"/>
      <c r="O176" s="346"/>
      <c r="P176" s="346"/>
      <c r="Q176" s="346"/>
      <c r="R176" s="346"/>
      <c r="S176" s="346"/>
      <c r="T176" s="346"/>
      <c r="U176" s="346"/>
      <c r="V176" s="346"/>
      <c r="W176" s="346"/>
      <c r="X176" s="346"/>
      <c r="Y176" s="346"/>
      <c r="Z176" s="346"/>
      <c r="AA176" s="346"/>
      <c r="AB176" s="346"/>
      <c r="AC176" s="346"/>
      <c r="AD176" s="346"/>
      <c r="AE176" s="346"/>
      <c r="AF176" s="346"/>
      <c r="AG176" s="346"/>
      <c r="AH176" s="346"/>
      <c r="AI176" s="346"/>
      <c r="AJ176" s="346"/>
      <c r="AK176" s="346"/>
      <c r="AL176" s="346"/>
      <c r="AM176" s="346"/>
      <c r="AN176" s="346"/>
      <c r="AO176" s="346"/>
      <c r="AP176" s="346"/>
      <c r="AQ176" s="346"/>
      <c r="AR176" s="346"/>
      <c r="AS176" s="346"/>
      <c r="AT176" s="346"/>
      <c r="AU176" s="346"/>
      <c r="AV176" s="346"/>
      <c r="AW176" s="346"/>
      <c r="AX176" s="346"/>
      <c r="AY176" s="346"/>
      <c r="AZ176" s="346"/>
      <c r="BA176" s="346"/>
      <c r="BB176" s="346"/>
      <c r="BC176" s="346"/>
      <c r="BD176" s="346"/>
      <c r="BE176" s="346"/>
      <c r="BF176" s="346"/>
      <c r="BG176" s="346"/>
      <c r="BH176" s="346"/>
      <c r="BI176" s="346"/>
      <c r="BJ176" s="346"/>
      <c r="BK176" s="346"/>
      <c r="BL176" s="346"/>
      <c r="BM176" s="346"/>
      <c r="BN176" s="346"/>
      <c r="BO176" s="346"/>
      <c r="BP176" s="346"/>
      <c r="BQ176" s="346"/>
      <c r="BR176" s="346"/>
      <c r="BS176" s="346"/>
      <c r="BT176" s="346"/>
      <c r="BU176" s="346"/>
      <c r="BV176" s="346"/>
      <c r="BW176" s="346"/>
      <c r="BX176" s="346"/>
      <c r="BY176" s="346"/>
      <c r="BZ176" s="346"/>
      <c r="CA176" s="346"/>
      <c r="CB176" s="346"/>
      <c r="CC176" s="346"/>
      <c r="CD176" s="346"/>
      <c r="CE176" s="346"/>
      <c r="CF176" s="346"/>
      <c r="CG176" s="346"/>
      <c r="CH176" s="346"/>
      <c r="CI176" s="346"/>
      <c r="CJ176" s="346"/>
      <c r="CK176" s="346"/>
      <c r="CL176" s="346"/>
      <c r="CM176" s="346"/>
      <c r="CN176" s="346"/>
      <c r="CO176" s="346"/>
      <c r="CP176" s="346"/>
      <c r="CQ176" s="346"/>
    </row>
    <row r="177" spans="1:95" ht="16.5" customHeight="1">
      <c r="A177" s="399"/>
      <c r="B177" s="399"/>
      <c r="C177" s="399"/>
      <c r="D177" s="399"/>
      <c r="E177" s="399"/>
      <c r="F177" s="399"/>
      <c r="G177" s="346"/>
      <c r="H177" s="401"/>
      <c r="I177" s="401"/>
      <c r="J177" s="346"/>
      <c r="K177" s="346"/>
      <c r="L177" s="346"/>
      <c r="M177" s="346"/>
      <c r="N177" s="346"/>
      <c r="O177" s="346"/>
      <c r="P177" s="346"/>
      <c r="Q177" s="346"/>
      <c r="R177" s="346"/>
      <c r="S177" s="346"/>
      <c r="T177" s="346"/>
      <c r="U177" s="346"/>
      <c r="V177" s="346"/>
      <c r="W177" s="346"/>
      <c r="X177" s="346"/>
      <c r="Y177" s="346"/>
      <c r="Z177" s="346"/>
      <c r="AA177" s="346"/>
      <c r="AB177" s="346"/>
      <c r="AC177" s="346"/>
      <c r="AD177" s="346"/>
      <c r="AE177" s="346"/>
      <c r="AF177" s="346"/>
      <c r="AG177" s="346"/>
      <c r="AH177" s="346"/>
      <c r="AI177" s="346"/>
      <c r="AJ177" s="346"/>
      <c r="AK177" s="346"/>
      <c r="AL177" s="346"/>
      <c r="AM177" s="346"/>
      <c r="AN177" s="346"/>
      <c r="AO177" s="346"/>
      <c r="AP177" s="346"/>
      <c r="AQ177" s="346"/>
      <c r="AR177" s="346"/>
      <c r="AS177" s="346"/>
      <c r="AT177" s="346"/>
      <c r="AU177" s="346"/>
      <c r="AV177" s="346"/>
      <c r="AW177" s="346"/>
      <c r="AX177" s="346"/>
      <c r="AY177" s="346"/>
      <c r="AZ177" s="346"/>
      <c r="BA177" s="346"/>
      <c r="BB177" s="346"/>
      <c r="BC177" s="346"/>
      <c r="BD177" s="346"/>
      <c r="BE177" s="346"/>
      <c r="BF177" s="346"/>
      <c r="BG177" s="346"/>
      <c r="BH177" s="346"/>
      <c r="BI177" s="346"/>
      <c r="BJ177" s="346"/>
      <c r="BK177" s="346"/>
      <c r="BL177" s="346"/>
      <c r="BM177" s="346"/>
      <c r="BN177" s="346"/>
      <c r="BO177" s="346"/>
      <c r="BP177" s="346"/>
      <c r="BQ177" s="346"/>
      <c r="BR177" s="346"/>
      <c r="BS177" s="346"/>
      <c r="BT177" s="346"/>
      <c r="BU177" s="346"/>
      <c r="BV177" s="346"/>
      <c r="BW177" s="346"/>
      <c r="BX177" s="346"/>
      <c r="BY177" s="346"/>
      <c r="BZ177" s="346"/>
      <c r="CA177" s="346"/>
      <c r="CB177" s="346"/>
      <c r="CC177" s="346"/>
      <c r="CD177" s="346"/>
      <c r="CE177" s="346"/>
      <c r="CF177" s="346"/>
      <c r="CG177" s="346"/>
      <c r="CH177" s="346"/>
      <c r="CI177" s="346"/>
      <c r="CJ177" s="346"/>
      <c r="CK177" s="346"/>
      <c r="CL177" s="346"/>
      <c r="CM177" s="346"/>
      <c r="CN177" s="346"/>
      <c r="CO177" s="346"/>
      <c r="CP177" s="346"/>
      <c r="CQ177" s="346"/>
    </row>
    <row r="178" spans="1:95" ht="16.5" customHeight="1">
      <c r="A178" s="399"/>
      <c r="B178" s="399"/>
      <c r="C178" s="399"/>
      <c r="D178" s="399"/>
      <c r="E178" s="399"/>
      <c r="F178" s="399"/>
      <c r="G178" s="346"/>
      <c r="H178" s="401"/>
      <c r="I178" s="401"/>
      <c r="J178" s="346"/>
      <c r="K178" s="346"/>
      <c r="L178" s="346"/>
      <c r="M178" s="346"/>
      <c r="N178" s="346"/>
      <c r="O178" s="346"/>
      <c r="P178" s="346"/>
      <c r="Q178" s="346"/>
      <c r="R178" s="346"/>
      <c r="S178" s="346"/>
      <c r="T178" s="346"/>
      <c r="U178" s="346"/>
      <c r="V178" s="346"/>
      <c r="W178" s="346"/>
      <c r="X178" s="346"/>
      <c r="Y178" s="346"/>
      <c r="Z178" s="346"/>
      <c r="AA178" s="346"/>
      <c r="AB178" s="346"/>
      <c r="AC178" s="346"/>
      <c r="AD178" s="346"/>
      <c r="AE178" s="346"/>
      <c r="AF178" s="346"/>
      <c r="AG178" s="346"/>
      <c r="AH178" s="346"/>
      <c r="AI178" s="346"/>
      <c r="AJ178" s="346"/>
      <c r="AK178" s="346"/>
      <c r="AL178" s="346"/>
      <c r="AM178" s="346"/>
      <c r="AN178" s="346"/>
      <c r="AO178" s="346"/>
      <c r="AP178" s="346"/>
      <c r="AQ178" s="346"/>
      <c r="AR178" s="346"/>
      <c r="AS178" s="346"/>
      <c r="AT178" s="346"/>
      <c r="AU178" s="346"/>
      <c r="AV178" s="346"/>
      <c r="AW178" s="346"/>
      <c r="AX178" s="346"/>
      <c r="AY178" s="346"/>
      <c r="AZ178" s="346"/>
      <c r="BA178" s="346"/>
      <c r="BB178" s="346"/>
      <c r="BC178" s="346"/>
      <c r="BD178" s="346"/>
      <c r="BE178" s="346"/>
      <c r="BF178" s="346"/>
      <c r="BG178" s="346"/>
      <c r="BH178" s="346"/>
      <c r="BI178" s="346"/>
      <c r="BJ178" s="346"/>
      <c r="BK178" s="346"/>
      <c r="BL178" s="346"/>
      <c r="BM178" s="346"/>
      <c r="BN178" s="346"/>
      <c r="BO178" s="346"/>
      <c r="BP178" s="346"/>
      <c r="BQ178" s="346"/>
      <c r="BR178" s="346"/>
      <c r="BS178" s="346"/>
      <c r="BT178" s="346"/>
      <c r="BU178" s="346"/>
      <c r="BV178" s="346"/>
      <c r="BW178" s="346"/>
      <c r="BX178" s="346"/>
      <c r="BY178" s="346"/>
      <c r="BZ178" s="346"/>
      <c r="CA178" s="346"/>
      <c r="CB178" s="346"/>
      <c r="CC178" s="346"/>
      <c r="CD178" s="346"/>
      <c r="CE178" s="346"/>
      <c r="CF178" s="346"/>
      <c r="CG178" s="346"/>
      <c r="CH178" s="346"/>
      <c r="CI178" s="346"/>
      <c r="CJ178" s="346"/>
      <c r="CK178" s="346"/>
      <c r="CL178" s="346"/>
      <c r="CM178" s="346"/>
      <c r="CN178" s="346"/>
      <c r="CO178" s="346"/>
      <c r="CP178" s="346"/>
      <c r="CQ178" s="346"/>
    </row>
    <row r="179" spans="1:95" ht="16.5" customHeight="1">
      <c r="A179" s="399"/>
      <c r="B179" s="399"/>
      <c r="C179" s="399"/>
      <c r="D179" s="399"/>
      <c r="E179" s="399"/>
      <c r="F179" s="399"/>
      <c r="G179" s="346"/>
      <c r="H179" s="401"/>
      <c r="I179" s="401"/>
      <c r="J179" s="346"/>
      <c r="K179" s="346"/>
      <c r="L179" s="346"/>
      <c r="M179" s="346"/>
      <c r="N179" s="346"/>
      <c r="O179" s="346"/>
      <c r="P179" s="346"/>
      <c r="Q179" s="346"/>
      <c r="R179" s="346"/>
      <c r="S179" s="346"/>
      <c r="T179" s="346"/>
      <c r="U179" s="346"/>
      <c r="V179" s="346"/>
      <c r="W179" s="346"/>
      <c r="X179" s="346"/>
      <c r="Y179" s="346"/>
      <c r="Z179" s="346"/>
      <c r="AA179" s="346"/>
      <c r="AB179" s="346"/>
      <c r="AC179" s="346"/>
      <c r="AD179" s="346"/>
      <c r="AE179" s="346"/>
      <c r="AF179" s="346"/>
      <c r="AG179" s="346"/>
      <c r="AH179" s="346"/>
      <c r="AI179" s="346"/>
      <c r="AJ179" s="346"/>
      <c r="AK179" s="346"/>
      <c r="AL179" s="346"/>
      <c r="AM179" s="346"/>
      <c r="AN179" s="346"/>
      <c r="AO179" s="346"/>
      <c r="AP179" s="346"/>
      <c r="AQ179" s="346"/>
      <c r="AR179" s="346"/>
      <c r="AS179" s="346"/>
      <c r="AT179" s="346"/>
      <c r="AU179" s="346"/>
      <c r="AV179" s="346"/>
      <c r="AW179" s="346"/>
      <c r="AX179" s="346"/>
      <c r="AY179" s="346"/>
      <c r="AZ179" s="346"/>
      <c r="BA179" s="346"/>
      <c r="BB179" s="346"/>
      <c r="BC179" s="346"/>
      <c r="BD179" s="346"/>
      <c r="BE179" s="346"/>
      <c r="BF179" s="346"/>
      <c r="BG179" s="346"/>
      <c r="BH179" s="346"/>
      <c r="BI179" s="346"/>
      <c r="BJ179" s="346"/>
      <c r="BK179" s="346"/>
      <c r="BL179" s="346"/>
      <c r="BM179" s="346"/>
      <c r="BN179" s="346"/>
      <c r="BO179" s="346"/>
      <c r="BP179" s="346"/>
      <c r="BQ179" s="346"/>
      <c r="BR179" s="346"/>
      <c r="BS179" s="346"/>
      <c r="BT179" s="346"/>
      <c r="BU179" s="346"/>
      <c r="BV179" s="346"/>
      <c r="BW179" s="346"/>
      <c r="BX179" s="346"/>
      <c r="BY179" s="346"/>
      <c r="BZ179" s="346"/>
      <c r="CA179" s="346"/>
      <c r="CB179" s="346"/>
      <c r="CC179" s="346"/>
      <c r="CD179" s="346"/>
      <c r="CE179" s="346"/>
      <c r="CF179" s="346"/>
      <c r="CG179" s="346"/>
      <c r="CH179" s="346"/>
      <c r="CI179" s="346"/>
      <c r="CJ179" s="346"/>
      <c r="CK179" s="346"/>
      <c r="CL179" s="346"/>
      <c r="CM179" s="346"/>
      <c r="CN179" s="346"/>
      <c r="CO179" s="346"/>
      <c r="CP179" s="346"/>
      <c r="CQ179" s="346"/>
    </row>
    <row r="180" spans="1:95" ht="16.5" customHeight="1">
      <c r="A180" s="399"/>
      <c r="B180" s="399"/>
      <c r="C180" s="399"/>
      <c r="D180" s="399"/>
      <c r="E180" s="399"/>
      <c r="F180" s="399"/>
      <c r="G180" s="346"/>
      <c r="H180" s="401"/>
      <c r="I180" s="401"/>
      <c r="J180" s="346"/>
      <c r="K180" s="346"/>
      <c r="L180" s="346"/>
      <c r="M180" s="346"/>
      <c r="N180" s="346"/>
      <c r="O180" s="346"/>
      <c r="P180" s="346"/>
      <c r="Q180" s="346"/>
      <c r="R180" s="346"/>
      <c r="S180" s="346"/>
      <c r="T180" s="346"/>
      <c r="U180" s="346"/>
      <c r="V180" s="346"/>
      <c r="W180" s="346"/>
      <c r="X180" s="346"/>
      <c r="Y180" s="346"/>
      <c r="Z180" s="346"/>
      <c r="AA180" s="346"/>
      <c r="AB180" s="346"/>
      <c r="AC180" s="346"/>
      <c r="AD180" s="346"/>
      <c r="AE180" s="346"/>
      <c r="AF180" s="346"/>
      <c r="AG180" s="346"/>
      <c r="AH180" s="346"/>
      <c r="AI180" s="346"/>
      <c r="AJ180" s="346"/>
      <c r="AK180" s="346"/>
      <c r="AL180" s="346"/>
      <c r="AM180" s="346"/>
      <c r="AN180" s="346"/>
      <c r="AO180" s="346"/>
      <c r="AP180" s="346"/>
      <c r="AQ180" s="346"/>
      <c r="AR180" s="346"/>
      <c r="AS180" s="346"/>
      <c r="AT180" s="346"/>
      <c r="AU180" s="346"/>
      <c r="AV180" s="346"/>
      <c r="AW180" s="346"/>
      <c r="AX180" s="346"/>
      <c r="AY180" s="346"/>
      <c r="AZ180" s="346"/>
      <c r="BA180" s="346"/>
      <c r="BB180" s="346"/>
      <c r="BC180" s="346"/>
      <c r="BD180" s="346"/>
      <c r="BE180" s="346"/>
      <c r="BF180" s="346"/>
      <c r="BG180" s="346"/>
      <c r="BH180" s="346"/>
      <c r="BI180" s="346"/>
      <c r="BJ180" s="346"/>
      <c r="BK180" s="346"/>
      <c r="BL180" s="346"/>
      <c r="BM180" s="346"/>
      <c r="BN180" s="346"/>
      <c r="BO180" s="346"/>
      <c r="BP180" s="346"/>
      <c r="BQ180" s="346"/>
      <c r="BR180" s="346"/>
      <c r="BS180" s="346"/>
      <c r="BT180" s="346"/>
      <c r="BU180" s="346"/>
      <c r="BV180" s="346"/>
      <c r="BW180" s="346"/>
      <c r="BX180" s="346"/>
      <c r="BY180" s="346"/>
      <c r="BZ180" s="346"/>
      <c r="CA180" s="346"/>
      <c r="CB180" s="346"/>
      <c r="CC180" s="346"/>
      <c r="CD180" s="346"/>
      <c r="CE180" s="346"/>
      <c r="CF180" s="346"/>
      <c r="CG180" s="346"/>
      <c r="CH180" s="346"/>
      <c r="CI180" s="346"/>
      <c r="CJ180" s="346"/>
      <c r="CK180" s="346"/>
      <c r="CL180" s="346"/>
      <c r="CM180" s="346"/>
      <c r="CN180" s="346"/>
      <c r="CO180" s="346"/>
      <c r="CP180" s="346"/>
      <c r="CQ180" s="346"/>
    </row>
    <row r="181" spans="1:95" ht="16.5" customHeight="1">
      <c r="A181" s="399"/>
      <c r="B181" s="399"/>
      <c r="C181" s="399"/>
      <c r="D181" s="399"/>
      <c r="E181" s="399"/>
      <c r="F181" s="399"/>
      <c r="G181" s="346"/>
      <c r="H181" s="401"/>
      <c r="I181" s="401"/>
      <c r="J181" s="346"/>
      <c r="K181" s="346"/>
      <c r="L181" s="346"/>
      <c r="M181" s="346"/>
      <c r="N181" s="346"/>
      <c r="O181" s="346"/>
      <c r="P181" s="346"/>
      <c r="Q181" s="346"/>
      <c r="R181" s="346"/>
      <c r="S181" s="346"/>
      <c r="T181" s="346"/>
      <c r="U181" s="346"/>
      <c r="V181" s="346"/>
      <c r="W181" s="346"/>
      <c r="X181" s="346"/>
      <c r="Y181" s="346"/>
      <c r="Z181" s="346"/>
      <c r="AA181" s="346"/>
      <c r="AB181" s="346"/>
      <c r="AC181" s="346"/>
      <c r="AD181" s="346"/>
      <c r="AE181" s="346"/>
      <c r="AF181" s="346"/>
      <c r="AG181" s="346"/>
      <c r="AH181" s="346"/>
      <c r="AI181" s="346"/>
      <c r="AJ181" s="346"/>
      <c r="AK181" s="346"/>
      <c r="AL181" s="346"/>
      <c r="AM181" s="346"/>
      <c r="AN181" s="346"/>
      <c r="AO181" s="346"/>
      <c r="AP181" s="346"/>
      <c r="AQ181" s="346"/>
      <c r="AR181" s="346"/>
      <c r="AS181" s="346"/>
      <c r="AT181" s="346"/>
      <c r="AU181" s="346"/>
      <c r="AV181" s="346"/>
      <c r="AW181" s="346"/>
      <c r="AX181" s="346"/>
      <c r="AY181" s="346"/>
      <c r="AZ181" s="346"/>
      <c r="BA181" s="346"/>
      <c r="BB181" s="346"/>
      <c r="BC181" s="346"/>
      <c r="BD181" s="346"/>
      <c r="BE181" s="346"/>
      <c r="BF181" s="346"/>
      <c r="BG181" s="346"/>
      <c r="BH181" s="346"/>
      <c r="BI181" s="346"/>
      <c r="BJ181" s="346"/>
      <c r="BK181" s="346"/>
      <c r="BL181" s="346"/>
      <c r="BM181" s="346"/>
      <c r="BN181" s="346"/>
      <c r="BO181" s="346"/>
      <c r="BP181" s="346"/>
      <c r="BQ181" s="346"/>
      <c r="BR181" s="346"/>
      <c r="BS181" s="346"/>
      <c r="BT181" s="346"/>
      <c r="BU181" s="346"/>
      <c r="BV181" s="346"/>
      <c r="BW181" s="346"/>
      <c r="BX181" s="346"/>
      <c r="BY181" s="346"/>
      <c r="BZ181" s="346"/>
      <c r="CA181" s="346"/>
      <c r="CB181" s="346"/>
      <c r="CC181" s="346"/>
      <c r="CD181" s="346"/>
      <c r="CE181" s="346"/>
      <c r="CF181" s="346"/>
      <c r="CG181" s="346"/>
      <c r="CH181" s="346"/>
      <c r="CI181" s="346"/>
      <c r="CJ181" s="346"/>
      <c r="CK181" s="346"/>
      <c r="CL181" s="346"/>
      <c r="CM181" s="346"/>
      <c r="CN181" s="346"/>
      <c r="CO181" s="346"/>
      <c r="CP181" s="346"/>
      <c r="CQ181" s="346"/>
    </row>
    <row r="182" spans="1:95" ht="16.5" customHeight="1">
      <c r="A182" s="399"/>
      <c r="B182" s="399"/>
      <c r="C182" s="399"/>
      <c r="D182" s="399"/>
      <c r="E182" s="399"/>
      <c r="F182" s="399"/>
      <c r="G182" s="346"/>
      <c r="H182" s="401"/>
      <c r="I182" s="401"/>
      <c r="J182" s="346"/>
      <c r="K182" s="346"/>
      <c r="L182" s="346"/>
      <c r="M182" s="346"/>
      <c r="N182" s="346"/>
      <c r="O182" s="346"/>
      <c r="P182" s="346"/>
      <c r="Q182" s="346"/>
      <c r="R182" s="346"/>
      <c r="S182" s="346"/>
      <c r="T182" s="346"/>
      <c r="U182" s="346"/>
      <c r="V182" s="346"/>
      <c r="W182" s="346"/>
      <c r="X182" s="346"/>
      <c r="Y182" s="346"/>
      <c r="Z182" s="346"/>
      <c r="AA182" s="346"/>
      <c r="AB182" s="346"/>
      <c r="AC182" s="346"/>
      <c r="AD182" s="346"/>
      <c r="AE182" s="346"/>
      <c r="AF182" s="346"/>
      <c r="AG182" s="346"/>
      <c r="AH182" s="346"/>
      <c r="AI182" s="346"/>
      <c r="AJ182" s="346"/>
      <c r="AK182" s="346"/>
      <c r="AL182" s="346"/>
      <c r="AM182" s="346"/>
      <c r="AN182" s="346"/>
      <c r="AO182" s="346"/>
      <c r="AP182" s="346"/>
      <c r="AQ182" s="346"/>
      <c r="AR182" s="346"/>
      <c r="AS182" s="346"/>
      <c r="AT182" s="346"/>
      <c r="AU182" s="346"/>
      <c r="AV182" s="346"/>
      <c r="AW182" s="346"/>
      <c r="AX182" s="346"/>
      <c r="AY182" s="346"/>
      <c r="AZ182" s="346"/>
      <c r="BA182" s="346"/>
      <c r="BB182" s="346"/>
      <c r="BC182" s="346"/>
      <c r="BD182" s="346"/>
      <c r="BE182" s="346"/>
      <c r="BF182" s="346"/>
      <c r="BG182" s="346"/>
      <c r="BH182" s="346"/>
      <c r="BI182" s="346"/>
      <c r="BJ182" s="346"/>
      <c r="BK182" s="346"/>
      <c r="BL182" s="346"/>
      <c r="BM182" s="346"/>
      <c r="BN182" s="346"/>
      <c r="BO182" s="346"/>
      <c r="BP182" s="346"/>
      <c r="BQ182" s="346"/>
      <c r="BR182" s="346"/>
      <c r="BS182" s="346"/>
      <c r="BT182" s="346"/>
      <c r="BU182" s="346"/>
      <c r="BV182" s="346"/>
      <c r="BW182" s="346"/>
      <c r="BX182" s="346"/>
      <c r="BY182" s="346"/>
      <c r="BZ182" s="346"/>
      <c r="CA182" s="346"/>
      <c r="CB182" s="346"/>
      <c r="CC182" s="346"/>
      <c r="CD182" s="346"/>
      <c r="CE182" s="346"/>
      <c r="CF182" s="346"/>
      <c r="CG182" s="346"/>
      <c r="CH182" s="346"/>
      <c r="CI182" s="346"/>
      <c r="CJ182" s="346"/>
      <c r="CK182" s="346"/>
      <c r="CL182" s="346"/>
      <c r="CM182" s="346"/>
      <c r="CN182" s="346"/>
      <c r="CO182" s="346"/>
      <c r="CP182" s="346"/>
      <c r="CQ182" s="346"/>
    </row>
    <row r="183" spans="1:95" ht="16.5" customHeight="1">
      <c r="A183" s="399"/>
      <c r="B183" s="399"/>
      <c r="C183" s="399"/>
      <c r="D183" s="399"/>
      <c r="E183" s="399"/>
      <c r="F183" s="399"/>
      <c r="G183" s="346"/>
      <c r="H183" s="401"/>
      <c r="I183" s="401"/>
      <c r="J183" s="346"/>
      <c r="K183" s="346"/>
      <c r="L183" s="346"/>
      <c r="M183" s="346"/>
      <c r="N183" s="346"/>
      <c r="O183" s="346"/>
      <c r="P183" s="346"/>
      <c r="Q183" s="346"/>
      <c r="R183" s="346"/>
      <c r="S183" s="346"/>
      <c r="T183" s="346"/>
      <c r="U183" s="346"/>
      <c r="V183" s="346"/>
      <c r="W183" s="346"/>
      <c r="X183" s="346"/>
      <c r="Y183" s="346"/>
      <c r="Z183" s="346"/>
      <c r="AA183" s="346"/>
      <c r="AB183" s="346"/>
      <c r="AC183" s="346"/>
      <c r="AD183" s="346"/>
      <c r="AE183" s="346"/>
      <c r="AF183" s="346"/>
      <c r="AG183" s="346"/>
      <c r="AH183" s="346"/>
      <c r="AI183" s="346"/>
      <c r="AJ183" s="346"/>
      <c r="AK183" s="346"/>
      <c r="AL183" s="346"/>
      <c r="AM183" s="346"/>
      <c r="AN183" s="346"/>
      <c r="AO183" s="346"/>
      <c r="AP183" s="346"/>
      <c r="AQ183" s="346"/>
      <c r="AR183" s="346"/>
      <c r="AS183" s="346"/>
      <c r="AT183" s="346"/>
      <c r="AU183" s="346"/>
      <c r="AV183" s="346"/>
      <c r="AW183" s="346"/>
      <c r="AX183" s="346"/>
      <c r="AY183" s="346"/>
      <c r="AZ183" s="346"/>
      <c r="BA183" s="346"/>
      <c r="BB183" s="346"/>
      <c r="BC183" s="346"/>
      <c r="BD183" s="346"/>
      <c r="BE183" s="346"/>
      <c r="BF183" s="346"/>
      <c r="BG183" s="346"/>
      <c r="BH183" s="346"/>
      <c r="BI183" s="346"/>
      <c r="BJ183" s="346"/>
      <c r="BK183" s="346"/>
      <c r="BL183" s="346"/>
      <c r="BM183" s="346"/>
      <c r="BN183" s="346"/>
      <c r="BO183" s="346"/>
      <c r="BP183" s="346"/>
      <c r="BQ183" s="346"/>
      <c r="BR183" s="346"/>
      <c r="BS183" s="346"/>
      <c r="BT183" s="346"/>
      <c r="BU183" s="346"/>
      <c r="BV183" s="346"/>
      <c r="BW183" s="346"/>
      <c r="BX183" s="346"/>
      <c r="BY183" s="346"/>
      <c r="BZ183" s="346"/>
      <c r="CA183" s="346"/>
      <c r="CB183" s="346"/>
      <c r="CC183" s="346"/>
      <c r="CD183" s="346"/>
      <c r="CE183" s="346"/>
      <c r="CF183" s="346"/>
      <c r="CG183" s="346"/>
      <c r="CH183" s="346"/>
      <c r="CI183" s="346"/>
      <c r="CJ183" s="346"/>
      <c r="CK183" s="346"/>
      <c r="CL183" s="346"/>
      <c r="CM183" s="346"/>
      <c r="CN183" s="346"/>
      <c r="CO183" s="346"/>
      <c r="CP183" s="346"/>
      <c r="CQ183" s="346"/>
    </row>
    <row r="184" spans="1:95" ht="16.5" customHeight="1">
      <c r="A184" s="399"/>
      <c r="B184" s="399"/>
      <c r="C184" s="399"/>
      <c r="D184" s="399"/>
      <c r="E184" s="399"/>
      <c r="F184" s="399"/>
      <c r="G184" s="346"/>
      <c r="H184" s="401"/>
      <c r="I184" s="401"/>
      <c r="J184" s="346"/>
      <c r="K184" s="346"/>
      <c r="L184" s="346"/>
      <c r="M184" s="346"/>
      <c r="N184" s="346"/>
      <c r="O184" s="346"/>
      <c r="P184" s="346"/>
      <c r="Q184" s="346"/>
      <c r="R184" s="346"/>
      <c r="S184" s="346"/>
      <c r="T184" s="346"/>
      <c r="U184" s="346"/>
      <c r="V184" s="346"/>
      <c r="W184" s="346"/>
      <c r="X184" s="346"/>
      <c r="Y184" s="346"/>
      <c r="Z184" s="346"/>
      <c r="AA184" s="346"/>
      <c r="AB184" s="346"/>
      <c r="AC184" s="346"/>
      <c r="AD184" s="346"/>
      <c r="AE184" s="346"/>
      <c r="AF184" s="346"/>
      <c r="AG184" s="346"/>
      <c r="AH184" s="346"/>
      <c r="AI184" s="346"/>
      <c r="AJ184" s="346"/>
      <c r="AK184" s="346"/>
      <c r="AL184" s="346"/>
      <c r="AM184" s="346"/>
      <c r="AN184" s="346"/>
      <c r="AO184" s="346"/>
      <c r="AP184" s="346"/>
      <c r="AQ184" s="346"/>
      <c r="AR184" s="346"/>
      <c r="AS184" s="346"/>
      <c r="AT184" s="346"/>
      <c r="AU184" s="346"/>
      <c r="AV184" s="346"/>
      <c r="AW184" s="346"/>
      <c r="AX184" s="346"/>
      <c r="AY184" s="346"/>
      <c r="AZ184" s="346"/>
      <c r="BA184" s="346"/>
      <c r="BB184" s="346"/>
      <c r="BC184" s="346"/>
      <c r="BD184" s="346"/>
      <c r="BE184" s="346"/>
      <c r="BF184" s="346"/>
      <c r="BG184" s="346"/>
      <c r="BH184" s="346"/>
      <c r="BI184" s="346"/>
      <c r="BJ184" s="346"/>
      <c r="BK184" s="346"/>
      <c r="BL184" s="346"/>
      <c r="BM184" s="346"/>
      <c r="BN184" s="346"/>
      <c r="BO184" s="346"/>
      <c r="BP184" s="346"/>
      <c r="BQ184" s="346"/>
      <c r="BR184" s="346"/>
      <c r="BS184" s="346"/>
      <c r="BT184" s="346"/>
      <c r="BU184" s="346"/>
      <c r="BV184" s="346"/>
      <c r="BW184" s="346"/>
      <c r="BX184" s="346"/>
      <c r="BY184" s="346"/>
      <c r="BZ184" s="346"/>
      <c r="CA184" s="346"/>
      <c r="CB184" s="346"/>
      <c r="CC184" s="346"/>
      <c r="CD184" s="346"/>
      <c r="CE184" s="346"/>
      <c r="CF184" s="346"/>
      <c r="CG184" s="346"/>
      <c r="CH184" s="346"/>
      <c r="CI184" s="346"/>
      <c r="CJ184" s="346"/>
      <c r="CK184" s="346"/>
      <c r="CL184" s="346"/>
      <c r="CM184" s="346"/>
      <c r="CN184" s="346"/>
      <c r="CO184" s="346"/>
      <c r="CP184" s="346"/>
      <c r="CQ184" s="346"/>
    </row>
    <row r="185" spans="1:95" ht="16.5" customHeight="1">
      <c r="A185" s="399"/>
      <c r="B185" s="399"/>
      <c r="C185" s="399"/>
      <c r="D185" s="399"/>
      <c r="E185" s="399"/>
      <c r="F185" s="399"/>
      <c r="G185" s="346"/>
      <c r="H185" s="401"/>
      <c r="I185" s="401"/>
      <c r="J185" s="346"/>
      <c r="K185" s="346"/>
      <c r="L185" s="346"/>
      <c r="M185" s="346"/>
      <c r="N185" s="346"/>
      <c r="O185" s="346"/>
      <c r="P185" s="346"/>
      <c r="Q185" s="346"/>
      <c r="R185" s="346"/>
      <c r="S185" s="346"/>
      <c r="T185" s="346"/>
      <c r="U185" s="346"/>
      <c r="V185" s="346"/>
      <c r="W185" s="346"/>
      <c r="X185" s="346"/>
      <c r="Y185" s="346"/>
      <c r="Z185" s="346"/>
      <c r="AA185" s="346"/>
      <c r="AB185" s="346"/>
      <c r="AC185" s="346"/>
      <c r="AD185" s="346"/>
      <c r="AE185" s="346"/>
      <c r="AF185" s="346"/>
      <c r="AG185" s="346"/>
      <c r="AH185" s="346"/>
      <c r="AI185" s="346"/>
      <c r="AJ185" s="346"/>
      <c r="AK185" s="346"/>
      <c r="AL185" s="346"/>
      <c r="AM185" s="346"/>
      <c r="AN185" s="346"/>
      <c r="AO185" s="346"/>
      <c r="AP185" s="346"/>
      <c r="AQ185" s="346"/>
      <c r="AR185" s="346"/>
      <c r="AS185" s="346"/>
      <c r="AT185" s="346"/>
      <c r="AU185" s="346"/>
      <c r="AV185" s="346"/>
      <c r="AW185" s="346"/>
      <c r="AX185" s="346"/>
      <c r="AY185" s="346"/>
      <c r="AZ185" s="346"/>
      <c r="BA185" s="346"/>
      <c r="BB185" s="346"/>
      <c r="BC185" s="346"/>
      <c r="BD185" s="346"/>
      <c r="BE185" s="346"/>
      <c r="BF185" s="346"/>
      <c r="BG185" s="346"/>
      <c r="BH185" s="346"/>
      <c r="BI185" s="346"/>
      <c r="BJ185" s="346"/>
      <c r="BK185" s="346"/>
      <c r="BL185" s="346"/>
      <c r="BM185" s="346"/>
      <c r="BN185" s="346"/>
      <c r="BO185" s="346"/>
      <c r="BP185" s="346"/>
      <c r="BQ185" s="346"/>
      <c r="BR185" s="346"/>
      <c r="BS185" s="346"/>
      <c r="BT185" s="346"/>
      <c r="BU185" s="346"/>
      <c r="BV185" s="346"/>
      <c r="BW185" s="346"/>
      <c r="BX185" s="346"/>
      <c r="BY185" s="346"/>
      <c r="BZ185" s="346"/>
      <c r="CA185" s="346"/>
      <c r="CB185" s="346"/>
      <c r="CC185" s="346"/>
      <c r="CD185" s="346"/>
      <c r="CE185" s="346"/>
      <c r="CF185" s="346"/>
      <c r="CG185" s="346"/>
      <c r="CH185" s="346"/>
      <c r="CI185" s="346"/>
      <c r="CJ185" s="346"/>
      <c r="CK185" s="346"/>
      <c r="CL185" s="346"/>
      <c r="CM185" s="346"/>
      <c r="CN185" s="346"/>
      <c r="CO185" s="346"/>
      <c r="CP185" s="346"/>
      <c r="CQ185" s="346"/>
    </row>
    <row r="186" spans="1:95" ht="16.5" customHeight="1">
      <c r="A186" s="399"/>
      <c r="B186" s="399"/>
      <c r="C186" s="399"/>
      <c r="D186" s="399"/>
      <c r="E186" s="399"/>
      <c r="F186" s="399"/>
      <c r="G186" s="346"/>
      <c r="H186" s="401"/>
      <c r="I186" s="401"/>
      <c r="J186" s="346"/>
      <c r="K186" s="346"/>
      <c r="L186" s="346"/>
      <c r="M186" s="346"/>
      <c r="N186" s="346"/>
      <c r="O186" s="346"/>
      <c r="P186" s="346"/>
      <c r="Q186" s="346"/>
      <c r="R186" s="346"/>
      <c r="S186" s="346"/>
      <c r="T186" s="346"/>
      <c r="U186" s="346"/>
      <c r="V186" s="346"/>
      <c r="W186" s="346"/>
      <c r="X186" s="346"/>
      <c r="Y186" s="346"/>
      <c r="Z186" s="346"/>
      <c r="AA186" s="346"/>
      <c r="AB186" s="346"/>
      <c r="AC186" s="346"/>
      <c r="AD186" s="346"/>
      <c r="AE186" s="346"/>
      <c r="AF186" s="346"/>
      <c r="AG186" s="346"/>
      <c r="AH186" s="346"/>
      <c r="AI186" s="346"/>
      <c r="AJ186" s="346"/>
      <c r="AK186" s="346"/>
      <c r="AL186" s="346"/>
      <c r="AM186" s="346"/>
      <c r="AN186" s="346"/>
      <c r="AO186" s="346"/>
      <c r="AP186" s="346"/>
      <c r="AQ186" s="346"/>
      <c r="AR186" s="346"/>
      <c r="AS186" s="346"/>
      <c r="AT186" s="346"/>
      <c r="AU186" s="346"/>
      <c r="AV186" s="346"/>
      <c r="AW186" s="346"/>
      <c r="AX186" s="346"/>
      <c r="AY186" s="346"/>
      <c r="AZ186" s="346"/>
      <c r="BA186" s="346"/>
      <c r="BB186" s="346"/>
      <c r="BC186" s="346"/>
      <c r="BD186" s="346"/>
      <c r="BE186" s="346"/>
      <c r="BF186" s="346"/>
      <c r="BG186" s="346"/>
      <c r="BH186" s="346"/>
      <c r="BI186" s="346"/>
      <c r="BJ186" s="346"/>
      <c r="BK186" s="346"/>
      <c r="BL186" s="346"/>
      <c r="BM186" s="346"/>
      <c r="BN186" s="346"/>
      <c r="BO186" s="346"/>
      <c r="BP186" s="346"/>
      <c r="BQ186" s="346"/>
      <c r="BR186" s="346"/>
      <c r="BS186" s="346"/>
      <c r="BT186" s="346"/>
      <c r="BU186" s="346"/>
      <c r="BV186" s="346"/>
      <c r="BW186" s="346"/>
      <c r="BX186" s="346"/>
      <c r="BY186" s="346"/>
      <c r="BZ186" s="346"/>
      <c r="CA186" s="346"/>
      <c r="CB186" s="346"/>
      <c r="CC186" s="346"/>
      <c r="CD186" s="346"/>
      <c r="CE186" s="346"/>
      <c r="CF186" s="346"/>
      <c r="CG186" s="346"/>
      <c r="CH186" s="346"/>
      <c r="CI186" s="346"/>
      <c r="CJ186" s="346"/>
      <c r="CK186" s="346"/>
      <c r="CL186" s="346"/>
      <c r="CM186" s="346"/>
      <c r="CN186" s="346"/>
      <c r="CO186" s="346"/>
      <c r="CP186" s="346"/>
      <c r="CQ186" s="346"/>
    </row>
    <row r="187" spans="1:95" ht="16.5" customHeight="1">
      <c r="A187" s="399"/>
      <c r="B187" s="399"/>
      <c r="C187" s="399"/>
      <c r="D187" s="399"/>
      <c r="E187" s="399"/>
      <c r="F187" s="399"/>
      <c r="G187" s="346"/>
      <c r="H187" s="401"/>
      <c r="I187" s="401"/>
      <c r="J187" s="346"/>
      <c r="K187" s="346"/>
      <c r="L187" s="346"/>
      <c r="M187" s="346"/>
      <c r="N187" s="346"/>
      <c r="O187" s="346"/>
      <c r="P187" s="346"/>
      <c r="Q187" s="346"/>
      <c r="R187" s="346"/>
      <c r="S187" s="346"/>
      <c r="T187" s="346"/>
      <c r="U187" s="346"/>
      <c r="V187" s="346"/>
      <c r="W187" s="346"/>
      <c r="X187" s="346"/>
      <c r="Y187" s="346"/>
      <c r="Z187" s="346"/>
      <c r="AA187" s="346"/>
      <c r="AB187" s="346"/>
      <c r="AC187" s="346"/>
      <c r="AD187" s="346"/>
      <c r="AE187" s="346"/>
      <c r="AF187" s="346"/>
      <c r="AG187" s="346"/>
      <c r="AH187" s="346"/>
      <c r="AI187" s="346"/>
      <c r="AJ187" s="346"/>
      <c r="AK187" s="346"/>
      <c r="AL187" s="346"/>
      <c r="AM187" s="346"/>
      <c r="AN187" s="346"/>
      <c r="AO187" s="346"/>
      <c r="AP187" s="346"/>
      <c r="AQ187" s="346"/>
      <c r="AR187" s="346"/>
      <c r="AS187" s="346"/>
      <c r="AT187" s="346"/>
      <c r="AU187" s="346"/>
      <c r="AV187" s="346"/>
      <c r="AW187" s="346"/>
      <c r="AX187" s="346"/>
      <c r="AY187" s="346"/>
      <c r="AZ187" s="346"/>
      <c r="BA187" s="346"/>
      <c r="BB187" s="346"/>
      <c r="BC187" s="346"/>
      <c r="BD187" s="346"/>
      <c r="BE187" s="346"/>
      <c r="BF187" s="346"/>
      <c r="BG187" s="346"/>
      <c r="BH187" s="346"/>
      <c r="BI187" s="346"/>
      <c r="BJ187" s="346"/>
      <c r="BK187" s="346"/>
      <c r="BL187" s="346"/>
      <c r="BM187" s="346"/>
      <c r="BN187" s="346"/>
      <c r="BO187" s="346"/>
      <c r="BP187" s="346"/>
      <c r="BQ187" s="346"/>
      <c r="BR187" s="346"/>
      <c r="BS187" s="346"/>
      <c r="BT187" s="346"/>
      <c r="BU187" s="346"/>
      <c r="BV187" s="346"/>
      <c r="BW187" s="346"/>
      <c r="BX187" s="346"/>
      <c r="BY187" s="346"/>
      <c r="BZ187" s="346"/>
      <c r="CA187" s="346"/>
      <c r="CB187" s="346"/>
      <c r="CC187" s="346"/>
      <c r="CD187" s="346"/>
      <c r="CE187" s="346"/>
      <c r="CF187" s="346"/>
      <c r="CG187" s="346"/>
      <c r="CH187" s="346"/>
      <c r="CI187" s="346"/>
      <c r="CJ187" s="346"/>
      <c r="CK187" s="346"/>
      <c r="CL187" s="346"/>
      <c r="CM187" s="346"/>
      <c r="CN187" s="346"/>
      <c r="CO187" s="346"/>
      <c r="CP187" s="346"/>
      <c r="CQ187" s="346"/>
    </row>
    <row r="188" spans="1:95" ht="16.5" customHeight="1">
      <c r="A188" s="399"/>
      <c r="B188" s="399"/>
      <c r="C188" s="399"/>
      <c r="D188" s="399"/>
      <c r="E188" s="399"/>
      <c r="F188" s="399"/>
      <c r="G188" s="346"/>
      <c r="H188" s="401"/>
      <c r="I188" s="401"/>
      <c r="J188" s="346"/>
      <c r="K188" s="346"/>
      <c r="L188" s="346"/>
      <c r="M188" s="346"/>
      <c r="N188" s="346"/>
      <c r="O188" s="346"/>
      <c r="P188" s="346"/>
      <c r="Q188" s="346"/>
      <c r="R188" s="346"/>
      <c r="S188" s="346"/>
      <c r="T188" s="346"/>
      <c r="U188" s="346"/>
      <c r="V188" s="346"/>
      <c r="W188" s="346"/>
      <c r="X188" s="346"/>
      <c r="Y188" s="346"/>
      <c r="Z188" s="346"/>
      <c r="AA188" s="346"/>
      <c r="AB188" s="346"/>
      <c r="AC188" s="346"/>
      <c r="AD188" s="346"/>
      <c r="AE188" s="346"/>
      <c r="AF188" s="346"/>
      <c r="AG188" s="346"/>
      <c r="AH188" s="346"/>
      <c r="AI188" s="346"/>
      <c r="AJ188" s="346"/>
      <c r="AK188" s="346"/>
      <c r="AL188" s="346"/>
      <c r="AM188" s="346"/>
      <c r="AN188" s="346"/>
      <c r="AO188" s="346"/>
      <c r="AP188" s="346"/>
      <c r="AQ188" s="346"/>
      <c r="AR188" s="346"/>
      <c r="AS188" s="346"/>
      <c r="AT188" s="346"/>
      <c r="AU188" s="346"/>
      <c r="AV188" s="346"/>
      <c r="AW188" s="346"/>
      <c r="AX188" s="346"/>
      <c r="AY188" s="346"/>
      <c r="AZ188" s="346"/>
      <c r="BA188" s="346"/>
      <c r="BB188" s="346"/>
      <c r="BC188" s="346"/>
      <c r="BD188" s="346"/>
      <c r="BE188" s="346"/>
      <c r="BF188" s="346"/>
      <c r="BG188" s="346"/>
      <c r="BH188" s="346"/>
      <c r="BI188" s="346"/>
      <c r="BJ188" s="346"/>
      <c r="BK188" s="346"/>
      <c r="BL188" s="346"/>
      <c r="BM188" s="346"/>
      <c r="BN188" s="346"/>
      <c r="BO188" s="346"/>
      <c r="BP188" s="346"/>
      <c r="BQ188" s="346"/>
      <c r="BR188" s="346"/>
      <c r="BS188" s="346"/>
      <c r="BT188" s="346"/>
      <c r="BU188" s="346"/>
      <c r="BV188" s="346"/>
      <c r="BW188" s="346"/>
      <c r="BX188" s="346"/>
      <c r="BY188" s="346"/>
      <c r="BZ188" s="346"/>
      <c r="CA188" s="346"/>
      <c r="CB188" s="346"/>
      <c r="CC188" s="346"/>
      <c r="CD188" s="346"/>
      <c r="CE188" s="346"/>
      <c r="CF188" s="346"/>
      <c r="CG188" s="346"/>
      <c r="CH188" s="346"/>
      <c r="CI188" s="346"/>
      <c r="CJ188" s="346"/>
      <c r="CK188" s="346"/>
      <c r="CL188" s="346"/>
      <c r="CM188" s="346"/>
      <c r="CN188" s="346"/>
      <c r="CO188" s="346"/>
      <c r="CP188" s="346"/>
      <c r="CQ188" s="346"/>
    </row>
    <row r="189" spans="1:95" ht="16.5" customHeight="1">
      <c r="A189" s="399"/>
      <c r="B189" s="399"/>
      <c r="C189" s="399"/>
      <c r="D189" s="399"/>
      <c r="E189" s="399"/>
      <c r="F189" s="399"/>
      <c r="G189" s="346"/>
      <c r="H189" s="401"/>
      <c r="I189" s="401"/>
      <c r="J189" s="346"/>
      <c r="K189" s="346"/>
      <c r="L189" s="346"/>
      <c r="M189" s="346"/>
      <c r="N189" s="346"/>
      <c r="O189" s="346"/>
      <c r="P189" s="346"/>
      <c r="Q189" s="346"/>
      <c r="R189" s="346"/>
      <c r="S189" s="346"/>
      <c r="T189" s="346"/>
      <c r="U189" s="346"/>
      <c r="V189" s="346"/>
      <c r="W189" s="346"/>
      <c r="X189" s="346"/>
      <c r="Y189" s="346"/>
      <c r="Z189" s="346"/>
      <c r="AA189" s="346"/>
      <c r="AB189" s="346"/>
      <c r="AC189" s="346"/>
      <c r="AD189" s="346"/>
      <c r="AE189" s="346"/>
      <c r="AF189" s="346"/>
      <c r="AG189" s="346"/>
      <c r="AH189" s="346"/>
      <c r="AI189" s="346"/>
      <c r="AJ189" s="346"/>
      <c r="AK189" s="346"/>
      <c r="AL189" s="346"/>
      <c r="AM189" s="346"/>
      <c r="AN189" s="346"/>
      <c r="AO189" s="346"/>
      <c r="AP189" s="346"/>
      <c r="AQ189" s="346"/>
      <c r="AR189" s="346"/>
      <c r="AS189" s="346"/>
      <c r="AT189" s="346"/>
      <c r="AU189" s="346"/>
      <c r="AV189" s="346"/>
      <c r="AW189" s="346"/>
      <c r="AX189" s="346"/>
      <c r="AY189" s="346"/>
      <c r="AZ189" s="346"/>
      <c r="BA189" s="346"/>
      <c r="BB189" s="346"/>
      <c r="BC189" s="346"/>
      <c r="BD189" s="346"/>
      <c r="BE189" s="346"/>
      <c r="BF189" s="346"/>
      <c r="BG189" s="346"/>
      <c r="BH189" s="346"/>
      <c r="BI189" s="346"/>
      <c r="BJ189" s="346"/>
      <c r="BK189" s="346"/>
      <c r="BL189" s="346"/>
      <c r="BM189" s="346"/>
      <c r="BN189" s="346"/>
      <c r="BO189" s="346"/>
      <c r="BP189" s="346"/>
      <c r="BQ189" s="346"/>
      <c r="BR189" s="346"/>
      <c r="BS189" s="346"/>
      <c r="BT189" s="346"/>
      <c r="BU189" s="346"/>
      <c r="BV189" s="346"/>
      <c r="BW189" s="346"/>
      <c r="BX189" s="346"/>
      <c r="BY189" s="346"/>
      <c r="BZ189" s="346"/>
      <c r="CA189" s="346"/>
      <c r="CB189" s="346"/>
      <c r="CC189" s="346"/>
      <c r="CD189" s="346"/>
      <c r="CE189" s="346"/>
      <c r="CF189" s="346"/>
      <c r="CG189" s="346"/>
      <c r="CH189" s="346"/>
      <c r="CI189" s="346"/>
      <c r="CJ189" s="346"/>
      <c r="CK189" s="346"/>
      <c r="CL189" s="346"/>
      <c r="CM189" s="346"/>
      <c r="CN189" s="346"/>
      <c r="CO189" s="346"/>
      <c r="CP189" s="346"/>
      <c r="CQ189" s="346"/>
    </row>
    <row r="190" spans="1:95" ht="16.5" customHeight="1">
      <c r="A190" s="399"/>
      <c r="B190" s="399"/>
      <c r="C190" s="399"/>
      <c r="D190" s="399"/>
      <c r="E190" s="399"/>
      <c r="F190" s="399"/>
      <c r="G190" s="346"/>
      <c r="H190" s="401"/>
      <c r="I190" s="401"/>
      <c r="J190" s="346"/>
      <c r="K190" s="346"/>
      <c r="L190" s="346"/>
      <c r="M190" s="346"/>
      <c r="N190" s="346"/>
      <c r="O190" s="346"/>
      <c r="P190" s="346"/>
      <c r="Q190" s="346"/>
      <c r="R190" s="346"/>
      <c r="S190" s="346"/>
      <c r="T190" s="346"/>
      <c r="U190" s="346"/>
      <c r="V190" s="346"/>
      <c r="W190" s="346"/>
      <c r="X190" s="346"/>
      <c r="Y190" s="346"/>
      <c r="Z190" s="346"/>
      <c r="AA190" s="346"/>
      <c r="AB190" s="346"/>
      <c r="AC190" s="346"/>
      <c r="AD190" s="346"/>
      <c r="AE190" s="346"/>
      <c r="AF190" s="346"/>
      <c r="AG190" s="346"/>
      <c r="AH190" s="346"/>
      <c r="AI190" s="346"/>
      <c r="AJ190" s="346"/>
      <c r="AK190" s="346"/>
      <c r="AL190" s="346"/>
      <c r="AM190" s="346"/>
      <c r="AN190" s="346"/>
      <c r="AO190" s="346"/>
      <c r="AP190" s="346"/>
      <c r="AQ190" s="346"/>
      <c r="AR190" s="346"/>
      <c r="AS190" s="346"/>
      <c r="AT190" s="346"/>
      <c r="AU190" s="346"/>
      <c r="AV190" s="346"/>
      <c r="AW190" s="346"/>
      <c r="AX190" s="346"/>
      <c r="AY190" s="346"/>
      <c r="AZ190" s="346"/>
      <c r="BA190" s="346"/>
      <c r="BB190" s="346"/>
      <c r="BC190" s="346"/>
      <c r="BD190" s="346"/>
      <c r="BE190" s="346"/>
      <c r="BF190" s="346"/>
      <c r="BG190" s="346"/>
      <c r="BH190" s="346"/>
      <c r="BI190" s="346"/>
      <c r="BJ190" s="346"/>
      <c r="BK190" s="346"/>
      <c r="BL190" s="346"/>
      <c r="BM190" s="346"/>
      <c r="BN190" s="346"/>
      <c r="BO190" s="346"/>
      <c r="BP190" s="346"/>
      <c r="BQ190" s="346"/>
      <c r="BR190" s="346"/>
      <c r="BS190" s="346"/>
      <c r="BT190" s="346"/>
      <c r="BU190" s="346"/>
      <c r="BV190" s="346"/>
      <c r="BW190" s="346"/>
      <c r="BX190" s="346"/>
      <c r="BY190" s="346"/>
      <c r="BZ190" s="346"/>
      <c r="CA190" s="346"/>
      <c r="CB190" s="346"/>
      <c r="CC190" s="346"/>
      <c r="CD190" s="346"/>
      <c r="CE190" s="346"/>
      <c r="CF190" s="346"/>
      <c r="CG190" s="346"/>
      <c r="CH190" s="346"/>
      <c r="CI190" s="346"/>
      <c r="CJ190" s="346"/>
      <c r="CK190" s="346"/>
      <c r="CL190" s="346"/>
      <c r="CM190" s="346"/>
      <c r="CN190" s="346"/>
      <c r="CO190" s="346"/>
      <c r="CP190" s="346"/>
      <c r="CQ190" s="346"/>
    </row>
    <row r="191" spans="1:95" ht="16.5" customHeight="1">
      <c r="A191" s="399"/>
      <c r="B191" s="399"/>
      <c r="C191" s="399"/>
      <c r="D191" s="399"/>
      <c r="E191" s="399"/>
      <c r="F191" s="399"/>
      <c r="G191" s="346"/>
      <c r="H191" s="401"/>
      <c r="I191" s="401"/>
      <c r="J191" s="346"/>
      <c r="K191" s="346"/>
      <c r="L191" s="346"/>
      <c r="M191" s="346"/>
      <c r="N191" s="346"/>
      <c r="O191" s="346"/>
      <c r="P191" s="346"/>
      <c r="Q191" s="346"/>
      <c r="R191" s="346"/>
      <c r="S191" s="346"/>
      <c r="T191" s="346"/>
      <c r="U191" s="346"/>
      <c r="V191" s="346"/>
      <c r="W191" s="346"/>
      <c r="X191" s="346"/>
      <c r="Y191" s="346"/>
      <c r="Z191" s="346"/>
      <c r="AA191" s="346"/>
      <c r="AB191" s="346"/>
      <c r="AC191" s="346"/>
      <c r="AD191" s="346"/>
      <c r="AE191" s="346"/>
      <c r="AF191" s="346"/>
      <c r="AG191" s="346"/>
      <c r="AH191" s="346"/>
      <c r="AI191" s="346"/>
      <c r="AJ191" s="346"/>
      <c r="AK191" s="346"/>
      <c r="AL191" s="346"/>
      <c r="AM191" s="346"/>
      <c r="AN191" s="346"/>
      <c r="AO191" s="346"/>
      <c r="AP191" s="346"/>
      <c r="AQ191" s="346"/>
      <c r="AR191" s="346"/>
      <c r="AS191" s="346"/>
      <c r="AT191" s="346"/>
      <c r="AU191" s="346"/>
      <c r="AV191" s="346"/>
      <c r="AW191" s="346"/>
      <c r="AX191" s="346"/>
      <c r="AY191" s="346"/>
      <c r="AZ191" s="346"/>
      <c r="BA191" s="346"/>
      <c r="BB191" s="346"/>
      <c r="BC191" s="346"/>
      <c r="BD191" s="346"/>
      <c r="BE191" s="346"/>
      <c r="BF191" s="346"/>
      <c r="BG191" s="346"/>
      <c r="BH191" s="346"/>
      <c r="BI191" s="346"/>
      <c r="BJ191" s="346"/>
      <c r="BK191" s="346"/>
      <c r="BL191" s="346"/>
      <c r="BM191" s="346"/>
      <c r="BN191" s="346"/>
      <c r="BO191" s="346"/>
      <c r="BP191" s="346"/>
      <c r="BQ191" s="346"/>
      <c r="BR191" s="346"/>
      <c r="BS191" s="346"/>
      <c r="BT191" s="346"/>
      <c r="BU191" s="346"/>
      <c r="BV191" s="346"/>
      <c r="BW191" s="346"/>
      <c r="BX191" s="346"/>
      <c r="BY191" s="346"/>
      <c r="BZ191" s="346"/>
      <c r="CA191" s="346"/>
      <c r="CB191" s="346"/>
      <c r="CC191" s="346"/>
      <c r="CD191" s="346"/>
      <c r="CE191" s="346"/>
      <c r="CF191" s="346"/>
      <c r="CG191" s="346"/>
      <c r="CH191" s="346"/>
      <c r="CI191" s="346"/>
      <c r="CJ191" s="346"/>
      <c r="CK191" s="346"/>
      <c r="CL191" s="346"/>
      <c r="CM191" s="346"/>
      <c r="CN191" s="346"/>
      <c r="CO191" s="346"/>
      <c r="CP191" s="346"/>
      <c r="CQ191" s="346"/>
    </row>
    <row r="192" spans="1:95" ht="16.5" customHeight="1">
      <c r="A192" s="399"/>
      <c r="B192" s="399"/>
      <c r="C192" s="399"/>
      <c r="D192" s="399"/>
      <c r="E192" s="399"/>
      <c r="F192" s="399"/>
      <c r="G192" s="346"/>
      <c r="H192" s="401"/>
      <c r="I192" s="401"/>
      <c r="J192" s="346"/>
      <c r="K192" s="346"/>
      <c r="L192" s="346"/>
      <c r="M192" s="346"/>
      <c r="N192" s="346"/>
      <c r="O192" s="346"/>
      <c r="P192" s="346"/>
      <c r="Q192" s="346"/>
      <c r="R192" s="346"/>
      <c r="S192" s="346"/>
      <c r="T192" s="346"/>
      <c r="U192" s="346"/>
      <c r="V192" s="346"/>
      <c r="W192" s="346"/>
      <c r="X192" s="346"/>
      <c r="Y192" s="346"/>
      <c r="Z192" s="346"/>
      <c r="AA192" s="346"/>
      <c r="AB192" s="346"/>
      <c r="AC192" s="346"/>
      <c r="AD192" s="346"/>
      <c r="AE192" s="346"/>
      <c r="AF192" s="346"/>
      <c r="AG192" s="346"/>
      <c r="AH192" s="346"/>
      <c r="AI192" s="346"/>
      <c r="AJ192" s="346"/>
      <c r="AK192" s="346"/>
      <c r="AL192" s="346"/>
      <c r="AM192" s="346"/>
      <c r="AN192" s="346"/>
      <c r="AO192" s="346"/>
      <c r="AP192" s="346"/>
      <c r="AQ192" s="346"/>
      <c r="AR192" s="346"/>
      <c r="AS192" s="346"/>
      <c r="AT192" s="346"/>
      <c r="AU192" s="346"/>
      <c r="AV192" s="346"/>
      <c r="AW192" s="346"/>
      <c r="AX192" s="346"/>
      <c r="AY192" s="346"/>
      <c r="AZ192" s="346"/>
      <c r="BA192" s="346"/>
      <c r="BB192" s="346"/>
      <c r="BC192" s="346"/>
      <c r="BD192" s="346"/>
      <c r="BE192" s="346"/>
      <c r="BF192" s="346"/>
      <c r="BG192" s="346"/>
      <c r="BH192" s="346"/>
      <c r="BI192" s="346"/>
      <c r="BJ192" s="346"/>
      <c r="BK192" s="346"/>
      <c r="BL192" s="346"/>
      <c r="BM192" s="346"/>
      <c r="BN192" s="346"/>
      <c r="BO192" s="346"/>
      <c r="BP192" s="346"/>
      <c r="BQ192" s="346"/>
      <c r="BR192" s="346"/>
      <c r="BS192" s="346"/>
      <c r="BT192" s="346"/>
      <c r="BU192" s="346"/>
      <c r="BV192" s="346"/>
      <c r="BW192" s="346"/>
      <c r="BX192" s="346"/>
      <c r="BY192" s="346"/>
      <c r="BZ192" s="346"/>
      <c r="CA192" s="346"/>
      <c r="CB192" s="346"/>
      <c r="CC192" s="346"/>
      <c r="CD192" s="346"/>
      <c r="CE192" s="346"/>
      <c r="CF192" s="346"/>
      <c r="CG192" s="346"/>
      <c r="CH192" s="346"/>
      <c r="CI192" s="346"/>
      <c r="CJ192" s="346"/>
      <c r="CK192" s="346"/>
      <c r="CL192" s="346"/>
      <c r="CM192" s="346"/>
      <c r="CN192" s="346"/>
      <c r="CO192" s="346"/>
      <c r="CP192" s="346"/>
      <c r="CQ192" s="346"/>
    </row>
    <row r="193" spans="1:95" ht="16.5" customHeight="1">
      <c r="A193" s="399"/>
      <c r="B193" s="399"/>
      <c r="C193" s="399"/>
      <c r="D193" s="399"/>
      <c r="E193" s="399"/>
      <c r="F193" s="399"/>
      <c r="G193" s="346"/>
      <c r="H193" s="401"/>
      <c r="I193" s="401"/>
      <c r="J193" s="346"/>
      <c r="K193" s="346"/>
      <c r="L193" s="346"/>
      <c r="M193" s="346"/>
      <c r="N193" s="346"/>
      <c r="O193" s="346"/>
      <c r="P193" s="346"/>
      <c r="Q193" s="346"/>
      <c r="R193" s="346"/>
      <c r="S193" s="346"/>
      <c r="T193" s="346"/>
      <c r="U193" s="346"/>
      <c r="V193" s="346"/>
      <c r="W193" s="346"/>
      <c r="X193" s="346"/>
      <c r="Y193" s="346"/>
      <c r="Z193" s="346"/>
      <c r="AA193" s="346"/>
      <c r="AB193" s="346"/>
      <c r="AC193" s="346"/>
      <c r="AD193" s="346"/>
      <c r="AE193" s="346"/>
      <c r="AF193" s="346"/>
      <c r="AG193" s="346"/>
      <c r="AH193" s="346"/>
      <c r="AI193" s="346"/>
      <c r="AJ193" s="346"/>
      <c r="AK193" s="346"/>
      <c r="AL193" s="346"/>
      <c r="AM193" s="346"/>
      <c r="AN193" s="346"/>
      <c r="AO193" s="346"/>
      <c r="AP193" s="346"/>
      <c r="AQ193" s="346"/>
      <c r="AR193" s="346"/>
      <c r="AS193" s="346"/>
      <c r="AT193" s="346"/>
      <c r="AU193" s="346"/>
      <c r="AV193" s="346"/>
      <c r="AW193" s="346"/>
      <c r="AX193" s="346"/>
      <c r="AY193" s="346"/>
      <c r="AZ193" s="346"/>
      <c r="BA193" s="346"/>
      <c r="BB193" s="346"/>
      <c r="BC193" s="346"/>
      <c r="BD193" s="346"/>
      <c r="BE193" s="346"/>
      <c r="BF193" s="346"/>
      <c r="BG193" s="346"/>
      <c r="BH193" s="346"/>
      <c r="BI193" s="346"/>
      <c r="BJ193" s="346"/>
      <c r="BK193" s="346"/>
      <c r="BL193" s="346"/>
      <c r="BM193" s="346"/>
      <c r="BN193" s="346"/>
      <c r="BO193" s="346"/>
      <c r="BP193" s="346"/>
      <c r="BQ193" s="346"/>
      <c r="BR193" s="346"/>
      <c r="BS193" s="346"/>
      <c r="BT193" s="346"/>
      <c r="BU193" s="346"/>
      <c r="BV193" s="346"/>
      <c r="BW193" s="346"/>
      <c r="BX193" s="346"/>
      <c r="BY193" s="346"/>
      <c r="BZ193" s="346"/>
      <c r="CA193" s="346"/>
      <c r="CB193" s="346"/>
      <c r="CC193" s="346"/>
      <c r="CD193" s="346"/>
      <c r="CE193" s="346"/>
      <c r="CF193" s="346"/>
      <c r="CG193" s="346"/>
      <c r="CH193" s="346"/>
      <c r="CI193" s="346"/>
      <c r="CJ193" s="346"/>
      <c r="CK193" s="346"/>
      <c r="CL193" s="346"/>
      <c r="CM193" s="346"/>
      <c r="CN193" s="346"/>
      <c r="CO193" s="346"/>
      <c r="CP193" s="346"/>
      <c r="CQ193" s="346"/>
    </row>
    <row r="194" spans="1:95" ht="16.5" customHeight="1">
      <c r="A194" s="399"/>
      <c r="B194" s="399"/>
      <c r="C194" s="399"/>
      <c r="D194" s="399"/>
      <c r="E194" s="399"/>
      <c r="F194" s="399"/>
      <c r="G194" s="346"/>
      <c r="H194" s="401"/>
      <c r="I194" s="401"/>
      <c r="J194" s="346"/>
      <c r="K194" s="346"/>
      <c r="L194" s="346"/>
      <c r="M194" s="346"/>
      <c r="N194" s="346"/>
      <c r="O194" s="346"/>
      <c r="P194" s="346"/>
      <c r="Q194" s="346"/>
      <c r="R194" s="346"/>
      <c r="S194" s="346"/>
      <c r="T194" s="346"/>
      <c r="U194" s="346"/>
      <c r="V194" s="346"/>
      <c r="W194" s="346"/>
      <c r="X194" s="346"/>
      <c r="Y194" s="346"/>
      <c r="Z194" s="346"/>
      <c r="AA194" s="346"/>
      <c r="AB194" s="346"/>
      <c r="AC194" s="346"/>
      <c r="AD194" s="346"/>
      <c r="AE194" s="346"/>
      <c r="AF194" s="346"/>
      <c r="AG194" s="346"/>
      <c r="AH194" s="346"/>
      <c r="AI194" s="346"/>
      <c r="AJ194" s="346"/>
      <c r="AK194" s="346"/>
      <c r="AL194" s="346"/>
      <c r="AM194" s="346"/>
      <c r="AN194" s="346"/>
      <c r="AO194" s="346"/>
      <c r="AP194" s="346"/>
      <c r="AQ194" s="346"/>
      <c r="AR194" s="346"/>
      <c r="AS194" s="346"/>
      <c r="AT194" s="346"/>
      <c r="AU194" s="346"/>
      <c r="AV194" s="346"/>
      <c r="AW194" s="346"/>
      <c r="AX194" s="346"/>
      <c r="AY194" s="346"/>
      <c r="AZ194" s="346"/>
      <c r="BA194" s="346"/>
      <c r="BB194" s="346"/>
      <c r="BC194" s="346"/>
      <c r="BD194" s="346"/>
      <c r="BE194" s="346"/>
      <c r="BF194" s="346"/>
      <c r="BG194" s="346"/>
      <c r="BH194" s="346"/>
      <c r="BI194" s="346"/>
      <c r="BJ194" s="346"/>
      <c r="BK194" s="346"/>
      <c r="BL194" s="346"/>
      <c r="BM194" s="346"/>
      <c r="BN194" s="346"/>
      <c r="BO194" s="346"/>
      <c r="BP194" s="346"/>
      <c r="BQ194" s="346"/>
      <c r="BR194" s="346"/>
      <c r="BS194" s="346"/>
      <c r="BT194" s="346"/>
      <c r="BU194" s="346"/>
      <c r="BV194" s="346"/>
      <c r="BW194" s="346"/>
      <c r="BX194" s="346"/>
      <c r="BY194" s="346"/>
      <c r="BZ194" s="346"/>
      <c r="CA194" s="346"/>
      <c r="CB194" s="346"/>
      <c r="CC194" s="346"/>
      <c r="CD194" s="346"/>
      <c r="CE194" s="346"/>
      <c r="CF194" s="346"/>
      <c r="CG194" s="346"/>
      <c r="CH194" s="346"/>
      <c r="CI194" s="346"/>
      <c r="CJ194" s="346"/>
      <c r="CK194" s="346"/>
      <c r="CL194" s="346"/>
      <c r="CM194" s="346"/>
      <c r="CN194" s="346"/>
      <c r="CO194" s="346"/>
      <c r="CP194" s="346"/>
      <c r="CQ194" s="346"/>
    </row>
    <row r="195" spans="1:95" ht="16.5" customHeight="1">
      <c r="A195" s="399"/>
      <c r="B195" s="399"/>
      <c r="C195" s="399"/>
      <c r="D195" s="399"/>
      <c r="E195" s="399"/>
      <c r="F195" s="399"/>
      <c r="G195" s="346"/>
      <c r="H195" s="401"/>
      <c r="I195" s="401"/>
      <c r="J195" s="346"/>
      <c r="K195" s="346"/>
      <c r="L195" s="346"/>
      <c r="M195" s="346"/>
      <c r="N195" s="346"/>
      <c r="O195" s="346"/>
      <c r="P195" s="346"/>
      <c r="Q195" s="346"/>
      <c r="R195" s="346"/>
      <c r="S195" s="346"/>
      <c r="T195" s="346"/>
      <c r="U195" s="346"/>
      <c r="V195" s="346"/>
      <c r="W195" s="346"/>
      <c r="X195" s="346"/>
      <c r="Y195" s="346"/>
      <c r="Z195" s="346"/>
      <c r="AA195" s="346"/>
      <c r="AB195" s="346"/>
      <c r="AC195" s="346"/>
      <c r="AD195" s="346"/>
      <c r="AE195" s="346"/>
      <c r="AF195" s="346"/>
      <c r="AG195" s="346"/>
      <c r="AH195" s="346"/>
      <c r="AI195" s="346"/>
      <c r="AJ195" s="346"/>
      <c r="AK195" s="346"/>
      <c r="AL195" s="346"/>
      <c r="AM195" s="346"/>
      <c r="AN195" s="346"/>
      <c r="AO195" s="346"/>
      <c r="AP195" s="346"/>
      <c r="AQ195" s="346"/>
      <c r="AR195" s="346"/>
      <c r="AS195" s="346"/>
      <c r="AT195" s="346"/>
      <c r="AU195" s="346"/>
      <c r="AV195" s="346"/>
      <c r="AW195" s="346"/>
      <c r="AX195" s="346"/>
      <c r="AY195" s="346"/>
      <c r="AZ195" s="346"/>
      <c r="BA195" s="346"/>
      <c r="BB195" s="346"/>
      <c r="BC195" s="346"/>
      <c r="BD195" s="346"/>
      <c r="BE195" s="346"/>
      <c r="BF195" s="346"/>
      <c r="BG195" s="346"/>
      <c r="BH195" s="346"/>
      <c r="BI195" s="346"/>
      <c r="BJ195" s="346"/>
      <c r="BK195" s="346"/>
      <c r="BL195" s="346"/>
      <c r="BM195" s="346"/>
      <c r="BN195" s="346"/>
      <c r="BO195" s="346"/>
      <c r="BP195" s="346"/>
      <c r="BQ195" s="346"/>
      <c r="BR195" s="346"/>
      <c r="BS195" s="346"/>
      <c r="BT195" s="346"/>
      <c r="BU195" s="346"/>
      <c r="BV195" s="346"/>
      <c r="BW195" s="346"/>
      <c r="BX195" s="346"/>
      <c r="BY195" s="346"/>
      <c r="BZ195" s="346"/>
      <c r="CA195" s="346"/>
      <c r="CB195" s="346"/>
      <c r="CC195" s="346"/>
      <c r="CD195" s="346"/>
      <c r="CE195" s="346"/>
      <c r="CF195" s="346"/>
      <c r="CG195" s="346"/>
      <c r="CH195" s="346"/>
      <c r="CI195" s="346"/>
      <c r="CJ195" s="346"/>
      <c r="CK195" s="346"/>
      <c r="CL195" s="346"/>
      <c r="CM195" s="346"/>
      <c r="CN195" s="346"/>
      <c r="CO195" s="346"/>
      <c r="CP195" s="346"/>
      <c r="CQ195" s="346"/>
    </row>
    <row r="196" spans="1:95" ht="16.5" customHeight="1">
      <c r="A196" s="399"/>
      <c r="B196" s="399"/>
      <c r="C196" s="399"/>
      <c r="D196" s="399"/>
      <c r="E196" s="399"/>
      <c r="F196" s="399"/>
      <c r="G196" s="346"/>
      <c r="H196" s="401"/>
      <c r="I196" s="401"/>
      <c r="J196" s="346"/>
      <c r="K196" s="346"/>
      <c r="L196" s="346"/>
      <c r="M196" s="346"/>
      <c r="N196" s="346"/>
      <c r="O196" s="346"/>
      <c r="P196" s="346"/>
      <c r="Q196" s="346"/>
      <c r="R196" s="346"/>
      <c r="S196" s="346"/>
      <c r="T196" s="346"/>
      <c r="U196" s="346"/>
      <c r="V196" s="346"/>
      <c r="W196" s="346"/>
      <c r="X196" s="346"/>
      <c r="Y196" s="346"/>
      <c r="Z196" s="346"/>
      <c r="AA196" s="346"/>
      <c r="AB196" s="346"/>
      <c r="AC196" s="346"/>
      <c r="AD196" s="346"/>
      <c r="AE196" s="346"/>
      <c r="AF196" s="346"/>
      <c r="AG196" s="346"/>
      <c r="AH196" s="346"/>
      <c r="AI196" s="346"/>
      <c r="AJ196" s="346"/>
      <c r="AK196" s="346"/>
      <c r="AL196" s="346"/>
      <c r="AM196" s="346"/>
      <c r="AN196" s="346"/>
      <c r="AO196" s="346"/>
      <c r="AP196" s="346"/>
      <c r="AQ196" s="346"/>
      <c r="AR196" s="346"/>
      <c r="AS196" s="346"/>
      <c r="AT196" s="346"/>
      <c r="AU196" s="346"/>
      <c r="AV196" s="346"/>
      <c r="AW196" s="346"/>
      <c r="AX196" s="346"/>
      <c r="AY196" s="346"/>
      <c r="AZ196" s="346"/>
      <c r="BA196" s="346"/>
      <c r="BB196" s="346"/>
      <c r="BC196" s="346"/>
      <c r="BD196" s="346"/>
      <c r="BE196" s="346"/>
      <c r="BF196" s="346"/>
      <c r="BG196" s="346"/>
      <c r="BH196" s="346"/>
      <c r="BI196" s="346"/>
      <c r="BJ196" s="346"/>
      <c r="BK196" s="346"/>
      <c r="BL196" s="346"/>
      <c r="BM196" s="346"/>
      <c r="BN196" s="346"/>
      <c r="BO196" s="346"/>
      <c r="BP196" s="346"/>
      <c r="BQ196" s="346"/>
      <c r="BR196" s="346"/>
      <c r="BS196" s="346"/>
      <c r="BT196" s="346"/>
      <c r="BU196" s="346"/>
      <c r="BV196" s="346"/>
      <c r="BW196" s="346"/>
      <c r="BX196" s="346"/>
      <c r="BY196" s="346"/>
      <c r="BZ196" s="346"/>
      <c r="CA196" s="346"/>
      <c r="CB196" s="346"/>
      <c r="CC196" s="346"/>
      <c r="CD196" s="346"/>
      <c r="CE196" s="346"/>
      <c r="CF196" s="346"/>
      <c r="CG196" s="346"/>
      <c r="CH196" s="346"/>
      <c r="CI196" s="346"/>
      <c r="CJ196" s="346"/>
      <c r="CK196" s="346"/>
      <c r="CL196" s="346"/>
      <c r="CM196" s="346"/>
      <c r="CN196" s="346"/>
      <c r="CO196" s="346"/>
      <c r="CP196" s="346"/>
      <c r="CQ196" s="346"/>
    </row>
    <row r="197" spans="1:95" ht="16.5" customHeight="1">
      <c r="A197" s="399"/>
      <c r="B197" s="399"/>
      <c r="C197" s="399"/>
      <c r="D197" s="399"/>
      <c r="E197" s="399"/>
      <c r="F197" s="399"/>
      <c r="G197" s="346"/>
      <c r="H197" s="401"/>
      <c r="I197" s="401"/>
      <c r="J197" s="346"/>
      <c r="K197" s="346"/>
      <c r="L197" s="346"/>
      <c r="M197" s="346"/>
      <c r="N197" s="346"/>
      <c r="O197" s="346"/>
      <c r="P197" s="346"/>
      <c r="Q197" s="346"/>
      <c r="R197" s="346"/>
      <c r="S197" s="346"/>
      <c r="T197" s="346"/>
      <c r="U197" s="346"/>
      <c r="V197" s="346"/>
      <c r="W197" s="346"/>
      <c r="X197" s="346"/>
      <c r="Y197" s="346"/>
      <c r="Z197" s="346"/>
      <c r="AA197" s="346"/>
      <c r="AB197" s="346"/>
      <c r="AC197" s="346"/>
      <c r="AD197" s="346"/>
      <c r="AE197" s="346"/>
      <c r="AF197" s="346"/>
      <c r="AG197" s="346"/>
      <c r="AH197" s="346"/>
      <c r="AI197" s="346"/>
      <c r="AJ197" s="346"/>
      <c r="AK197" s="346"/>
      <c r="AL197" s="346"/>
      <c r="AM197" s="346"/>
      <c r="AN197" s="346"/>
      <c r="AO197" s="346"/>
      <c r="AP197" s="346"/>
      <c r="AQ197" s="346"/>
      <c r="AR197" s="346"/>
      <c r="AS197" s="346"/>
      <c r="AT197" s="346"/>
      <c r="AU197" s="346"/>
      <c r="AV197" s="346"/>
      <c r="AW197" s="346"/>
      <c r="AX197" s="346"/>
      <c r="AY197" s="346"/>
      <c r="AZ197" s="346"/>
      <c r="BA197" s="346"/>
      <c r="BB197" s="346"/>
      <c r="BC197" s="346"/>
      <c r="BD197" s="346"/>
      <c r="BE197" s="346"/>
      <c r="BF197" s="346"/>
      <c r="BG197" s="346"/>
      <c r="BH197" s="346"/>
      <c r="BI197" s="346"/>
      <c r="BJ197" s="346"/>
      <c r="BK197" s="346"/>
      <c r="BL197" s="346"/>
      <c r="BM197" s="346"/>
      <c r="BN197" s="346"/>
      <c r="BO197" s="346"/>
      <c r="BP197" s="346"/>
      <c r="BQ197" s="346"/>
      <c r="BR197" s="346"/>
      <c r="BS197" s="346"/>
      <c r="BT197" s="346"/>
      <c r="BU197" s="346"/>
      <c r="BV197" s="346"/>
      <c r="BW197" s="346"/>
      <c r="BX197" s="346"/>
      <c r="BY197" s="346"/>
      <c r="BZ197" s="346"/>
      <c r="CA197" s="346"/>
      <c r="CB197" s="346"/>
      <c r="CC197" s="346"/>
      <c r="CD197" s="346"/>
      <c r="CE197" s="346"/>
      <c r="CF197" s="346"/>
      <c r="CG197" s="346"/>
      <c r="CH197" s="346"/>
      <c r="CI197" s="346"/>
      <c r="CJ197" s="346"/>
      <c r="CK197" s="346"/>
      <c r="CL197" s="346"/>
      <c r="CM197" s="346"/>
      <c r="CN197" s="346"/>
      <c r="CO197" s="346"/>
      <c r="CP197" s="346"/>
      <c r="CQ197" s="346"/>
    </row>
    <row r="198" spans="1:95" ht="16.5" customHeight="1">
      <c r="A198" s="399"/>
      <c r="B198" s="399"/>
      <c r="C198" s="399"/>
      <c r="D198" s="399"/>
      <c r="E198" s="399"/>
      <c r="F198" s="399"/>
      <c r="G198" s="346"/>
      <c r="H198" s="401"/>
      <c r="I198" s="401"/>
      <c r="J198" s="346"/>
      <c r="K198" s="346"/>
      <c r="L198" s="346"/>
      <c r="M198" s="346"/>
      <c r="N198" s="346"/>
      <c r="O198" s="346"/>
      <c r="P198" s="346"/>
      <c r="Q198" s="346"/>
      <c r="R198" s="346"/>
      <c r="S198" s="346"/>
      <c r="T198" s="346"/>
      <c r="U198" s="346"/>
      <c r="V198" s="346"/>
      <c r="W198" s="346"/>
      <c r="X198" s="346"/>
      <c r="Y198" s="346"/>
      <c r="Z198" s="346"/>
      <c r="AA198" s="346"/>
      <c r="AB198" s="346"/>
      <c r="AC198" s="346"/>
      <c r="AD198" s="346"/>
      <c r="AE198" s="346"/>
      <c r="AF198" s="346"/>
      <c r="AG198" s="346"/>
      <c r="AH198" s="346"/>
      <c r="AI198" s="346"/>
      <c r="AJ198" s="346"/>
      <c r="AK198" s="346"/>
      <c r="AL198" s="346"/>
      <c r="AM198" s="346"/>
      <c r="AN198" s="346"/>
      <c r="AO198" s="346"/>
      <c r="AP198" s="346"/>
      <c r="AQ198" s="346"/>
      <c r="AR198" s="346"/>
      <c r="AS198" s="346"/>
      <c r="AT198" s="346"/>
      <c r="AU198" s="346"/>
      <c r="AV198" s="346"/>
      <c r="AW198" s="346"/>
      <c r="AX198" s="346"/>
      <c r="AY198" s="346"/>
      <c r="AZ198" s="346"/>
      <c r="BA198" s="346"/>
      <c r="BB198" s="346"/>
      <c r="BC198" s="346"/>
      <c r="BD198" s="346"/>
      <c r="BE198" s="346"/>
      <c r="BF198" s="346"/>
      <c r="BG198" s="346"/>
      <c r="BH198" s="346"/>
      <c r="BI198" s="346"/>
      <c r="BJ198" s="346"/>
      <c r="BK198" s="346"/>
      <c r="BL198" s="346"/>
      <c r="BM198" s="346"/>
      <c r="BN198" s="346"/>
      <c r="BO198" s="346"/>
      <c r="BP198" s="346"/>
      <c r="BQ198" s="346"/>
      <c r="BR198" s="346"/>
      <c r="BS198" s="346"/>
      <c r="BT198" s="346"/>
      <c r="BU198" s="346"/>
      <c r="BV198" s="346"/>
      <c r="BW198" s="346"/>
      <c r="BX198" s="346"/>
      <c r="BY198" s="346"/>
      <c r="BZ198" s="346"/>
      <c r="CA198" s="346"/>
      <c r="CB198" s="346"/>
      <c r="CC198" s="346"/>
      <c r="CD198" s="346"/>
      <c r="CE198" s="346"/>
      <c r="CF198" s="346"/>
      <c r="CG198" s="346"/>
      <c r="CH198" s="346"/>
      <c r="CI198" s="346"/>
      <c r="CJ198" s="346"/>
      <c r="CK198" s="346"/>
      <c r="CL198" s="346"/>
      <c r="CM198" s="346"/>
      <c r="CN198" s="346"/>
      <c r="CO198" s="346"/>
      <c r="CP198" s="346"/>
      <c r="CQ198" s="346"/>
    </row>
    <row r="199" spans="1:95" ht="16.5" customHeight="1">
      <c r="A199" s="399"/>
      <c r="B199" s="399"/>
      <c r="C199" s="399"/>
      <c r="D199" s="399"/>
      <c r="E199" s="399"/>
      <c r="F199" s="399"/>
      <c r="G199" s="346"/>
      <c r="H199" s="401"/>
      <c r="I199" s="401"/>
      <c r="J199" s="346"/>
      <c r="K199" s="346"/>
      <c r="L199" s="346"/>
      <c r="M199" s="346"/>
      <c r="N199" s="346"/>
      <c r="O199" s="346"/>
      <c r="P199" s="346"/>
      <c r="Q199" s="346"/>
      <c r="R199" s="346"/>
      <c r="S199" s="346"/>
      <c r="T199" s="346"/>
      <c r="U199" s="346"/>
      <c r="V199" s="346"/>
      <c r="W199" s="346"/>
      <c r="X199" s="346"/>
      <c r="Y199" s="346"/>
      <c r="Z199" s="346"/>
      <c r="AA199" s="346"/>
      <c r="AB199" s="346"/>
      <c r="AC199" s="346"/>
      <c r="AD199" s="346"/>
      <c r="AE199" s="346"/>
      <c r="AF199" s="346"/>
      <c r="AG199" s="346"/>
      <c r="AH199" s="346"/>
      <c r="AI199" s="346"/>
      <c r="AJ199" s="346"/>
      <c r="AK199" s="346"/>
      <c r="AL199" s="346"/>
      <c r="AM199" s="346"/>
      <c r="AN199" s="346"/>
      <c r="AO199" s="346"/>
      <c r="AP199" s="346"/>
      <c r="AQ199" s="346"/>
      <c r="AR199" s="346"/>
      <c r="AS199" s="346"/>
      <c r="AT199" s="346"/>
      <c r="AU199" s="346"/>
      <c r="AV199" s="346"/>
      <c r="AW199" s="346"/>
      <c r="AX199" s="346"/>
      <c r="AY199" s="346"/>
      <c r="AZ199" s="346"/>
      <c r="BA199" s="346"/>
      <c r="BB199" s="346"/>
      <c r="BC199" s="346"/>
      <c r="BD199" s="346"/>
      <c r="BE199" s="346"/>
      <c r="BF199" s="346"/>
      <c r="BG199" s="346"/>
      <c r="BH199" s="346"/>
      <c r="BI199" s="346"/>
      <c r="BJ199" s="346"/>
      <c r="BK199" s="346"/>
      <c r="BL199" s="346"/>
      <c r="BM199" s="346"/>
      <c r="BN199" s="346"/>
      <c r="BO199" s="346"/>
      <c r="BP199" s="346"/>
      <c r="BQ199" s="346"/>
      <c r="BR199" s="346"/>
      <c r="BS199" s="346"/>
      <c r="BT199" s="346"/>
      <c r="BU199" s="346"/>
      <c r="BV199" s="346"/>
      <c r="BW199" s="346"/>
      <c r="BX199" s="346"/>
      <c r="BY199" s="346"/>
      <c r="BZ199" s="346"/>
      <c r="CA199" s="346"/>
      <c r="CB199" s="346"/>
      <c r="CC199" s="346"/>
      <c r="CD199" s="346"/>
      <c r="CE199" s="346"/>
      <c r="CF199" s="346"/>
      <c r="CG199" s="346"/>
      <c r="CH199" s="346"/>
      <c r="CI199" s="346"/>
      <c r="CJ199" s="346"/>
      <c r="CK199" s="346"/>
      <c r="CL199" s="346"/>
      <c r="CM199" s="346"/>
      <c r="CN199" s="346"/>
      <c r="CO199" s="346"/>
      <c r="CP199" s="346"/>
      <c r="CQ199" s="346"/>
    </row>
    <row r="200" spans="1:95" ht="16.5" customHeight="1">
      <c r="A200" s="399"/>
      <c r="B200" s="399"/>
      <c r="C200" s="399"/>
      <c r="D200" s="399"/>
      <c r="E200" s="399"/>
      <c r="F200" s="399"/>
      <c r="G200" s="346"/>
      <c r="H200" s="401"/>
      <c r="I200" s="401"/>
      <c r="J200" s="346"/>
      <c r="K200" s="346"/>
      <c r="L200" s="346"/>
      <c r="M200" s="346"/>
      <c r="N200" s="346"/>
      <c r="O200" s="346"/>
      <c r="P200" s="346"/>
      <c r="Q200" s="346"/>
      <c r="R200" s="346"/>
      <c r="S200" s="346"/>
      <c r="T200" s="346"/>
      <c r="U200" s="346"/>
      <c r="V200" s="346"/>
      <c r="W200" s="346"/>
      <c r="X200" s="346"/>
      <c r="Y200" s="346"/>
      <c r="Z200" s="346"/>
      <c r="AA200" s="346"/>
      <c r="AB200" s="346"/>
      <c r="AC200" s="346"/>
      <c r="AD200" s="346"/>
      <c r="AE200" s="346"/>
      <c r="AF200" s="346"/>
      <c r="AG200" s="346"/>
      <c r="AH200" s="346"/>
      <c r="AI200" s="346"/>
      <c r="AJ200" s="346"/>
      <c r="AK200" s="346"/>
      <c r="AL200" s="346"/>
      <c r="AM200" s="346"/>
      <c r="AN200" s="346"/>
      <c r="AO200" s="346"/>
      <c r="AP200" s="346"/>
      <c r="AQ200" s="346"/>
      <c r="AR200" s="346"/>
      <c r="AS200" s="346"/>
      <c r="AT200" s="346"/>
      <c r="AU200" s="346"/>
      <c r="AV200" s="346"/>
      <c r="AW200" s="346"/>
      <c r="AX200" s="346"/>
      <c r="AY200" s="346"/>
      <c r="AZ200" s="346"/>
      <c r="BA200" s="346"/>
      <c r="BB200" s="346"/>
      <c r="BC200" s="346"/>
      <c r="BD200" s="346"/>
      <c r="BE200" s="346"/>
      <c r="BF200" s="346"/>
      <c r="BG200" s="346"/>
      <c r="BH200" s="346"/>
      <c r="BI200" s="346"/>
      <c r="BJ200" s="346"/>
      <c r="BK200" s="346"/>
      <c r="BL200" s="346"/>
      <c r="BM200" s="346"/>
      <c r="BN200" s="346"/>
      <c r="BO200" s="346"/>
      <c r="BP200" s="346"/>
      <c r="BQ200" s="346"/>
      <c r="BR200" s="346"/>
      <c r="BS200" s="346"/>
      <c r="BT200" s="346"/>
      <c r="BU200" s="346"/>
      <c r="BV200" s="346"/>
      <c r="BW200" s="346"/>
      <c r="BX200" s="346"/>
      <c r="BY200" s="346"/>
      <c r="BZ200" s="346"/>
      <c r="CA200" s="346"/>
      <c r="CB200" s="346"/>
      <c r="CC200" s="346"/>
      <c r="CD200" s="346"/>
      <c r="CE200" s="346"/>
      <c r="CF200" s="346"/>
      <c r="CG200" s="346"/>
      <c r="CH200" s="346"/>
      <c r="CI200" s="346"/>
      <c r="CJ200" s="346"/>
      <c r="CK200" s="346"/>
      <c r="CL200" s="346"/>
      <c r="CM200" s="346"/>
      <c r="CN200" s="346"/>
      <c r="CO200" s="346"/>
      <c r="CP200" s="346"/>
      <c r="CQ200" s="346"/>
    </row>
    <row r="201" spans="1:95" ht="16.5" customHeight="1">
      <c r="A201" s="399"/>
      <c r="B201" s="399"/>
      <c r="C201" s="399"/>
      <c r="D201" s="399"/>
      <c r="E201" s="399"/>
      <c r="F201" s="399"/>
      <c r="G201" s="346"/>
      <c r="H201" s="401"/>
      <c r="I201" s="401"/>
      <c r="J201" s="346"/>
      <c r="K201" s="346"/>
      <c r="L201" s="346"/>
      <c r="M201" s="346"/>
      <c r="N201" s="346"/>
      <c r="O201" s="346"/>
      <c r="P201" s="346"/>
      <c r="Q201" s="346"/>
      <c r="R201" s="346"/>
      <c r="S201" s="346"/>
      <c r="T201" s="346"/>
      <c r="U201" s="346"/>
      <c r="V201" s="346"/>
      <c r="W201" s="346"/>
      <c r="X201" s="346"/>
      <c r="Y201" s="346"/>
      <c r="Z201" s="346"/>
      <c r="AA201" s="346"/>
      <c r="AB201" s="346"/>
      <c r="AC201" s="346"/>
      <c r="AD201" s="346"/>
      <c r="AE201" s="346"/>
      <c r="AF201" s="346"/>
      <c r="AG201" s="346"/>
      <c r="AH201" s="346"/>
      <c r="AI201" s="346"/>
      <c r="AJ201" s="346"/>
      <c r="AK201" s="346"/>
      <c r="AL201" s="346"/>
      <c r="AM201" s="346"/>
      <c r="AN201" s="346"/>
      <c r="AO201" s="346"/>
      <c r="AP201" s="346"/>
      <c r="AQ201" s="346"/>
      <c r="AR201" s="346"/>
      <c r="AS201" s="346"/>
      <c r="AT201" s="346"/>
      <c r="AU201" s="346"/>
      <c r="AV201" s="346"/>
      <c r="AW201" s="346"/>
      <c r="AX201" s="346"/>
      <c r="AY201" s="346"/>
      <c r="AZ201" s="346"/>
      <c r="BA201" s="346"/>
      <c r="BB201" s="346"/>
      <c r="BC201" s="346"/>
      <c r="BD201" s="346"/>
      <c r="BE201" s="346"/>
      <c r="BF201" s="346"/>
      <c r="BG201" s="346"/>
      <c r="BH201" s="346"/>
      <c r="BI201" s="346"/>
      <c r="BJ201" s="346"/>
      <c r="BK201" s="346"/>
      <c r="BL201" s="346"/>
      <c r="BM201" s="346"/>
      <c r="BN201" s="346"/>
      <c r="BO201" s="346"/>
      <c r="BP201" s="346"/>
      <c r="BQ201" s="346"/>
      <c r="BR201" s="346"/>
      <c r="BS201" s="346"/>
      <c r="BT201" s="346"/>
      <c r="BU201" s="346"/>
      <c r="BV201" s="346"/>
      <c r="BW201" s="346"/>
      <c r="BX201" s="346"/>
      <c r="BY201" s="346"/>
      <c r="BZ201" s="346"/>
      <c r="CA201" s="346"/>
      <c r="CB201" s="346"/>
      <c r="CC201" s="346"/>
      <c r="CD201" s="346"/>
      <c r="CE201" s="346"/>
      <c r="CF201" s="346"/>
      <c r="CG201" s="346"/>
      <c r="CH201" s="346"/>
      <c r="CI201" s="346"/>
      <c r="CJ201" s="346"/>
      <c r="CK201" s="346"/>
      <c r="CL201" s="346"/>
      <c r="CM201" s="346"/>
      <c r="CN201" s="346"/>
      <c r="CO201" s="346"/>
      <c r="CP201" s="346"/>
      <c r="CQ201" s="346"/>
    </row>
    <row r="202" spans="1:95" ht="16.5" customHeight="1">
      <c r="A202" s="399"/>
      <c r="B202" s="399"/>
      <c r="C202" s="399"/>
      <c r="D202" s="399"/>
      <c r="E202" s="399"/>
      <c r="F202" s="399"/>
      <c r="G202" s="346"/>
      <c r="H202" s="401"/>
      <c r="I202" s="401"/>
      <c r="J202" s="346"/>
      <c r="K202" s="346"/>
      <c r="L202" s="346"/>
      <c r="M202" s="346"/>
      <c r="N202" s="346"/>
      <c r="O202" s="346"/>
      <c r="P202" s="346"/>
      <c r="Q202" s="346"/>
      <c r="R202" s="346"/>
      <c r="S202" s="346"/>
      <c r="T202" s="346"/>
      <c r="U202" s="346"/>
      <c r="V202" s="346"/>
      <c r="W202" s="346"/>
      <c r="X202" s="346"/>
      <c r="Y202" s="346"/>
      <c r="Z202" s="346"/>
      <c r="AA202" s="346"/>
      <c r="AB202" s="346"/>
      <c r="AC202" s="346"/>
      <c r="AD202" s="346"/>
      <c r="AE202" s="346"/>
      <c r="AF202" s="346"/>
      <c r="AG202" s="346"/>
      <c r="AH202" s="346"/>
      <c r="AI202" s="346"/>
      <c r="AJ202" s="346"/>
      <c r="AK202" s="346"/>
      <c r="AL202" s="346"/>
      <c r="AM202" s="346"/>
      <c r="AN202" s="346"/>
      <c r="AO202" s="346"/>
      <c r="AP202" s="346"/>
      <c r="AQ202" s="346"/>
      <c r="AR202" s="346"/>
      <c r="AS202" s="346"/>
      <c r="AT202" s="346"/>
      <c r="AU202" s="346"/>
      <c r="AV202" s="346"/>
      <c r="AW202" s="346"/>
      <c r="AX202" s="346"/>
      <c r="AY202" s="346"/>
      <c r="AZ202" s="346"/>
      <c r="BA202" s="346"/>
      <c r="BB202" s="346"/>
      <c r="BC202" s="346"/>
      <c r="BD202" s="346"/>
      <c r="BE202" s="346"/>
      <c r="BF202" s="346"/>
      <c r="BG202" s="346"/>
      <c r="BH202" s="346"/>
      <c r="BI202" s="346"/>
      <c r="BJ202" s="346"/>
      <c r="BK202" s="346"/>
      <c r="BL202" s="346"/>
      <c r="BM202" s="346"/>
      <c r="BN202" s="346"/>
      <c r="BO202" s="346"/>
      <c r="BP202" s="346"/>
      <c r="BQ202" s="346"/>
      <c r="BR202" s="346"/>
      <c r="BS202" s="346"/>
      <c r="BT202" s="346"/>
      <c r="BU202" s="346"/>
      <c r="BV202" s="346"/>
      <c r="BW202" s="346"/>
      <c r="BX202" s="346"/>
      <c r="BY202" s="346"/>
      <c r="BZ202" s="346"/>
      <c r="CA202" s="346"/>
      <c r="CB202" s="346"/>
      <c r="CC202" s="346"/>
      <c r="CD202" s="346"/>
      <c r="CE202" s="346"/>
      <c r="CF202" s="346"/>
      <c r="CG202" s="346"/>
      <c r="CH202" s="346"/>
      <c r="CI202" s="346"/>
      <c r="CJ202" s="346"/>
      <c r="CK202" s="346"/>
      <c r="CL202" s="346"/>
      <c r="CM202" s="346"/>
      <c r="CN202" s="346"/>
      <c r="CO202" s="346"/>
      <c r="CP202" s="346"/>
      <c r="CQ202" s="346"/>
    </row>
    <row r="203" spans="1:95" ht="16.5" customHeight="1">
      <c r="A203" s="399"/>
      <c r="B203" s="399"/>
      <c r="C203" s="399"/>
      <c r="D203" s="399"/>
      <c r="E203" s="399"/>
      <c r="F203" s="399"/>
      <c r="G203" s="346"/>
      <c r="H203" s="401"/>
      <c r="I203" s="401"/>
      <c r="J203" s="346"/>
      <c r="K203" s="346"/>
      <c r="L203" s="346"/>
      <c r="M203" s="346"/>
      <c r="N203" s="346"/>
      <c r="O203" s="346"/>
      <c r="P203" s="346"/>
      <c r="Q203" s="346"/>
      <c r="R203" s="346"/>
      <c r="S203" s="346"/>
      <c r="T203" s="346"/>
      <c r="U203" s="346"/>
      <c r="V203" s="346"/>
      <c r="W203" s="346"/>
      <c r="X203" s="346"/>
      <c r="Y203" s="346"/>
      <c r="Z203" s="346"/>
      <c r="AA203" s="346"/>
      <c r="AB203" s="346"/>
      <c r="AC203" s="346"/>
      <c r="AD203" s="346"/>
      <c r="AE203" s="346"/>
      <c r="AF203" s="346"/>
      <c r="AG203" s="346"/>
      <c r="AH203" s="346"/>
      <c r="AI203" s="346"/>
      <c r="AJ203" s="346"/>
      <c r="AK203" s="346"/>
      <c r="AL203" s="346"/>
      <c r="AM203" s="346"/>
      <c r="AN203" s="346"/>
      <c r="AO203" s="346"/>
      <c r="AP203" s="346"/>
      <c r="AQ203" s="346"/>
      <c r="AR203" s="346"/>
      <c r="AS203" s="346"/>
      <c r="AT203" s="346"/>
      <c r="AU203" s="346"/>
      <c r="AV203" s="346"/>
      <c r="AW203" s="346"/>
      <c r="AX203" s="346"/>
      <c r="AY203" s="346"/>
      <c r="AZ203" s="346"/>
      <c r="BA203" s="346"/>
      <c r="BB203" s="346"/>
      <c r="BC203" s="346"/>
      <c r="BD203" s="346"/>
      <c r="BE203" s="346"/>
      <c r="BF203" s="346"/>
      <c r="BG203" s="346"/>
      <c r="BH203" s="346"/>
      <c r="BI203" s="346"/>
      <c r="BJ203" s="346"/>
      <c r="BK203" s="346"/>
      <c r="BL203" s="346"/>
      <c r="BM203" s="346"/>
      <c r="BN203" s="346"/>
      <c r="BO203" s="346"/>
      <c r="BP203" s="346"/>
      <c r="BQ203" s="346"/>
      <c r="BR203" s="346"/>
      <c r="BS203" s="346"/>
      <c r="BT203" s="346"/>
      <c r="BU203" s="346"/>
      <c r="BV203" s="346"/>
      <c r="BW203" s="346"/>
      <c r="BX203" s="346"/>
      <c r="BY203" s="346"/>
      <c r="BZ203" s="346"/>
      <c r="CA203" s="346"/>
      <c r="CB203" s="346"/>
      <c r="CC203" s="346"/>
      <c r="CD203" s="346"/>
      <c r="CE203" s="346"/>
      <c r="CF203" s="346"/>
      <c r="CG203" s="346"/>
      <c r="CH203" s="346"/>
      <c r="CI203" s="346"/>
      <c r="CJ203" s="346"/>
      <c r="CK203" s="346"/>
      <c r="CL203" s="346"/>
      <c r="CM203" s="346"/>
      <c r="CN203" s="346"/>
      <c r="CO203" s="346"/>
      <c r="CP203" s="346"/>
      <c r="CQ203" s="346"/>
    </row>
    <row r="204" spans="1:95" ht="16.5" customHeight="1">
      <c r="A204" s="399"/>
      <c r="B204" s="399"/>
      <c r="C204" s="399"/>
      <c r="D204" s="399"/>
      <c r="E204" s="399"/>
      <c r="F204" s="399"/>
      <c r="G204" s="346"/>
      <c r="H204" s="401"/>
      <c r="I204" s="401"/>
      <c r="J204" s="346"/>
      <c r="K204" s="346"/>
      <c r="L204" s="346"/>
      <c r="M204" s="346"/>
      <c r="N204" s="346"/>
      <c r="O204" s="346"/>
      <c r="P204" s="346"/>
      <c r="Q204" s="346"/>
      <c r="R204" s="346"/>
      <c r="S204" s="346"/>
      <c r="T204" s="346"/>
      <c r="U204" s="346"/>
      <c r="V204" s="346"/>
      <c r="W204" s="346"/>
      <c r="X204" s="346"/>
      <c r="Y204" s="346"/>
      <c r="Z204" s="346"/>
      <c r="AA204" s="346"/>
      <c r="AB204" s="346"/>
      <c r="AC204" s="346"/>
      <c r="AD204" s="346"/>
      <c r="AE204" s="346"/>
      <c r="AF204" s="346"/>
      <c r="AG204" s="346"/>
      <c r="AH204" s="346"/>
      <c r="AI204" s="346"/>
      <c r="AJ204" s="346"/>
      <c r="AK204" s="346"/>
      <c r="AL204" s="346"/>
      <c r="AM204" s="346"/>
      <c r="AN204" s="346"/>
      <c r="AO204" s="346"/>
      <c r="AP204" s="346"/>
      <c r="AQ204" s="346"/>
      <c r="AR204" s="346"/>
      <c r="AS204" s="346"/>
      <c r="AT204" s="346"/>
      <c r="AU204" s="346"/>
      <c r="AV204" s="346"/>
      <c r="AW204" s="346"/>
      <c r="AX204" s="346"/>
      <c r="AY204" s="346"/>
      <c r="AZ204" s="346"/>
      <c r="BA204" s="346"/>
      <c r="BB204" s="346"/>
      <c r="BC204" s="346"/>
      <c r="BD204" s="346"/>
      <c r="BE204" s="346"/>
      <c r="BF204" s="346"/>
      <c r="BG204" s="346"/>
      <c r="BH204" s="346"/>
      <c r="BI204" s="346"/>
      <c r="BJ204" s="346"/>
      <c r="BK204" s="346"/>
      <c r="BL204" s="346"/>
      <c r="BM204" s="346"/>
      <c r="BN204" s="346"/>
      <c r="BO204" s="346"/>
      <c r="BP204" s="346"/>
      <c r="BQ204" s="346"/>
      <c r="BR204" s="346"/>
      <c r="BS204" s="346"/>
      <c r="BT204" s="346"/>
      <c r="BU204" s="346"/>
      <c r="BV204" s="346"/>
      <c r="BW204" s="346"/>
      <c r="BX204" s="346"/>
      <c r="BY204" s="346"/>
      <c r="BZ204" s="346"/>
      <c r="CA204" s="346"/>
      <c r="CB204" s="346"/>
      <c r="CC204" s="346"/>
      <c r="CD204" s="346"/>
      <c r="CE204" s="346"/>
      <c r="CF204" s="346"/>
      <c r="CG204" s="346"/>
      <c r="CH204" s="346"/>
      <c r="CI204" s="346"/>
      <c r="CJ204" s="346"/>
      <c r="CK204" s="346"/>
      <c r="CL204" s="346"/>
      <c r="CM204" s="346"/>
      <c r="CN204" s="346"/>
      <c r="CO204" s="346"/>
      <c r="CP204" s="346"/>
      <c r="CQ204" s="346"/>
    </row>
    <row r="205" spans="1:95" ht="16.5" customHeight="1">
      <c r="A205" s="399"/>
      <c r="B205" s="399"/>
      <c r="C205" s="399"/>
      <c r="D205" s="399"/>
      <c r="E205" s="399"/>
      <c r="F205" s="399"/>
      <c r="G205" s="346"/>
      <c r="H205" s="401"/>
      <c r="I205" s="401"/>
      <c r="J205" s="346"/>
      <c r="K205" s="346"/>
      <c r="L205" s="346"/>
      <c r="M205" s="346"/>
      <c r="N205" s="346"/>
      <c r="O205" s="346"/>
      <c r="P205" s="346"/>
      <c r="Q205" s="346"/>
      <c r="R205" s="346"/>
      <c r="S205" s="346"/>
      <c r="T205" s="346"/>
      <c r="U205" s="346"/>
      <c r="V205" s="346"/>
      <c r="W205" s="346"/>
      <c r="X205" s="346"/>
      <c r="Y205" s="346"/>
      <c r="Z205" s="346"/>
      <c r="AA205" s="346"/>
      <c r="AB205" s="346"/>
      <c r="AC205" s="346"/>
      <c r="AD205" s="346"/>
      <c r="AE205" s="346"/>
      <c r="AF205" s="346"/>
      <c r="AG205" s="346"/>
      <c r="AH205" s="346"/>
      <c r="AI205" s="346"/>
      <c r="AJ205" s="346"/>
      <c r="AK205" s="346"/>
      <c r="AL205" s="346"/>
      <c r="AM205" s="346"/>
      <c r="AN205" s="346"/>
      <c r="AO205" s="346"/>
      <c r="AP205" s="346"/>
      <c r="AQ205" s="346"/>
      <c r="AR205" s="346"/>
      <c r="AS205" s="346"/>
      <c r="AT205" s="346"/>
      <c r="AU205" s="346"/>
      <c r="AV205" s="346"/>
      <c r="AW205" s="346"/>
      <c r="AX205" s="346"/>
      <c r="AY205" s="346"/>
      <c r="AZ205" s="346"/>
      <c r="BA205" s="346"/>
      <c r="BB205" s="346"/>
      <c r="BC205" s="346"/>
      <c r="BD205" s="346"/>
      <c r="BE205" s="346"/>
      <c r="BF205" s="346"/>
      <c r="BG205" s="346"/>
      <c r="BH205" s="346"/>
      <c r="BI205" s="346"/>
      <c r="BJ205" s="346"/>
      <c r="BK205" s="346"/>
      <c r="BL205" s="346"/>
      <c r="BM205" s="346"/>
      <c r="BN205" s="346"/>
      <c r="BO205" s="346"/>
      <c r="BP205" s="346"/>
      <c r="BQ205" s="346"/>
      <c r="BR205" s="346"/>
      <c r="BS205" s="346"/>
      <c r="BT205" s="346"/>
      <c r="BU205" s="346"/>
      <c r="BV205" s="346"/>
      <c r="BW205" s="346"/>
      <c r="BX205" s="346"/>
      <c r="BY205" s="346"/>
      <c r="BZ205" s="346"/>
      <c r="CA205" s="346"/>
      <c r="CB205" s="346"/>
      <c r="CC205" s="346"/>
      <c r="CD205" s="346"/>
      <c r="CE205" s="346"/>
      <c r="CF205" s="346"/>
      <c r="CG205" s="346"/>
      <c r="CH205" s="346"/>
      <c r="CI205" s="346"/>
      <c r="CJ205" s="346"/>
      <c r="CK205" s="346"/>
      <c r="CL205" s="346"/>
      <c r="CM205" s="346"/>
      <c r="CN205" s="346"/>
      <c r="CO205" s="346"/>
      <c r="CP205" s="346"/>
      <c r="CQ205" s="346"/>
    </row>
    <row r="206" spans="1:95" ht="16.5" customHeight="1">
      <c r="A206" s="399"/>
      <c r="B206" s="399"/>
      <c r="C206" s="399"/>
      <c r="D206" s="399"/>
      <c r="E206" s="399"/>
      <c r="F206" s="399"/>
      <c r="G206" s="346"/>
      <c r="H206" s="401"/>
      <c r="I206" s="401"/>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6"/>
      <c r="AK206" s="346"/>
      <c r="AL206" s="346"/>
      <c r="AM206" s="346"/>
      <c r="AN206" s="346"/>
      <c r="AO206" s="346"/>
      <c r="AP206" s="346"/>
      <c r="AQ206" s="346"/>
      <c r="AR206" s="346"/>
      <c r="AS206" s="346"/>
      <c r="AT206" s="346"/>
      <c r="AU206" s="346"/>
      <c r="AV206" s="346"/>
      <c r="AW206" s="346"/>
      <c r="AX206" s="346"/>
      <c r="AY206" s="346"/>
      <c r="AZ206" s="346"/>
      <c r="BA206" s="346"/>
      <c r="BB206" s="346"/>
      <c r="BC206" s="346"/>
      <c r="BD206" s="346"/>
      <c r="BE206" s="346"/>
      <c r="BF206" s="346"/>
      <c r="BG206" s="346"/>
      <c r="BH206" s="346"/>
      <c r="BI206" s="346"/>
      <c r="BJ206" s="346"/>
      <c r="BK206" s="346"/>
      <c r="BL206" s="346"/>
      <c r="BM206" s="346"/>
      <c r="BN206" s="346"/>
      <c r="BO206" s="346"/>
      <c r="BP206" s="346"/>
      <c r="BQ206" s="346"/>
      <c r="BR206" s="346"/>
      <c r="BS206" s="346"/>
      <c r="BT206" s="346"/>
      <c r="BU206" s="346"/>
      <c r="BV206" s="346"/>
      <c r="BW206" s="346"/>
      <c r="BX206" s="346"/>
      <c r="BY206" s="346"/>
      <c r="BZ206" s="346"/>
      <c r="CA206" s="346"/>
      <c r="CB206" s="346"/>
      <c r="CC206" s="346"/>
      <c r="CD206" s="346"/>
      <c r="CE206" s="346"/>
      <c r="CF206" s="346"/>
      <c r="CG206" s="346"/>
      <c r="CH206" s="346"/>
      <c r="CI206" s="346"/>
      <c r="CJ206" s="346"/>
      <c r="CK206" s="346"/>
      <c r="CL206" s="346"/>
      <c r="CM206" s="346"/>
      <c r="CN206" s="346"/>
      <c r="CO206" s="346"/>
      <c r="CP206" s="346"/>
      <c r="CQ206" s="346"/>
    </row>
    <row r="207" spans="1:95" ht="16.5" customHeight="1">
      <c r="A207" s="399"/>
      <c r="B207" s="399"/>
      <c r="C207" s="399"/>
      <c r="D207" s="399"/>
      <c r="E207" s="399"/>
      <c r="F207" s="399"/>
      <c r="G207" s="346"/>
      <c r="H207" s="401"/>
      <c r="I207" s="401"/>
      <c r="J207" s="346"/>
      <c r="K207" s="346"/>
      <c r="L207" s="346"/>
      <c r="M207" s="346"/>
      <c r="N207" s="346"/>
      <c r="O207" s="346"/>
      <c r="P207" s="346"/>
      <c r="Q207" s="346"/>
      <c r="R207" s="346"/>
      <c r="S207" s="346"/>
      <c r="T207" s="346"/>
      <c r="U207" s="346"/>
      <c r="V207" s="346"/>
      <c r="W207" s="346"/>
      <c r="X207" s="346"/>
      <c r="Y207" s="346"/>
      <c r="Z207" s="346"/>
      <c r="AA207" s="346"/>
      <c r="AB207" s="346"/>
      <c r="AC207" s="346"/>
      <c r="AD207" s="346"/>
      <c r="AE207" s="346"/>
      <c r="AF207" s="346"/>
      <c r="AG207" s="346"/>
      <c r="AH207" s="346"/>
      <c r="AI207" s="346"/>
      <c r="AJ207" s="346"/>
      <c r="AK207" s="346"/>
      <c r="AL207" s="346"/>
      <c r="AM207" s="346"/>
      <c r="AN207" s="346"/>
      <c r="AO207" s="346"/>
      <c r="AP207" s="346"/>
      <c r="AQ207" s="346"/>
      <c r="AR207" s="346"/>
      <c r="AS207" s="346"/>
      <c r="AT207" s="346"/>
      <c r="AU207" s="346"/>
      <c r="AV207" s="346"/>
      <c r="AW207" s="346"/>
      <c r="AX207" s="346"/>
      <c r="AY207" s="346"/>
      <c r="AZ207" s="346"/>
      <c r="BA207" s="346"/>
      <c r="BB207" s="346"/>
      <c r="BC207" s="346"/>
      <c r="BD207" s="346"/>
      <c r="BE207" s="346"/>
      <c r="BF207" s="346"/>
      <c r="BG207" s="346"/>
      <c r="BH207" s="346"/>
      <c r="BI207" s="346"/>
      <c r="BJ207" s="346"/>
      <c r="BK207" s="346"/>
      <c r="BL207" s="346"/>
      <c r="BM207" s="346"/>
      <c r="BN207" s="346"/>
      <c r="BO207" s="346"/>
      <c r="BP207" s="346"/>
      <c r="BQ207" s="346"/>
      <c r="BR207" s="346"/>
      <c r="BS207" s="346"/>
      <c r="BT207" s="346"/>
      <c r="BU207" s="346"/>
      <c r="BV207" s="346"/>
      <c r="BW207" s="346"/>
      <c r="BX207" s="346"/>
      <c r="BY207" s="346"/>
      <c r="BZ207" s="346"/>
      <c r="CA207" s="346"/>
      <c r="CB207" s="346"/>
      <c r="CC207" s="346"/>
      <c r="CD207" s="346"/>
      <c r="CE207" s="346"/>
      <c r="CF207" s="346"/>
      <c r="CG207" s="346"/>
      <c r="CH207" s="346"/>
      <c r="CI207" s="346"/>
      <c r="CJ207" s="346"/>
      <c r="CK207" s="346"/>
      <c r="CL207" s="346"/>
      <c r="CM207" s="346"/>
      <c r="CN207" s="346"/>
      <c r="CO207" s="346"/>
      <c r="CP207" s="346"/>
      <c r="CQ207" s="346"/>
    </row>
    <row r="208" spans="1:95" ht="16.5" customHeight="1">
      <c r="A208" s="399"/>
      <c r="B208" s="399"/>
      <c r="C208" s="399"/>
      <c r="D208" s="399"/>
      <c r="E208" s="399"/>
      <c r="F208" s="399"/>
      <c r="G208" s="346"/>
      <c r="H208" s="401"/>
      <c r="I208" s="401"/>
      <c r="J208" s="346"/>
      <c r="K208" s="346"/>
      <c r="L208" s="346"/>
      <c r="M208" s="346"/>
      <c r="N208" s="346"/>
      <c r="O208" s="346"/>
      <c r="P208" s="346"/>
      <c r="Q208" s="346"/>
      <c r="R208" s="346"/>
      <c r="S208" s="346"/>
      <c r="T208" s="346"/>
      <c r="U208" s="346"/>
      <c r="V208" s="346"/>
      <c r="W208" s="346"/>
      <c r="X208" s="346"/>
      <c r="Y208" s="346"/>
      <c r="Z208" s="346"/>
      <c r="AA208" s="346"/>
      <c r="AB208" s="346"/>
      <c r="AC208" s="346"/>
      <c r="AD208" s="346"/>
      <c r="AE208" s="346"/>
      <c r="AF208" s="346"/>
      <c r="AG208" s="346"/>
      <c r="AH208" s="346"/>
      <c r="AI208" s="346"/>
      <c r="AJ208" s="346"/>
      <c r="AK208" s="346"/>
      <c r="AL208" s="346"/>
      <c r="AM208" s="346"/>
      <c r="AN208" s="346"/>
      <c r="AO208" s="346"/>
      <c r="AP208" s="346"/>
      <c r="AQ208" s="346"/>
      <c r="AR208" s="346"/>
      <c r="AS208" s="346"/>
      <c r="AT208" s="346"/>
      <c r="AU208" s="346"/>
      <c r="AV208" s="346"/>
      <c r="AW208" s="346"/>
      <c r="AX208" s="346"/>
      <c r="AY208" s="346"/>
      <c r="AZ208" s="346"/>
      <c r="BA208" s="346"/>
      <c r="BB208" s="346"/>
      <c r="BC208" s="346"/>
      <c r="BD208" s="346"/>
      <c r="BE208" s="346"/>
      <c r="BF208" s="346"/>
      <c r="BG208" s="346"/>
      <c r="BH208" s="346"/>
      <c r="BI208" s="346"/>
      <c r="BJ208" s="346"/>
      <c r="BK208" s="346"/>
      <c r="BL208" s="346"/>
      <c r="BM208" s="346"/>
      <c r="BN208" s="346"/>
      <c r="BO208" s="346"/>
      <c r="BP208" s="346"/>
      <c r="BQ208" s="346"/>
      <c r="BR208" s="346"/>
      <c r="BS208" s="346"/>
      <c r="BT208" s="346"/>
      <c r="BU208" s="346"/>
      <c r="BV208" s="346"/>
      <c r="BW208" s="346"/>
      <c r="BX208" s="346"/>
      <c r="BY208" s="346"/>
      <c r="BZ208" s="346"/>
      <c r="CA208" s="346"/>
      <c r="CB208" s="346"/>
      <c r="CC208" s="346"/>
      <c r="CD208" s="346"/>
      <c r="CE208" s="346"/>
      <c r="CF208" s="346"/>
      <c r="CG208" s="346"/>
      <c r="CH208" s="346"/>
      <c r="CI208" s="346"/>
      <c r="CJ208" s="346"/>
      <c r="CK208" s="346"/>
      <c r="CL208" s="346"/>
      <c r="CM208" s="346"/>
      <c r="CN208" s="346"/>
      <c r="CO208" s="346"/>
      <c r="CP208" s="346"/>
      <c r="CQ208" s="346"/>
    </row>
    <row r="209" spans="1:95" ht="16.5" customHeight="1">
      <c r="A209" s="399"/>
      <c r="B209" s="399"/>
      <c r="C209" s="399"/>
      <c r="D209" s="399"/>
      <c r="E209" s="399"/>
      <c r="F209" s="399"/>
      <c r="G209" s="346"/>
      <c r="H209" s="401"/>
      <c r="I209" s="401"/>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6"/>
      <c r="AK209" s="346"/>
      <c r="AL209" s="346"/>
      <c r="AM209" s="346"/>
      <c r="AN209" s="346"/>
      <c r="AO209" s="346"/>
      <c r="AP209" s="346"/>
      <c r="AQ209" s="346"/>
      <c r="AR209" s="346"/>
      <c r="AS209" s="346"/>
      <c r="AT209" s="346"/>
      <c r="AU209" s="346"/>
      <c r="AV209" s="346"/>
      <c r="AW209" s="346"/>
      <c r="AX209" s="346"/>
      <c r="AY209" s="346"/>
      <c r="AZ209" s="346"/>
      <c r="BA209" s="346"/>
      <c r="BB209" s="346"/>
      <c r="BC209" s="346"/>
      <c r="BD209" s="346"/>
      <c r="BE209" s="346"/>
      <c r="BF209" s="346"/>
      <c r="BG209" s="346"/>
      <c r="BH209" s="346"/>
      <c r="BI209" s="346"/>
      <c r="BJ209" s="346"/>
      <c r="BK209" s="346"/>
      <c r="BL209" s="346"/>
      <c r="BM209" s="346"/>
      <c r="BN209" s="346"/>
      <c r="BO209" s="346"/>
      <c r="BP209" s="346"/>
      <c r="BQ209" s="346"/>
      <c r="BR209" s="346"/>
      <c r="BS209" s="346"/>
      <c r="BT209" s="346"/>
      <c r="BU209" s="346"/>
      <c r="BV209" s="346"/>
      <c r="BW209" s="346"/>
      <c r="BX209" s="346"/>
      <c r="BY209" s="346"/>
      <c r="BZ209" s="346"/>
      <c r="CA209" s="346"/>
      <c r="CB209" s="346"/>
      <c r="CC209" s="346"/>
      <c r="CD209" s="346"/>
      <c r="CE209" s="346"/>
      <c r="CF209" s="346"/>
      <c r="CG209" s="346"/>
      <c r="CH209" s="346"/>
      <c r="CI209" s="346"/>
      <c r="CJ209" s="346"/>
      <c r="CK209" s="346"/>
      <c r="CL209" s="346"/>
      <c r="CM209" s="346"/>
      <c r="CN209" s="346"/>
      <c r="CO209" s="346"/>
      <c r="CP209" s="346"/>
      <c r="CQ209" s="346"/>
    </row>
    <row r="210" spans="1:95" ht="16.5" customHeight="1">
      <c r="A210" s="399"/>
      <c r="B210" s="399"/>
      <c r="C210" s="399"/>
      <c r="D210" s="399"/>
      <c r="E210" s="399"/>
      <c r="F210" s="399"/>
      <c r="G210" s="346"/>
      <c r="H210" s="401"/>
      <c r="I210" s="401"/>
      <c r="J210" s="346"/>
      <c r="K210" s="346"/>
      <c r="L210" s="346"/>
      <c r="M210" s="346"/>
      <c r="N210" s="346"/>
      <c r="O210" s="346"/>
      <c r="P210" s="346"/>
      <c r="Q210" s="346"/>
      <c r="R210" s="346"/>
      <c r="S210" s="346"/>
      <c r="T210" s="346"/>
      <c r="U210" s="346"/>
      <c r="V210" s="346"/>
      <c r="W210" s="346"/>
      <c r="X210" s="346"/>
      <c r="Y210" s="346"/>
      <c r="Z210" s="346"/>
      <c r="AA210" s="346"/>
      <c r="AB210" s="346"/>
      <c r="AC210" s="346"/>
      <c r="AD210" s="346"/>
      <c r="AE210" s="346"/>
      <c r="AF210" s="346"/>
      <c r="AG210" s="346"/>
      <c r="AH210" s="346"/>
      <c r="AI210" s="346"/>
      <c r="AJ210" s="346"/>
      <c r="AK210" s="346"/>
      <c r="AL210" s="346"/>
      <c r="AM210" s="346"/>
      <c r="AN210" s="346"/>
      <c r="AO210" s="346"/>
      <c r="AP210" s="346"/>
      <c r="AQ210" s="346"/>
      <c r="AR210" s="346"/>
      <c r="AS210" s="346"/>
      <c r="AT210" s="346"/>
      <c r="AU210" s="346"/>
      <c r="AV210" s="346"/>
      <c r="AW210" s="346"/>
      <c r="AX210" s="346"/>
      <c r="AY210" s="346"/>
      <c r="AZ210" s="346"/>
      <c r="BA210" s="346"/>
      <c r="BB210" s="346"/>
      <c r="BC210" s="346"/>
      <c r="BD210" s="346"/>
      <c r="BE210" s="346"/>
      <c r="BF210" s="346"/>
      <c r="BG210" s="346"/>
      <c r="BH210" s="346"/>
      <c r="BI210" s="346"/>
      <c r="BJ210" s="346"/>
      <c r="BK210" s="346"/>
      <c r="BL210" s="346"/>
      <c r="BM210" s="346"/>
      <c r="BN210" s="346"/>
      <c r="BO210" s="346"/>
      <c r="BP210" s="346"/>
      <c r="BQ210" s="346"/>
      <c r="BR210" s="346"/>
      <c r="BS210" s="346"/>
      <c r="BT210" s="346"/>
      <c r="BU210" s="346"/>
      <c r="BV210" s="346"/>
      <c r="BW210" s="346"/>
      <c r="BX210" s="346"/>
      <c r="BY210" s="346"/>
      <c r="BZ210" s="346"/>
      <c r="CA210" s="346"/>
      <c r="CB210" s="346"/>
      <c r="CC210" s="346"/>
      <c r="CD210" s="346"/>
      <c r="CE210" s="346"/>
      <c r="CF210" s="346"/>
      <c r="CG210" s="346"/>
      <c r="CH210" s="346"/>
      <c r="CI210" s="346"/>
      <c r="CJ210" s="346"/>
      <c r="CK210" s="346"/>
      <c r="CL210" s="346"/>
      <c r="CM210" s="346"/>
      <c r="CN210" s="346"/>
      <c r="CO210" s="346"/>
      <c r="CP210" s="346"/>
      <c r="CQ210" s="346"/>
    </row>
    <row r="211" spans="1:95" ht="16.5" customHeight="1">
      <c r="A211" s="399"/>
      <c r="B211" s="399"/>
      <c r="C211" s="399"/>
      <c r="D211" s="399"/>
      <c r="E211" s="399"/>
      <c r="F211" s="399"/>
      <c r="G211" s="346"/>
      <c r="H211" s="401"/>
      <c r="I211" s="401"/>
      <c r="J211" s="346"/>
      <c r="K211" s="346"/>
      <c r="L211" s="346"/>
      <c r="M211" s="346"/>
      <c r="N211" s="346"/>
      <c r="O211" s="346"/>
      <c r="P211" s="346"/>
      <c r="Q211" s="346"/>
      <c r="R211" s="346"/>
      <c r="S211" s="346"/>
      <c r="T211" s="346"/>
      <c r="U211" s="346"/>
      <c r="V211" s="346"/>
      <c r="W211" s="346"/>
      <c r="X211" s="346"/>
      <c r="Y211" s="346"/>
      <c r="Z211" s="346"/>
      <c r="AA211" s="346"/>
      <c r="AB211" s="346"/>
      <c r="AC211" s="346"/>
      <c r="AD211" s="346"/>
      <c r="AE211" s="346"/>
      <c r="AF211" s="346"/>
      <c r="AG211" s="346"/>
      <c r="AH211" s="346"/>
      <c r="AI211" s="346"/>
      <c r="AJ211" s="346"/>
      <c r="AK211" s="346"/>
      <c r="AL211" s="346"/>
      <c r="AM211" s="346"/>
      <c r="AN211" s="346"/>
      <c r="AO211" s="346"/>
      <c r="AP211" s="346"/>
      <c r="AQ211" s="346"/>
      <c r="AR211" s="346"/>
      <c r="AS211" s="346"/>
      <c r="AT211" s="346"/>
      <c r="AU211" s="346"/>
      <c r="AV211" s="346"/>
      <c r="AW211" s="346"/>
      <c r="AX211" s="346"/>
      <c r="AY211" s="346"/>
      <c r="AZ211" s="346"/>
      <c r="BA211" s="346"/>
      <c r="BB211" s="346"/>
      <c r="BC211" s="346"/>
      <c r="BD211" s="346"/>
      <c r="BE211" s="346"/>
      <c r="BF211" s="346"/>
      <c r="BG211" s="346"/>
      <c r="BH211" s="346"/>
      <c r="BI211" s="346"/>
      <c r="BJ211" s="346"/>
      <c r="BK211" s="346"/>
      <c r="BL211" s="346"/>
      <c r="BM211" s="346"/>
      <c r="BN211" s="346"/>
      <c r="BO211" s="346"/>
      <c r="BP211" s="346"/>
      <c r="BQ211" s="346"/>
      <c r="BR211" s="346"/>
      <c r="BS211" s="346"/>
      <c r="BT211" s="346"/>
      <c r="BU211" s="346"/>
      <c r="BV211" s="346"/>
      <c r="BW211" s="346"/>
      <c r="BX211" s="346"/>
      <c r="BY211" s="346"/>
      <c r="BZ211" s="346"/>
      <c r="CA211" s="346"/>
      <c r="CB211" s="346"/>
      <c r="CC211" s="346"/>
      <c r="CD211" s="346"/>
      <c r="CE211" s="346"/>
      <c r="CF211" s="346"/>
      <c r="CG211" s="346"/>
      <c r="CH211" s="346"/>
      <c r="CI211" s="346"/>
      <c r="CJ211" s="346"/>
      <c r="CK211" s="346"/>
      <c r="CL211" s="346"/>
      <c r="CM211" s="346"/>
      <c r="CN211" s="346"/>
      <c r="CO211" s="346"/>
      <c r="CP211" s="346"/>
      <c r="CQ211" s="346"/>
    </row>
    <row r="212" spans="1:95" ht="16.5" customHeight="1">
      <c r="A212" s="399"/>
      <c r="B212" s="399"/>
      <c r="C212" s="399"/>
      <c r="D212" s="399"/>
      <c r="E212" s="399"/>
      <c r="F212" s="399"/>
      <c r="G212" s="346"/>
      <c r="H212" s="401"/>
      <c r="I212" s="401"/>
      <c r="J212" s="346"/>
      <c r="K212" s="346"/>
      <c r="L212" s="346"/>
      <c r="M212" s="346"/>
      <c r="N212" s="346"/>
      <c r="O212" s="346"/>
      <c r="P212" s="346"/>
      <c r="Q212" s="346"/>
      <c r="R212" s="346"/>
      <c r="S212" s="346"/>
      <c r="T212" s="346"/>
      <c r="U212" s="346"/>
      <c r="V212" s="346"/>
      <c r="W212" s="346"/>
      <c r="X212" s="346"/>
      <c r="Y212" s="346"/>
      <c r="Z212" s="346"/>
      <c r="AA212" s="346"/>
      <c r="AB212" s="346"/>
      <c r="AC212" s="346"/>
      <c r="AD212" s="346"/>
      <c r="AE212" s="346"/>
      <c r="AF212" s="346"/>
      <c r="AG212" s="346"/>
      <c r="AH212" s="346"/>
      <c r="AI212" s="346"/>
      <c r="AJ212" s="346"/>
      <c r="AK212" s="346"/>
      <c r="AL212" s="346"/>
      <c r="AM212" s="346"/>
      <c r="AN212" s="346"/>
      <c r="AO212" s="346"/>
      <c r="AP212" s="346"/>
      <c r="AQ212" s="346"/>
      <c r="AR212" s="346"/>
      <c r="AS212" s="346"/>
      <c r="AT212" s="346"/>
      <c r="AU212" s="346"/>
      <c r="AV212" s="346"/>
      <c r="AW212" s="346"/>
      <c r="AX212" s="346"/>
      <c r="AY212" s="346"/>
      <c r="AZ212" s="346"/>
      <c r="BA212" s="346"/>
      <c r="BB212" s="346"/>
      <c r="BC212" s="346"/>
      <c r="BD212" s="346"/>
      <c r="BE212" s="346"/>
      <c r="BF212" s="346"/>
      <c r="BG212" s="346"/>
      <c r="BH212" s="346"/>
      <c r="BI212" s="346"/>
      <c r="BJ212" s="346"/>
      <c r="BK212" s="346"/>
      <c r="BL212" s="346"/>
      <c r="BM212" s="346"/>
      <c r="BN212" s="346"/>
      <c r="BO212" s="346"/>
      <c r="BP212" s="346"/>
      <c r="BQ212" s="346"/>
      <c r="BR212" s="346"/>
      <c r="BS212" s="346"/>
      <c r="BT212" s="346"/>
      <c r="BU212" s="346"/>
      <c r="BV212" s="346"/>
      <c r="BW212" s="346"/>
      <c r="BX212" s="346"/>
      <c r="BY212" s="346"/>
      <c r="BZ212" s="346"/>
      <c r="CA212" s="346"/>
      <c r="CB212" s="346"/>
      <c r="CC212" s="346"/>
      <c r="CD212" s="346"/>
      <c r="CE212" s="346"/>
      <c r="CF212" s="346"/>
      <c r="CG212" s="346"/>
      <c r="CH212" s="346"/>
      <c r="CI212" s="346"/>
      <c r="CJ212" s="346"/>
      <c r="CK212" s="346"/>
      <c r="CL212" s="346"/>
      <c r="CM212" s="346"/>
      <c r="CN212" s="346"/>
      <c r="CO212" s="346"/>
      <c r="CP212" s="346"/>
      <c r="CQ212" s="346"/>
    </row>
    <row r="213" spans="1:95" ht="16.5" customHeight="1">
      <c r="A213" s="399"/>
      <c r="B213" s="399"/>
      <c r="C213" s="399"/>
      <c r="D213" s="399"/>
      <c r="E213" s="399"/>
      <c r="F213" s="399"/>
      <c r="G213" s="346"/>
      <c r="H213" s="401"/>
      <c r="I213" s="401"/>
      <c r="J213" s="346"/>
      <c r="K213" s="346"/>
      <c r="L213" s="346"/>
      <c r="M213" s="346"/>
      <c r="N213" s="346"/>
      <c r="O213" s="346"/>
      <c r="P213" s="346"/>
      <c r="Q213" s="346"/>
      <c r="R213" s="346"/>
      <c r="S213" s="346"/>
      <c r="T213" s="346"/>
      <c r="U213" s="346"/>
      <c r="V213" s="346"/>
      <c r="W213" s="346"/>
      <c r="X213" s="346"/>
      <c r="Y213" s="346"/>
      <c r="Z213" s="346"/>
      <c r="AA213" s="346"/>
      <c r="AB213" s="346"/>
      <c r="AC213" s="346"/>
      <c r="AD213" s="346"/>
      <c r="AE213" s="346"/>
      <c r="AF213" s="346"/>
      <c r="AG213" s="346"/>
      <c r="AH213" s="346"/>
      <c r="AI213" s="346"/>
      <c r="AJ213" s="346"/>
      <c r="AK213" s="346"/>
      <c r="AL213" s="346"/>
      <c r="AM213" s="346"/>
      <c r="AN213" s="346"/>
      <c r="AO213" s="346"/>
      <c r="AP213" s="346"/>
      <c r="AQ213" s="346"/>
      <c r="AR213" s="346"/>
      <c r="AS213" s="346"/>
      <c r="AT213" s="346"/>
      <c r="AU213" s="346"/>
      <c r="AV213" s="346"/>
      <c r="AW213" s="346"/>
      <c r="AX213" s="346"/>
      <c r="AY213" s="346"/>
      <c r="AZ213" s="346"/>
      <c r="BA213" s="346"/>
      <c r="BB213" s="346"/>
      <c r="BC213" s="346"/>
      <c r="BD213" s="346"/>
      <c r="BE213" s="346"/>
      <c r="BF213" s="346"/>
      <c r="BG213" s="346"/>
      <c r="BH213" s="346"/>
      <c r="BI213" s="346"/>
      <c r="BJ213" s="346"/>
      <c r="BK213" s="346"/>
      <c r="BL213" s="346"/>
      <c r="BM213" s="346"/>
      <c r="BN213" s="346"/>
      <c r="BO213" s="346"/>
      <c r="BP213" s="346"/>
      <c r="BQ213" s="346"/>
      <c r="BR213" s="346"/>
      <c r="BS213" s="346"/>
      <c r="BT213" s="346"/>
      <c r="BU213" s="346"/>
      <c r="BV213" s="346"/>
      <c r="BW213" s="346"/>
      <c r="BX213" s="346"/>
      <c r="BY213" s="346"/>
      <c r="BZ213" s="346"/>
      <c r="CA213" s="346"/>
      <c r="CB213" s="346"/>
      <c r="CC213" s="346"/>
      <c r="CD213" s="346"/>
      <c r="CE213" s="346"/>
      <c r="CF213" s="346"/>
      <c r="CG213" s="346"/>
      <c r="CH213" s="346"/>
      <c r="CI213" s="346"/>
      <c r="CJ213" s="346"/>
      <c r="CK213" s="346"/>
      <c r="CL213" s="346"/>
      <c r="CM213" s="346"/>
      <c r="CN213" s="346"/>
      <c r="CO213" s="346"/>
      <c r="CP213" s="346"/>
      <c r="CQ213" s="346"/>
    </row>
    <row r="214" spans="1:95" ht="16.5" customHeight="1">
      <c r="A214" s="399"/>
      <c r="B214" s="399"/>
      <c r="C214" s="399"/>
      <c r="D214" s="399"/>
      <c r="E214" s="399"/>
      <c r="F214" s="399"/>
      <c r="G214" s="346"/>
      <c r="H214" s="401"/>
      <c r="I214" s="401"/>
      <c r="J214" s="346"/>
      <c r="K214" s="346"/>
      <c r="L214" s="346"/>
      <c r="M214" s="346"/>
      <c r="N214" s="346"/>
      <c r="O214" s="346"/>
      <c r="P214" s="346"/>
      <c r="Q214" s="346"/>
      <c r="R214" s="346"/>
      <c r="S214" s="346"/>
      <c r="T214" s="346"/>
      <c r="U214" s="346"/>
      <c r="V214" s="346"/>
      <c r="W214" s="346"/>
      <c r="X214" s="346"/>
      <c r="Y214" s="346"/>
      <c r="Z214" s="346"/>
      <c r="AA214" s="346"/>
      <c r="AB214" s="346"/>
      <c r="AC214" s="346"/>
      <c r="AD214" s="346"/>
      <c r="AE214" s="346"/>
      <c r="AF214" s="346"/>
      <c r="AG214" s="346"/>
      <c r="AH214" s="346"/>
      <c r="AI214" s="346"/>
      <c r="AJ214" s="346"/>
      <c r="AK214" s="346"/>
      <c r="AL214" s="346"/>
      <c r="AM214" s="346"/>
      <c r="AN214" s="346"/>
      <c r="AO214" s="346"/>
      <c r="AP214" s="346"/>
      <c r="AQ214" s="346"/>
      <c r="AR214" s="346"/>
      <c r="AS214" s="346"/>
      <c r="AT214" s="346"/>
      <c r="AU214" s="346"/>
      <c r="AV214" s="346"/>
      <c r="AW214" s="346"/>
      <c r="AX214" s="346"/>
      <c r="AY214" s="346"/>
      <c r="AZ214" s="346"/>
      <c r="BA214" s="346"/>
      <c r="BB214" s="346"/>
      <c r="BC214" s="346"/>
      <c r="BD214" s="346"/>
      <c r="BE214" s="346"/>
      <c r="BF214" s="346"/>
      <c r="BG214" s="346"/>
      <c r="BH214" s="346"/>
      <c r="BI214" s="346"/>
      <c r="BJ214" s="346"/>
      <c r="BK214" s="346"/>
      <c r="BL214" s="346"/>
      <c r="BM214" s="346"/>
      <c r="BN214" s="346"/>
      <c r="BO214" s="346"/>
      <c r="BP214" s="346"/>
      <c r="BQ214" s="346"/>
      <c r="BR214" s="346"/>
      <c r="BS214" s="346"/>
      <c r="BT214" s="346"/>
      <c r="BU214" s="346"/>
      <c r="BV214" s="346"/>
      <c r="BW214" s="346"/>
      <c r="BX214" s="346"/>
      <c r="BY214" s="346"/>
      <c r="BZ214" s="346"/>
      <c r="CA214" s="346"/>
      <c r="CB214" s="346"/>
      <c r="CC214" s="346"/>
      <c r="CD214" s="346"/>
      <c r="CE214" s="346"/>
      <c r="CF214" s="346"/>
      <c r="CG214" s="346"/>
      <c r="CH214" s="346"/>
      <c r="CI214" s="346"/>
      <c r="CJ214" s="346"/>
      <c r="CK214" s="346"/>
      <c r="CL214" s="346"/>
      <c r="CM214" s="346"/>
      <c r="CN214" s="346"/>
      <c r="CO214" s="346"/>
      <c r="CP214" s="346"/>
      <c r="CQ214" s="346"/>
    </row>
    <row r="215" spans="1:95" ht="16.5" customHeight="1">
      <c r="A215" s="399"/>
      <c r="B215" s="399"/>
      <c r="C215" s="399"/>
      <c r="D215" s="399"/>
      <c r="E215" s="399"/>
      <c r="F215" s="399"/>
      <c r="G215" s="346"/>
      <c r="H215" s="401"/>
      <c r="I215" s="401"/>
      <c r="J215" s="346"/>
      <c r="K215" s="346"/>
      <c r="L215" s="346"/>
      <c r="M215" s="346"/>
      <c r="N215" s="346"/>
      <c r="O215" s="346"/>
      <c r="P215" s="346"/>
      <c r="Q215" s="346"/>
      <c r="R215" s="346"/>
      <c r="S215" s="346"/>
      <c r="T215" s="346"/>
      <c r="U215" s="346"/>
      <c r="V215" s="346"/>
      <c r="W215" s="346"/>
      <c r="X215" s="346"/>
      <c r="Y215" s="346"/>
      <c r="Z215" s="346"/>
      <c r="AA215" s="346"/>
      <c r="AB215" s="346"/>
      <c r="AC215" s="346"/>
      <c r="AD215" s="346"/>
      <c r="AE215" s="346"/>
      <c r="AF215" s="346"/>
      <c r="AG215" s="346"/>
      <c r="AH215" s="346"/>
      <c r="AI215" s="346"/>
      <c r="AJ215" s="346"/>
      <c r="AK215" s="346"/>
      <c r="AL215" s="346"/>
      <c r="AM215" s="346"/>
      <c r="AN215" s="346"/>
      <c r="AO215" s="346"/>
      <c r="AP215" s="346"/>
      <c r="AQ215" s="346"/>
      <c r="AR215" s="346"/>
      <c r="AS215" s="346"/>
      <c r="AT215" s="346"/>
      <c r="AU215" s="346"/>
      <c r="AV215" s="346"/>
      <c r="AW215" s="346"/>
      <c r="AX215" s="346"/>
      <c r="AY215" s="346"/>
      <c r="AZ215" s="346"/>
      <c r="BA215" s="346"/>
      <c r="BB215" s="346"/>
      <c r="BC215" s="346"/>
      <c r="BD215" s="346"/>
      <c r="BE215" s="346"/>
      <c r="BF215" s="346"/>
      <c r="BG215" s="346"/>
      <c r="BH215" s="346"/>
      <c r="BI215" s="346"/>
      <c r="BJ215" s="346"/>
      <c r="BK215" s="346"/>
      <c r="BL215" s="346"/>
      <c r="BM215" s="346"/>
      <c r="BN215" s="346"/>
      <c r="BO215" s="346"/>
      <c r="BP215" s="346"/>
      <c r="BQ215" s="346"/>
      <c r="BR215" s="346"/>
      <c r="BS215" s="346"/>
      <c r="BT215" s="346"/>
      <c r="BU215" s="346"/>
      <c r="BV215" s="346"/>
      <c r="BW215" s="346"/>
      <c r="BX215" s="346"/>
      <c r="BY215" s="346"/>
      <c r="BZ215" s="346"/>
      <c r="CA215" s="346"/>
      <c r="CB215" s="346"/>
      <c r="CC215" s="346"/>
      <c r="CD215" s="346"/>
      <c r="CE215" s="346"/>
      <c r="CF215" s="346"/>
      <c r="CG215" s="346"/>
      <c r="CH215" s="346"/>
      <c r="CI215" s="346"/>
      <c r="CJ215" s="346"/>
      <c r="CK215" s="346"/>
      <c r="CL215" s="346"/>
      <c r="CM215" s="346"/>
      <c r="CN215" s="346"/>
      <c r="CO215" s="346"/>
      <c r="CP215" s="346"/>
      <c r="CQ215" s="346"/>
    </row>
    <row r="216" spans="1:95" ht="16.5" customHeight="1">
      <c r="A216" s="399"/>
      <c r="B216" s="399"/>
      <c r="C216" s="399"/>
      <c r="D216" s="399"/>
      <c r="E216" s="399"/>
      <c r="F216" s="399"/>
      <c r="G216" s="346"/>
      <c r="H216" s="401"/>
      <c r="I216" s="401"/>
      <c r="J216" s="346"/>
      <c r="K216" s="346"/>
      <c r="L216" s="346"/>
      <c r="M216" s="346"/>
      <c r="N216" s="346"/>
      <c r="O216" s="346"/>
      <c r="P216" s="346"/>
      <c r="Q216" s="346"/>
      <c r="R216" s="346"/>
      <c r="S216" s="346"/>
      <c r="T216" s="346"/>
      <c r="U216" s="346"/>
      <c r="V216" s="346"/>
      <c r="W216" s="346"/>
      <c r="X216" s="346"/>
      <c r="Y216" s="346"/>
      <c r="Z216" s="346"/>
      <c r="AA216" s="346"/>
      <c r="AB216" s="346"/>
      <c r="AC216" s="346"/>
      <c r="AD216" s="346"/>
      <c r="AE216" s="346"/>
      <c r="AF216" s="346"/>
      <c r="AG216" s="346"/>
      <c r="AH216" s="346"/>
      <c r="AI216" s="346"/>
      <c r="AJ216" s="346"/>
      <c r="AK216" s="346"/>
      <c r="AL216" s="346"/>
      <c r="AM216" s="346"/>
      <c r="AN216" s="346"/>
      <c r="AO216" s="346"/>
      <c r="AP216" s="346"/>
      <c r="AQ216" s="346"/>
      <c r="AR216" s="346"/>
      <c r="AS216" s="346"/>
      <c r="AT216" s="346"/>
      <c r="AU216" s="346"/>
      <c r="AV216" s="346"/>
      <c r="AW216" s="346"/>
      <c r="AX216" s="346"/>
      <c r="AY216" s="346"/>
      <c r="AZ216" s="346"/>
      <c r="BA216" s="346"/>
      <c r="BB216" s="346"/>
      <c r="BC216" s="346"/>
      <c r="BD216" s="346"/>
      <c r="BE216" s="346"/>
      <c r="BF216" s="346"/>
      <c r="BG216" s="346"/>
      <c r="BH216" s="346"/>
      <c r="BI216" s="346"/>
      <c r="BJ216" s="346"/>
      <c r="BK216" s="346"/>
      <c r="BL216" s="346"/>
      <c r="BM216" s="346"/>
      <c r="BN216" s="346"/>
      <c r="BO216" s="346"/>
      <c r="BP216" s="346"/>
      <c r="BQ216" s="346"/>
      <c r="BR216" s="346"/>
      <c r="BS216" s="346"/>
      <c r="BT216" s="346"/>
      <c r="BU216" s="346"/>
      <c r="BV216" s="346"/>
      <c r="BW216" s="346"/>
      <c r="BX216" s="346"/>
      <c r="BY216" s="346"/>
      <c r="BZ216" s="346"/>
      <c r="CA216" s="346"/>
      <c r="CB216" s="346"/>
      <c r="CC216" s="346"/>
      <c r="CD216" s="346"/>
      <c r="CE216" s="346"/>
      <c r="CF216" s="346"/>
      <c r="CG216" s="346"/>
      <c r="CH216" s="346"/>
      <c r="CI216" s="346"/>
      <c r="CJ216" s="346"/>
      <c r="CK216" s="346"/>
      <c r="CL216" s="346"/>
      <c r="CM216" s="346"/>
      <c r="CN216" s="346"/>
      <c r="CO216" s="346"/>
      <c r="CP216" s="346"/>
      <c r="CQ216" s="346"/>
    </row>
    <row r="217" spans="1:95" ht="16.5" customHeight="1">
      <c r="A217" s="399"/>
      <c r="B217" s="399"/>
      <c r="C217" s="399"/>
      <c r="D217" s="399"/>
      <c r="E217" s="399"/>
      <c r="F217" s="399"/>
      <c r="G217" s="346"/>
      <c r="H217" s="401"/>
      <c r="I217" s="401"/>
      <c r="J217" s="346"/>
      <c r="K217" s="346"/>
      <c r="L217" s="346"/>
      <c r="M217" s="346"/>
      <c r="N217" s="346"/>
      <c r="O217" s="346"/>
      <c r="P217" s="346"/>
      <c r="Q217" s="346"/>
      <c r="R217" s="346"/>
      <c r="S217" s="346"/>
      <c r="T217" s="346"/>
      <c r="U217" s="346"/>
      <c r="V217" s="346"/>
      <c r="W217" s="346"/>
      <c r="X217" s="346"/>
      <c r="Y217" s="346"/>
      <c r="Z217" s="346"/>
      <c r="AA217" s="346"/>
      <c r="AB217" s="346"/>
      <c r="AC217" s="346"/>
      <c r="AD217" s="346"/>
      <c r="AE217" s="346"/>
      <c r="AF217" s="346"/>
      <c r="AG217" s="346"/>
      <c r="AH217" s="346"/>
      <c r="AI217" s="346"/>
      <c r="AJ217" s="346"/>
      <c r="AK217" s="346"/>
      <c r="AL217" s="346"/>
      <c r="AM217" s="346"/>
      <c r="AN217" s="346"/>
      <c r="AO217" s="346"/>
      <c r="AP217" s="346"/>
      <c r="AQ217" s="346"/>
      <c r="AR217" s="346"/>
      <c r="AS217" s="346"/>
      <c r="AT217" s="346"/>
      <c r="AU217" s="346"/>
      <c r="AV217" s="346"/>
      <c r="AW217" s="346"/>
      <c r="AX217" s="346"/>
      <c r="AY217" s="346"/>
      <c r="AZ217" s="346"/>
      <c r="BA217" s="346"/>
      <c r="BB217" s="346"/>
      <c r="BC217" s="346"/>
      <c r="BD217" s="346"/>
      <c r="BE217" s="346"/>
      <c r="BF217" s="346"/>
      <c r="BG217" s="346"/>
      <c r="BH217" s="346"/>
      <c r="BI217" s="346"/>
      <c r="BJ217" s="346"/>
      <c r="BK217" s="346"/>
      <c r="BL217" s="346"/>
      <c r="BM217" s="346"/>
      <c r="BN217" s="346"/>
      <c r="BO217" s="346"/>
      <c r="BP217" s="346"/>
      <c r="BQ217" s="346"/>
      <c r="BR217" s="346"/>
      <c r="BS217" s="346"/>
      <c r="BT217" s="346"/>
      <c r="BU217" s="346"/>
      <c r="BV217" s="346"/>
      <c r="BW217" s="346"/>
      <c r="BX217" s="346"/>
      <c r="BY217" s="346"/>
      <c r="BZ217" s="346"/>
      <c r="CA217" s="346"/>
      <c r="CB217" s="346"/>
      <c r="CC217" s="346"/>
      <c r="CD217" s="346"/>
      <c r="CE217" s="346"/>
      <c r="CF217" s="346"/>
      <c r="CG217" s="346"/>
      <c r="CH217" s="346"/>
      <c r="CI217" s="346"/>
      <c r="CJ217" s="346"/>
      <c r="CK217" s="346"/>
      <c r="CL217" s="346"/>
      <c r="CM217" s="346"/>
      <c r="CN217" s="346"/>
      <c r="CO217" s="346"/>
      <c r="CP217" s="346"/>
      <c r="CQ217" s="346"/>
    </row>
    <row r="218" spans="1:95" ht="16.5" customHeight="1">
      <c r="A218" s="399"/>
      <c r="B218" s="399"/>
      <c r="C218" s="399"/>
      <c r="D218" s="399"/>
      <c r="E218" s="399"/>
      <c r="F218" s="399"/>
      <c r="G218" s="346"/>
      <c r="H218" s="401"/>
      <c r="I218" s="401"/>
      <c r="J218" s="346"/>
      <c r="K218" s="346"/>
      <c r="L218" s="346"/>
      <c r="M218" s="346"/>
      <c r="N218" s="346"/>
      <c r="O218" s="346"/>
      <c r="P218" s="346"/>
      <c r="Q218" s="346"/>
      <c r="R218" s="346"/>
      <c r="S218" s="346"/>
      <c r="T218" s="346"/>
      <c r="U218" s="346"/>
      <c r="V218" s="346"/>
      <c r="W218" s="346"/>
      <c r="X218" s="346"/>
      <c r="Y218" s="346"/>
      <c r="Z218" s="346"/>
      <c r="AA218" s="346"/>
      <c r="AB218" s="346"/>
      <c r="AC218" s="346"/>
      <c r="AD218" s="346"/>
      <c r="AE218" s="346"/>
      <c r="AF218" s="346"/>
      <c r="AG218" s="346"/>
      <c r="AH218" s="346"/>
      <c r="AI218" s="346"/>
      <c r="AJ218" s="346"/>
      <c r="AK218" s="346"/>
      <c r="AL218" s="346"/>
      <c r="AM218" s="346"/>
      <c r="AN218" s="346"/>
      <c r="AO218" s="346"/>
      <c r="AP218" s="346"/>
      <c r="AQ218" s="346"/>
      <c r="AR218" s="346"/>
      <c r="AS218" s="346"/>
      <c r="AT218" s="346"/>
      <c r="AU218" s="346"/>
      <c r="AV218" s="346"/>
      <c r="AW218" s="346"/>
      <c r="AX218" s="346"/>
      <c r="AY218" s="346"/>
      <c r="AZ218" s="346"/>
      <c r="BA218" s="346"/>
      <c r="BB218" s="346"/>
      <c r="BC218" s="346"/>
      <c r="BD218" s="346"/>
      <c r="BE218" s="346"/>
      <c r="BF218" s="346"/>
      <c r="BG218" s="346"/>
      <c r="BH218" s="346"/>
      <c r="BI218" s="346"/>
      <c r="BJ218" s="346"/>
      <c r="BK218" s="346"/>
      <c r="BL218" s="346"/>
      <c r="BM218" s="346"/>
      <c r="BN218" s="346"/>
      <c r="BO218" s="346"/>
      <c r="BP218" s="346"/>
      <c r="BQ218" s="346"/>
      <c r="BR218" s="346"/>
      <c r="BS218" s="346"/>
      <c r="BT218" s="346"/>
      <c r="BU218" s="346"/>
      <c r="BV218" s="346"/>
      <c r="BW218" s="346"/>
      <c r="BX218" s="346"/>
      <c r="BY218" s="346"/>
      <c r="BZ218" s="346"/>
      <c r="CA218" s="346"/>
      <c r="CB218" s="346"/>
      <c r="CC218" s="346"/>
      <c r="CD218" s="346"/>
      <c r="CE218" s="346"/>
      <c r="CF218" s="346"/>
      <c r="CG218" s="346"/>
      <c r="CH218" s="346"/>
      <c r="CI218" s="346"/>
      <c r="CJ218" s="346"/>
      <c r="CK218" s="346"/>
      <c r="CL218" s="346"/>
      <c r="CM218" s="346"/>
      <c r="CN218" s="346"/>
      <c r="CO218" s="346"/>
      <c r="CP218" s="346"/>
      <c r="CQ218" s="346"/>
    </row>
    <row r="219" spans="1:95" ht="16.5" customHeight="1">
      <c r="A219" s="399"/>
      <c r="B219" s="399"/>
      <c r="C219" s="399"/>
      <c r="D219" s="399"/>
      <c r="E219" s="399"/>
      <c r="F219" s="399"/>
      <c r="G219" s="346"/>
      <c r="H219" s="401"/>
      <c r="I219" s="401"/>
      <c r="J219" s="346"/>
      <c r="K219" s="346"/>
      <c r="L219" s="346"/>
      <c r="M219" s="346"/>
      <c r="N219" s="346"/>
      <c r="O219" s="346"/>
      <c r="P219" s="346"/>
      <c r="Q219" s="346"/>
      <c r="R219" s="346"/>
      <c r="S219" s="346"/>
      <c r="T219" s="346"/>
      <c r="U219" s="346"/>
      <c r="V219" s="346"/>
      <c r="W219" s="346"/>
      <c r="X219" s="346"/>
      <c r="Y219" s="346"/>
      <c r="Z219" s="346"/>
      <c r="AA219" s="346"/>
      <c r="AB219" s="346"/>
      <c r="AC219" s="346"/>
      <c r="AD219" s="346"/>
      <c r="AE219" s="346"/>
      <c r="AF219" s="346"/>
      <c r="AG219" s="346"/>
      <c r="AH219" s="346"/>
      <c r="AI219" s="346"/>
      <c r="AJ219" s="346"/>
      <c r="AK219" s="346"/>
      <c r="AL219" s="346"/>
      <c r="AM219" s="346"/>
      <c r="AN219" s="346"/>
      <c r="AO219" s="346"/>
      <c r="AP219" s="346"/>
      <c r="AQ219" s="346"/>
      <c r="AR219" s="346"/>
      <c r="AS219" s="346"/>
      <c r="AT219" s="346"/>
      <c r="AU219" s="346"/>
      <c r="AV219" s="346"/>
      <c r="AW219" s="346"/>
      <c r="AX219" s="346"/>
      <c r="AY219" s="346"/>
      <c r="AZ219" s="346"/>
      <c r="BA219" s="346"/>
      <c r="BB219" s="346"/>
      <c r="BC219" s="346"/>
      <c r="BD219" s="346"/>
      <c r="BE219" s="346"/>
      <c r="BF219" s="346"/>
      <c r="BG219" s="346"/>
      <c r="BH219" s="346"/>
      <c r="BI219" s="346"/>
      <c r="BJ219" s="346"/>
      <c r="BK219" s="346"/>
      <c r="BL219" s="346"/>
      <c r="BM219" s="346"/>
      <c r="BN219" s="346"/>
      <c r="BO219" s="346"/>
      <c r="BP219" s="346"/>
      <c r="BQ219" s="346"/>
      <c r="BR219" s="346"/>
      <c r="BS219" s="346"/>
      <c r="BT219" s="346"/>
      <c r="BU219" s="346"/>
      <c r="BV219" s="346"/>
      <c r="BW219" s="346"/>
      <c r="BX219" s="346"/>
      <c r="BY219" s="346"/>
      <c r="BZ219" s="346"/>
      <c r="CA219" s="346"/>
      <c r="CB219" s="346"/>
      <c r="CC219" s="346"/>
      <c r="CD219" s="346"/>
      <c r="CE219" s="346"/>
      <c r="CF219" s="346"/>
      <c r="CG219" s="346"/>
      <c r="CH219" s="346"/>
      <c r="CI219" s="346"/>
      <c r="CJ219" s="346"/>
      <c r="CK219" s="346"/>
      <c r="CL219" s="346"/>
      <c r="CM219" s="346"/>
      <c r="CN219" s="346"/>
      <c r="CO219" s="346"/>
      <c r="CP219" s="346"/>
      <c r="CQ219" s="346"/>
    </row>
    <row r="220" spans="1:95" ht="16.5" customHeight="1">
      <c r="A220" s="399"/>
      <c r="B220" s="399"/>
      <c r="C220" s="399"/>
      <c r="D220" s="399"/>
      <c r="E220" s="399"/>
      <c r="F220" s="399"/>
      <c r="G220" s="346"/>
      <c r="H220" s="401"/>
      <c r="I220" s="401"/>
      <c r="J220" s="346"/>
      <c r="K220" s="346"/>
      <c r="L220" s="346"/>
      <c r="M220" s="346"/>
      <c r="N220" s="346"/>
      <c r="O220" s="346"/>
      <c r="P220" s="346"/>
      <c r="Q220" s="346"/>
      <c r="R220" s="346"/>
      <c r="S220" s="346"/>
      <c r="T220" s="346"/>
      <c r="U220" s="346"/>
      <c r="V220" s="346"/>
      <c r="W220" s="346"/>
      <c r="X220" s="346"/>
      <c r="Y220" s="346"/>
      <c r="Z220" s="346"/>
      <c r="AA220" s="346"/>
      <c r="AB220" s="346"/>
      <c r="AC220" s="346"/>
      <c r="AD220" s="346"/>
      <c r="AE220" s="346"/>
      <c r="AF220" s="346"/>
      <c r="AG220" s="346"/>
      <c r="AH220" s="346"/>
      <c r="AI220" s="346"/>
      <c r="AJ220" s="346"/>
      <c r="AK220" s="346"/>
      <c r="AL220" s="346"/>
      <c r="AM220" s="346"/>
      <c r="AN220" s="346"/>
      <c r="AO220" s="346"/>
      <c r="AP220" s="346"/>
      <c r="AQ220" s="346"/>
      <c r="AR220" s="346"/>
      <c r="AS220" s="346"/>
      <c r="AT220" s="346"/>
      <c r="AU220" s="346"/>
      <c r="AV220" s="346"/>
      <c r="AW220" s="346"/>
      <c r="AX220" s="346"/>
      <c r="AY220" s="346"/>
      <c r="AZ220" s="346"/>
      <c r="BA220" s="346"/>
      <c r="BB220" s="346"/>
      <c r="BC220" s="346"/>
      <c r="BD220" s="346"/>
      <c r="BE220" s="346"/>
      <c r="BF220" s="346"/>
      <c r="BG220" s="346"/>
      <c r="BH220" s="346"/>
      <c r="BI220" s="346"/>
      <c r="BJ220" s="346"/>
      <c r="BK220" s="346"/>
      <c r="BL220" s="346"/>
      <c r="BM220" s="346"/>
      <c r="BN220" s="346"/>
      <c r="BO220" s="346"/>
      <c r="BP220" s="346"/>
      <c r="BQ220" s="346"/>
      <c r="BR220" s="346"/>
      <c r="BS220" s="346"/>
      <c r="BT220" s="346"/>
      <c r="BU220" s="346"/>
      <c r="BV220" s="346"/>
      <c r="BW220" s="346"/>
      <c r="BX220" s="346"/>
      <c r="BY220" s="346"/>
      <c r="BZ220" s="346"/>
      <c r="CA220" s="346"/>
      <c r="CB220" s="346"/>
      <c r="CC220" s="346"/>
      <c r="CD220" s="346"/>
      <c r="CE220" s="346"/>
      <c r="CF220" s="346"/>
      <c r="CG220" s="346"/>
      <c r="CH220" s="346"/>
      <c r="CI220" s="346"/>
      <c r="CJ220" s="346"/>
      <c r="CK220" s="346"/>
      <c r="CL220" s="346"/>
      <c r="CM220" s="346"/>
      <c r="CN220" s="346"/>
      <c r="CO220" s="346"/>
      <c r="CP220" s="346"/>
      <c r="CQ220" s="346"/>
    </row>
    <row r="221" spans="1:95" ht="16.5" customHeight="1">
      <c r="A221" s="399"/>
      <c r="B221" s="399"/>
      <c r="C221" s="399"/>
      <c r="D221" s="399"/>
      <c r="E221" s="399"/>
      <c r="F221" s="399"/>
      <c r="G221" s="346"/>
      <c r="H221" s="401"/>
      <c r="I221" s="401"/>
      <c r="J221" s="346"/>
      <c r="K221" s="346"/>
      <c r="L221" s="346"/>
      <c r="M221" s="346"/>
      <c r="N221" s="346"/>
      <c r="O221" s="346"/>
      <c r="P221" s="346"/>
      <c r="Q221" s="346"/>
      <c r="R221" s="346"/>
      <c r="S221" s="346"/>
      <c r="T221" s="346"/>
      <c r="U221" s="346"/>
      <c r="V221" s="346"/>
      <c r="W221" s="346"/>
      <c r="X221" s="346"/>
      <c r="Y221" s="346"/>
      <c r="Z221" s="346"/>
      <c r="AA221" s="346"/>
      <c r="AB221" s="346"/>
      <c r="AC221" s="346"/>
      <c r="AD221" s="346"/>
      <c r="AE221" s="346"/>
      <c r="AF221" s="346"/>
      <c r="AG221" s="346"/>
      <c r="AH221" s="346"/>
      <c r="AI221" s="346"/>
      <c r="AJ221" s="346"/>
      <c r="AK221" s="346"/>
      <c r="AL221" s="346"/>
      <c r="AM221" s="346"/>
      <c r="AN221" s="346"/>
      <c r="AO221" s="346"/>
      <c r="AP221" s="346"/>
      <c r="AQ221" s="346"/>
      <c r="AR221" s="346"/>
      <c r="AS221" s="346"/>
      <c r="AT221" s="346"/>
      <c r="AU221" s="346"/>
      <c r="AV221" s="346"/>
      <c r="AW221" s="346"/>
      <c r="AX221" s="346"/>
      <c r="AY221" s="346"/>
      <c r="AZ221" s="346"/>
      <c r="BA221" s="346"/>
      <c r="BB221" s="346"/>
      <c r="BC221" s="346"/>
      <c r="BD221" s="346"/>
      <c r="BE221" s="346"/>
      <c r="BF221" s="346"/>
      <c r="BG221" s="346"/>
      <c r="BH221" s="346"/>
      <c r="BI221" s="346"/>
      <c r="BJ221" s="346"/>
      <c r="BK221" s="346"/>
      <c r="BL221" s="346"/>
      <c r="BM221" s="346"/>
      <c r="BN221" s="346"/>
      <c r="BO221" s="346"/>
      <c r="BP221" s="346"/>
      <c r="BQ221" s="346"/>
      <c r="BR221" s="346"/>
      <c r="BS221" s="346"/>
      <c r="BT221" s="346"/>
      <c r="BU221" s="346"/>
      <c r="BV221" s="346"/>
      <c r="BW221" s="346"/>
      <c r="BX221" s="346"/>
      <c r="BY221" s="346"/>
      <c r="BZ221" s="346"/>
      <c r="CA221" s="346"/>
      <c r="CB221" s="346"/>
      <c r="CC221" s="346"/>
      <c r="CD221" s="346"/>
      <c r="CE221" s="346"/>
      <c r="CF221" s="346"/>
      <c r="CG221" s="346"/>
      <c r="CH221" s="346"/>
      <c r="CI221" s="346"/>
      <c r="CJ221" s="346"/>
      <c r="CK221" s="346"/>
      <c r="CL221" s="346"/>
      <c r="CM221" s="346"/>
      <c r="CN221" s="346"/>
      <c r="CO221" s="346"/>
      <c r="CP221" s="346"/>
      <c r="CQ221" s="346"/>
    </row>
    <row r="222" spans="1:95" ht="16.5" customHeight="1">
      <c r="A222" s="399"/>
      <c r="B222" s="399"/>
      <c r="C222" s="399"/>
      <c r="D222" s="399"/>
      <c r="E222" s="399"/>
      <c r="F222" s="399"/>
      <c r="G222" s="346"/>
      <c r="H222" s="401"/>
      <c r="I222" s="401"/>
      <c r="J222" s="346"/>
      <c r="K222" s="346"/>
      <c r="L222" s="346"/>
      <c r="M222" s="346"/>
      <c r="N222" s="346"/>
      <c r="O222" s="346"/>
      <c r="P222" s="346"/>
      <c r="Q222" s="346"/>
      <c r="R222" s="346"/>
      <c r="S222" s="346"/>
      <c r="T222" s="346"/>
      <c r="U222" s="346"/>
      <c r="V222" s="346"/>
      <c r="W222" s="346"/>
      <c r="X222" s="346"/>
      <c r="Y222" s="346"/>
      <c r="Z222" s="346"/>
      <c r="AA222" s="346"/>
      <c r="AB222" s="346"/>
      <c r="AC222" s="346"/>
      <c r="AD222" s="346"/>
      <c r="AE222" s="346"/>
      <c r="AF222" s="346"/>
      <c r="AG222" s="346"/>
      <c r="AH222" s="346"/>
      <c r="AI222" s="346"/>
      <c r="AJ222" s="346"/>
      <c r="AK222" s="346"/>
      <c r="AL222" s="346"/>
      <c r="AM222" s="346"/>
      <c r="AN222" s="346"/>
      <c r="AO222" s="346"/>
      <c r="AP222" s="346"/>
      <c r="AQ222" s="346"/>
      <c r="AR222" s="346"/>
      <c r="AS222" s="346"/>
      <c r="AT222" s="346"/>
      <c r="AU222" s="346"/>
      <c r="AV222" s="346"/>
      <c r="AW222" s="346"/>
      <c r="AX222" s="346"/>
      <c r="AY222" s="346"/>
      <c r="AZ222" s="346"/>
      <c r="BA222" s="346"/>
      <c r="BB222" s="346"/>
      <c r="BC222" s="346"/>
      <c r="BD222" s="346"/>
      <c r="BE222" s="346"/>
      <c r="BF222" s="346"/>
      <c r="BG222" s="346"/>
      <c r="BH222" s="346"/>
      <c r="BI222" s="346"/>
      <c r="BJ222" s="346"/>
      <c r="BK222" s="346"/>
      <c r="BL222" s="346"/>
      <c r="BM222" s="346"/>
      <c r="BN222" s="346"/>
      <c r="BO222" s="346"/>
      <c r="BP222" s="346"/>
      <c r="BQ222" s="346"/>
      <c r="BR222" s="346"/>
      <c r="BS222" s="346"/>
      <c r="BT222" s="346"/>
      <c r="BU222" s="346"/>
      <c r="BV222" s="346"/>
      <c r="BW222" s="346"/>
      <c r="BX222" s="346"/>
      <c r="BY222" s="346"/>
      <c r="BZ222" s="346"/>
      <c r="CA222" s="346"/>
      <c r="CB222" s="346"/>
      <c r="CC222" s="346"/>
      <c r="CD222" s="346"/>
      <c r="CE222" s="346"/>
      <c r="CF222" s="346"/>
      <c r="CG222" s="346"/>
      <c r="CH222" s="346"/>
      <c r="CI222" s="346"/>
      <c r="CJ222" s="346"/>
      <c r="CK222" s="346"/>
      <c r="CL222" s="346"/>
      <c r="CM222" s="346"/>
      <c r="CN222" s="346"/>
      <c r="CO222" s="346"/>
      <c r="CP222" s="346"/>
      <c r="CQ222" s="346"/>
    </row>
    <row r="223" spans="1:95" ht="16.5" customHeight="1">
      <c r="A223" s="399"/>
      <c r="B223" s="399"/>
      <c r="C223" s="399"/>
      <c r="D223" s="399"/>
      <c r="E223" s="399"/>
      <c r="F223" s="399"/>
      <c r="G223" s="346"/>
      <c r="H223" s="401"/>
      <c r="I223" s="401"/>
      <c r="J223" s="346"/>
      <c r="K223" s="346"/>
      <c r="L223" s="346"/>
      <c r="M223" s="346"/>
      <c r="N223" s="346"/>
      <c r="O223" s="346"/>
      <c r="P223" s="346"/>
      <c r="Q223" s="346"/>
      <c r="R223" s="346"/>
      <c r="S223" s="346"/>
      <c r="T223" s="346"/>
      <c r="U223" s="346"/>
      <c r="V223" s="346"/>
      <c r="W223" s="346"/>
      <c r="X223" s="346"/>
      <c r="Y223" s="346"/>
      <c r="Z223" s="346"/>
      <c r="AA223" s="346"/>
      <c r="AB223" s="346"/>
      <c r="AC223" s="346"/>
      <c r="AD223" s="346"/>
      <c r="AE223" s="346"/>
      <c r="AF223" s="346"/>
      <c r="AG223" s="346"/>
      <c r="AH223" s="346"/>
      <c r="AI223" s="346"/>
      <c r="AJ223" s="346"/>
      <c r="AK223" s="346"/>
      <c r="AL223" s="346"/>
      <c r="AM223" s="346"/>
      <c r="AN223" s="346"/>
      <c r="AO223" s="346"/>
      <c r="AP223" s="346"/>
      <c r="AQ223" s="346"/>
      <c r="AR223" s="346"/>
      <c r="AS223" s="346"/>
      <c r="AT223" s="346"/>
      <c r="AU223" s="346"/>
      <c r="AV223" s="346"/>
      <c r="AW223" s="346"/>
      <c r="AX223" s="346"/>
      <c r="AY223" s="346"/>
      <c r="AZ223" s="346"/>
      <c r="BA223" s="346"/>
      <c r="BB223" s="346"/>
      <c r="BC223" s="346"/>
      <c r="BD223" s="346"/>
      <c r="BE223" s="346"/>
      <c r="BF223" s="346"/>
      <c r="BG223" s="346"/>
      <c r="BH223" s="346"/>
      <c r="BI223" s="346"/>
      <c r="BJ223" s="346"/>
      <c r="BK223" s="346"/>
      <c r="BL223" s="346"/>
      <c r="BM223" s="346"/>
      <c r="BN223" s="346"/>
      <c r="BO223" s="346"/>
      <c r="BP223" s="346"/>
      <c r="BQ223" s="346"/>
      <c r="BR223" s="346"/>
      <c r="BS223" s="346"/>
      <c r="BT223" s="346"/>
      <c r="BU223" s="346"/>
      <c r="BV223" s="346"/>
      <c r="BW223" s="346"/>
      <c r="BX223" s="346"/>
      <c r="BY223" s="346"/>
      <c r="BZ223" s="346"/>
      <c r="CA223" s="346"/>
      <c r="CB223" s="346"/>
      <c r="CC223" s="346"/>
      <c r="CD223" s="346"/>
      <c r="CE223" s="346"/>
      <c r="CF223" s="346"/>
      <c r="CG223" s="346"/>
      <c r="CH223" s="346"/>
      <c r="CI223" s="346"/>
      <c r="CJ223" s="346"/>
      <c r="CK223" s="346"/>
      <c r="CL223" s="346"/>
      <c r="CM223" s="346"/>
      <c r="CN223" s="346"/>
      <c r="CO223" s="346"/>
      <c r="CP223" s="346"/>
      <c r="CQ223" s="346"/>
    </row>
    <row r="224" spans="1:95" ht="16.5" customHeight="1">
      <c r="A224" s="399"/>
      <c r="B224" s="399"/>
      <c r="C224" s="399"/>
      <c r="D224" s="399"/>
      <c r="E224" s="399"/>
      <c r="F224" s="399"/>
      <c r="G224" s="346"/>
      <c r="H224" s="401"/>
      <c r="I224" s="401"/>
      <c r="J224" s="346"/>
      <c r="K224" s="346"/>
      <c r="L224" s="346"/>
      <c r="M224" s="346"/>
      <c r="N224" s="346"/>
      <c r="O224" s="346"/>
      <c r="P224" s="346"/>
      <c r="Q224" s="346"/>
      <c r="R224" s="346"/>
      <c r="S224" s="346"/>
      <c r="T224" s="346"/>
      <c r="U224" s="346"/>
      <c r="V224" s="346"/>
      <c r="W224" s="346"/>
      <c r="X224" s="346"/>
      <c r="Y224" s="346"/>
      <c r="Z224" s="346"/>
      <c r="AA224" s="346"/>
      <c r="AB224" s="346"/>
      <c r="AC224" s="346"/>
      <c r="AD224" s="346"/>
      <c r="AE224" s="346"/>
      <c r="AF224" s="346"/>
      <c r="AG224" s="346"/>
      <c r="AH224" s="346"/>
      <c r="AI224" s="346"/>
      <c r="AJ224" s="346"/>
      <c r="AK224" s="346"/>
      <c r="AL224" s="346"/>
      <c r="AM224" s="346"/>
      <c r="AN224" s="346"/>
      <c r="AO224" s="346"/>
      <c r="AP224" s="346"/>
      <c r="AQ224" s="346"/>
      <c r="AR224" s="346"/>
      <c r="AS224" s="346"/>
      <c r="AT224" s="346"/>
      <c r="AU224" s="346"/>
      <c r="AV224" s="346"/>
      <c r="AW224" s="346"/>
      <c r="AX224" s="346"/>
      <c r="AY224" s="346"/>
      <c r="AZ224" s="346"/>
      <c r="BA224" s="346"/>
      <c r="BB224" s="346"/>
      <c r="BC224" s="346"/>
      <c r="BD224" s="346"/>
      <c r="BE224" s="346"/>
      <c r="BF224" s="346"/>
      <c r="BG224" s="346"/>
      <c r="BH224" s="346"/>
      <c r="BI224" s="346"/>
      <c r="BJ224" s="346"/>
      <c r="BK224" s="346"/>
      <c r="BL224" s="346"/>
      <c r="BM224" s="346"/>
      <c r="BN224" s="346"/>
      <c r="BO224" s="346"/>
      <c r="BP224" s="346"/>
      <c r="BQ224" s="346"/>
      <c r="BR224" s="346"/>
      <c r="BS224" s="346"/>
      <c r="BT224" s="346"/>
      <c r="BU224" s="346"/>
      <c r="BV224" s="346"/>
      <c r="BW224" s="346"/>
      <c r="BX224" s="346"/>
      <c r="BY224" s="346"/>
      <c r="BZ224" s="346"/>
      <c r="CA224" s="346"/>
      <c r="CB224" s="346"/>
      <c r="CC224" s="346"/>
      <c r="CD224" s="346"/>
      <c r="CE224" s="346"/>
      <c r="CF224" s="346"/>
      <c r="CG224" s="346"/>
      <c r="CH224" s="346"/>
      <c r="CI224" s="346"/>
      <c r="CJ224" s="346"/>
      <c r="CK224" s="346"/>
      <c r="CL224" s="346"/>
      <c r="CM224" s="346"/>
      <c r="CN224" s="346"/>
      <c r="CO224" s="346"/>
      <c r="CP224" s="346"/>
      <c r="CQ224" s="346"/>
    </row>
    <row r="225" spans="1:95" ht="16.5" customHeight="1">
      <c r="A225" s="399"/>
      <c r="B225" s="399"/>
      <c r="C225" s="399"/>
      <c r="D225" s="399"/>
      <c r="E225" s="399"/>
      <c r="F225" s="399"/>
      <c r="G225" s="346"/>
      <c r="H225" s="401"/>
      <c r="I225" s="401"/>
      <c r="J225" s="346"/>
      <c r="K225" s="346"/>
      <c r="L225" s="346"/>
      <c r="M225" s="346"/>
      <c r="N225" s="346"/>
      <c r="O225" s="346"/>
      <c r="P225" s="346"/>
      <c r="Q225" s="346"/>
      <c r="R225" s="346"/>
      <c r="S225" s="346"/>
      <c r="T225" s="346"/>
      <c r="U225" s="346"/>
      <c r="V225" s="346"/>
      <c r="W225" s="346"/>
      <c r="X225" s="346"/>
      <c r="Y225" s="346"/>
      <c r="Z225" s="346"/>
      <c r="AA225" s="346"/>
      <c r="AB225" s="346"/>
      <c r="AC225" s="346"/>
      <c r="AD225" s="346"/>
      <c r="AE225" s="346"/>
      <c r="AF225" s="346"/>
      <c r="AG225" s="346"/>
      <c r="AH225" s="346"/>
      <c r="AI225" s="346"/>
      <c r="AJ225" s="346"/>
      <c r="AK225" s="346"/>
      <c r="AL225" s="346"/>
      <c r="AM225" s="346"/>
      <c r="AN225" s="346"/>
      <c r="AO225" s="346"/>
      <c r="AP225" s="346"/>
      <c r="AQ225" s="346"/>
      <c r="AR225" s="346"/>
      <c r="AS225" s="346"/>
      <c r="AT225" s="346"/>
      <c r="AU225" s="346"/>
      <c r="AV225" s="346"/>
      <c r="AW225" s="346"/>
      <c r="AX225" s="346"/>
      <c r="AY225" s="346"/>
      <c r="AZ225" s="346"/>
      <c r="BA225" s="346"/>
      <c r="BB225" s="346"/>
      <c r="BC225" s="346"/>
      <c r="BD225" s="346"/>
      <c r="BE225" s="346"/>
      <c r="BF225" s="346"/>
      <c r="BG225" s="346"/>
      <c r="BH225" s="346"/>
      <c r="BI225" s="346"/>
      <c r="BJ225" s="346"/>
      <c r="BK225" s="346"/>
      <c r="BL225" s="346"/>
      <c r="BM225" s="346"/>
      <c r="BN225" s="346"/>
      <c r="BO225" s="346"/>
      <c r="BP225" s="346"/>
      <c r="BQ225" s="346"/>
      <c r="BR225" s="346"/>
      <c r="BS225" s="346"/>
      <c r="BT225" s="346"/>
      <c r="BU225" s="346"/>
      <c r="BV225" s="346"/>
      <c r="BW225" s="346"/>
      <c r="BX225" s="346"/>
      <c r="BY225" s="346"/>
      <c r="BZ225" s="346"/>
      <c r="CA225" s="346"/>
      <c r="CB225" s="346"/>
      <c r="CC225" s="346"/>
      <c r="CD225" s="346"/>
      <c r="CE225" s="346"/>
      <c r="CF225" s="346"/>
      <c r="CG225" s="346"/>
      <c r="CH225" s="346"/>
      <c r="CI225" s="346"/>
      <c r="CJ225" s="346"/>
      <c r="CK225" s="346"/>
      <c r="CL225" s="346"/>
      <c r="CM225" s="346"/>
      <c r="CN225" s="346"/>
      <c r="CO225" s="346"/>
      <c r="CP225" s="346"/>
      <c r="CQ225" s="346"/>
    </row>
    <row r="226" spans="1:95" ht="16.5" customHeight="1">
      <c r="A226" s="399"/>
      <c r="B226" s="399"/>
      <c r="C226" s="399"/>
      <c r="D226" s="399"/>
      <c r="E226" s="399"/>
      <c r="F226" s="399"/>
      <c r="G226" s="346"/>
      <c r="H226" s="401"/>
      <c r="I226" s="401"/>
      <c r="J226" s="346"/>
      <c r="K226" s="346"/>
      <c r="L226" s="346"/>
      <c r="M226" s="346"/>
      <c r="N226" s="346"/>
      <c r="O226" s="346"/>
      <c r="P226" s="346"/>
      <c r="Q226" s="346"/>
      <c r="R226" s="346"/>
      <c r="S226" s="346"/>
      <c r="T226" s="346"/>
      <c r="U226" s="346"/>
      <c r="V226" s="346"/>
      <c r="W226" s="346"/>
      <c r="X226" s="346"/>
      <c r="Y226" s="346"/>
      <c r="Z226" s="346"/>
      <c r="AA226" s="346"/>
      <c r="AB226" s="346"/>
      <c r="AC226" s="346"/>
      <c r="AD226" s="346"/>
      <c r="AE226" s="346"/>
      <c r="AF226" s="346"/>
      <c r="AG226" s="346"/>
      <c r="AH226" s="346"/>
      <c r="AI226" s="346"/>
      <c r="AJ226" s="346"/>
      <c r="AK226" s="346"/>
      <c r="AL226" s="346"/>
      <c r="AM226" s="346"/>
      <c r="AN226" s="346"/>
      <c r="AO226" s="346"/>
      <c r="AP226" s="346"/>
      <c r="AQ226" s="346"/>
      <c r="AR226" s="346"/>
      <c r="AS226" s="346"/>
      <c r="AT226" s="346"/>
      <c r="AU226" s="346"/>
      <c r="AV226" s="346"/>
      <c r="AW226" s="346"/>
      <c r="AX226" s="346"/>
      <c r="AY226" s="346"/>
      <c r="AZ226" s="346"/>
      <c r="BA226" s="346"/>
      <c r="BB226" s="346"/>
      <c r="BC226" s="346"/>
      <c r="BD226" s="346"/>
      <c r="BE226" s="346"/>
      <c r="BF226" s="346"/>
      <c r="BG226" s="346"/>
      <c r="BH226" s="346"/>
      <c r="BI226" s="346"/>
      <c r="BJ226" s="346"/>
      <c r="BK226" s="346"/>
      <c r="BL226" s="346"/>
      <c r="BM226" s="346"/>
      <c r="BN226" s="346"/>
      <c r="BO226" s="346"/>
      <c r="BP226" s="346"/>
      <c r="BQ226" s="346"/>
      <c r="BR226" s="346"/>
      <c r="BS226" s="346"/>
      <c r="BT226" s="346"/>
      <c r="BU226" s="346"/>
      <c r="BV226" s="346"/>
      <c r="BW226" s="346"/>
      <c r="BX226" s="346"/>
      <c r="BY226" s="346"/>
      <c r="BZ226" s="346"/>
      <c r="CA226" s="346"/>
      <c r="CB226" s="346"/>
      <c r="CC226" s="346"/>
      <c r="CD226" s="346"/>
      <c r="CE226" s="346"/>
      <c r="CF226" s="346"/>
      <c r="CG226" s="346"/>
      <c r="CH226" s="346"/>
      <c r="CI226" s="346"/>
      <c r="CJ226" s="346"/>
      <c r="CK226" s="346"/>
      <c r="CL226" s="346"/>
      <c r="CM226" s="346"/>
      <c r="CN226" s="346"/>
      <c r="CO226" s="346"/>
      <c r="CP226" s="346"/>
      <c r="CQ226" s="346"/>
    </row>
    <row r="227" spans="1:95" ht="16.5" customHeight="1">
      <c r="A227" s="399"/>
      <c r="B227" s="399"/>
      <c r="C227" s="399"/>
      <c r="D227" s="399"/>
      <c r="E227" s="399"/>
      <c r="F227" s="399"/>
      <c r="G227" s="346"/>
      <c r="H227" s="401"/>
      <c r="I227" s="401"/>
      <c r="J227" s="346"/>
      <c r="K227" s="346"/>
      <c r="L227" s="346"/>
      <c r="M227" s="346"/>
      <c r="N227" s="346"/>
      <c r="O227" s="346"/>
      <c r="P227" s="346"/>
      <c r="Q227" s="346"/>
      <c r="R227" s="346"/>
      <c r="S227" s="346"/>
      <c r="T227" s="346"/>
      <c r="U227" s="346"/>
      <c r="V227" s="346"/>
      <c r="W227" s="346"/>
      <c r="X227" s="346"/>
      <c r="Y227" s="346"/>
      <c r="Z227" s="346"/>
      <c r="AA227" s="346"/>
      <c r="AB227" s="346"/>
      <c r="AC227" s="346"/>
      <c r="AD227" s="346"/>
      <c r="AE227" s="346"/>
      <c r="AF227" s="346"/>
      <c r="AG227" s="346"/>
      <c r="AH227" s="346"/>
      <c r="AI227" s="346"/>
      <c r="AJ227" s="346"/>
      <c r="AK227" s="346"/>
      <c r="AL227" s="346"/>
      <c r="AM227" s="346"/>
      <c r="AN227" s="346"/>
      <c r="AO227" s="346"/>
      <c r="AP227" s="346"/>
      <c r="AQ227" s="346"/>
      <c r="AR227" s="346"/>
      <c r="AS227" s="346"/>
      <c r="AT227" s="346"/>
      <c r="AU227" s="346"/>
      <c r="AV227" s="346"/>
      <c r="AW227" s="346"/>
      <c r="AX227" s="346"/>
      <c r="AY227" s="346"/>
      <c r="AZ227" s="346"/>
      <c r="BA227" s="346"/>
      <c r="BB227" s="346"/>
      <c r="BC227" s="346"/>
      <c r="BD227" s="346"/>
      <c r="BE227" s="346"/>
      <c r="BF227" s="346"/>
      <c r="BG227" s="346"/>
      <c r="BH227" s="346"/>
      <c r="BI227" s="346"/>
      <c r="BJ227" s="346"/>
      <c r="BK227" s="346"/>
      <c r="BL227" s="346"/>
      <c r="BM227" s="346"/>
      <c r="BN227" s="346"/>
      <c r="BO227" s="346"/>
      <c r="BP227" s="346"/>
      <c r="BQ227" s="346"/>
      <c r="BR227" s="346"/>
      <c r="BS227" s="346"/>
      <c r="BT227" s="346"/>
      <c r="BU227" s="346"/>
      <c r="BV227" s="346"/>
      <c r="BW227" s="346"/>
      <c r="BX227" s="346"/>
      <c r="BY227" s="346"/>
      <c r="BZ227" s="346"/>
      <c r="CA227" s="346"/>
      <c r="CB227" s="346"/>
      <c r="CC227" s="346"/>
      <c r="CD227" s="346"/>
      <c r="CE227" s="346"/>
      <c r="CF227" s="346"/>
      <c r="CG227" s="346"/>
      <c r="CH227" s="346"/>
      <c r="CI227" s="346"/>
      <c r="CJ227" s="346"/>
      <c r="CK227" s="346"/>
      <c r="CL227" s="346"/>
      <c r="CM227" s="346"/>
      <c r="CN227" s="346"/>
      <c r="CO227" s="346"/>
      <c r="CP227" s="346"/>
      <c r="CQ227" s="346"/>
    </row>
    <row r="228" spans="1:95" ht="16.5" customHeight="1">
      <c r="A228" s="399"/>
      <c r="B228" s="399"/>
      <c r="C228" s="399"/>
      <c r="D228" s="399"/>
      <c r="E228" s="399"/>
      <c r="F228" s="399"/>
      <c r="G228" s="346"/>
      <c r="H228" s="401"/>
      <c r="I228" s="401"/>
      <c r="J228" s="346"/>
      <c r="K228" s="346"/>
      <c r="L228" s="346"/>
      <c r="M228" s="346"/>
      <c r="N228" s="346"/>
      <c r="O228" s="346"/>
      <c r="P228" s="346"/>
      <c r="Q228" s="346"/>
      <c r="R228" s="346"/>
      <c r="S228" s="346"/>
      <c r="T228" s="346"/>
      <c r="U228" s="346"/>
      <c r="V228" s="346"/>
      <c r="W228" s="346"/>
      <c r="X228" s="346"/>
      <c r="Y228" s="346"/>
      <c r="Z228" s="346"/>
      <c r="AA228" s="346"/>
      <c r="AB228" s="346"/>
      <c r="AC228" s="346"/>
      <c r="AD228" s="346"/>
      <c r="AE228" s="346"/>
      <c r="AF228" s="346"/>
      <c r="AG228" s="346"/>
      <c r="AH228" s="346"/>
      <c r="AI228" s="346"/>
      <c r="AJ228" s="346"/>
      <c r="AK228" s="346"/>
      <c r="AL228" s="346"/>
      <c r="AM228" s="346"/>
      <c r="AN228" s="346"/>
      <c r="AO228" s="346"/>
      <c r="AP228" s="346"/>
      <c r="AQ228" s="346"/>
      <c r="AR228" s="346"/>
      <c r="AS228" s="346"/>
      <c r="AT228" s="346"/>
      <c r="AU228" s="346"/>
      <c r="AV228" s="346"/>
      <c r="AW228" s="346"/>
      <c r="AX228" s="346"/>
      <c r="AY228" s="346"/>
      <c r="AZ228" s="346"/>
      <c r="BA228" s="346"/>
      <c r="BB228" s="346"/>
      <c r="BC228" s="346"/>
      <c r="BD228" s="346"/>
      <c r="BE228" s="346"/>
      <c r="BF228" s="346"/>
      <c r="BG228" s="346"/>
      <c r="BH228" s="346"/>
      <c r="BI228" s="346"/>
      <c r="BJ228" s="346"/>
      <c r="BK228" s="346"/>
      <c r="BL228" s="346"/>
      <c r="BM228" s="346"/>
      <c r="BN228" s="346"/>
      <c r="BO228" s="346"/>
      <c r="BP228" s="346"/>
      <c r="BQ228" s="346"/>
      <c r="BR228" s="346"/>
      <c r="BS228" s="346"/>
      <c r="BT228" s="346"/>
      <c r="BU228" s="346"/>
      <c r="BV228" s="346"/>
      <c r="BW228" s="346"/>
      <c r="BX228" s="346"/>
      <c r="BY228" s="346"/>
      <c r="BZ228" s="346"/>
      <c r="CA228" s="346"/>
      <c r="CB228" s="346"/>
      <c r="CC228" s="346"/>
      <c r="CD228" s="346"/>
      <c r="CE228" s="346"/>
      <c r="CF228" s="346"/>
      <c r="CG228" s="346"/>
      <c r="CH228" s="346"/>
      <c r="CI228" s="346"/>
      <c r="CJ228" s="346"/>
      <c r="CK228" s="346"/>
      <c r="CL228" s="346"/>
      <c r="CM228" s="346"/>
      <c r="CN228" s="346"/>
      <c r="CO228" s="346"/>
      <c r="CP228" s="346"/>
      <c r="CQ228" s="346"/>
    </row>
    <row r="229" spans="1:95" ht="16.5" customHeight="1">
      <c r="A229" s="399"/>
      <c r="B229" s="399"/>
      <c r="C229" s="399"/>
      <c r="D229" s="399"/>
      <c r="E229" s="399"/>
      <c r="F229" s="399"/>
      <c r="G229" s="346"/>
      <c r="H229" s="401"/>
      <c r="I229" s="401"/>
      <c r="J229" s="346"/>
      <c r="K229" s="346"/>
      <c r="L229" s="346"/>
      <c r="M229" s="346"/>
      <c r="N229" s="346"/>
      <c r="O229" s="346"/>
      <c r="P229" s="346"/>
      <c r="Q229" s="346"/>
      <c r="R229" s="346"/>
      <c r="S229" s="346"/>
      <c r="T229" s="346"/>
      <c r="U229" s="346"/>
      <c r="V229" s="346"/>
      <c r="W229" s="346"/>
      <c r="X229" s="346"/>
      <c r="Y229" s="346"/>
      <c r="Z229" s="346"/>
      <c r="AA229" s="346"/>
      <c r="AB229" s="346"/>
      <c r="AC229" s="346"/>
      <c r="AD229" s="346"/>
      <c r="AE229" s="346"/>
      <c r="AF229" s="346"/>
      <c r="AG229" s="346"/>
      <c r="AH229" s="346"/>
      <c r="AI229" s="346"/>
      <c r="AJ229" s="346"/>
      <c r="AK229" s="346"/>
      <c r="AL229" s="346"/>
      <c r="AM229" s="346"/>
      <c r="AN229" s="346"/>
      <c r="AO229" s="346"/>
      <c r="AP229" s="346"/>
      <c r="AQ229" s="346"/>
      <c r="AR229" s="346"/>
      <c r="AS229" s="346"/>
      <c r="AT229" s="346"/>
      <c r="AU229" s="346"/>
      <c r="AV229" s="346"/>
      <c r="AW229" s="346"/>
      <c r="AX229" s="346"/>
      <c r="AY229" s="346"/>
      <c r="AZ229" s="346"/>
      <c r="BA229" s="346"/>
      <c r="BB229" s="346"/>
      <c r="BC229" s="346"/>
      <c r="BD229" s="346"/>
      <c r="BE229" s="346"/>
      <c r="BF229" s="346"/>
      <c r="BG229" s="346"/>
      <c r="BH229" s="346"/>
      <c r="BI229" s="346"/>
      <c r="BJ229" s="346"/>
      <c r="BK229" s="346"/>
      <c r="BL229" s="346"/>
      <c r="BM229" s="346"/>
      <c r="BN229" s="346"/>
      <c r="BO229" s="346"/>
      <c r="BP229" s="346"/>
      <c r="BQ229" s="346"/>
      <c r="BR229" s="346"/>
      <c r="BS229" s="346"/>
      <c r="BT229" s="346"/>
      <c r="BU229" s="346"/>
      <c r="BV229" s="346"/>
      <c r="BW229" s="346"/>
      <c r="BX229" s="346"/>
      <c r="BY229" s="346"/>
      <c r="BZ229" s="346"/>
      <c r="CA229" s="346"/>
      <c r="CB229" s="346"/>
      <c r="CC229" s="346"/>
      <c r="CD229" s="346"/>
      <c r="CE229" s="346"/>
      <c r="CF229" s="346"/>
      <c r="CG229" s="346"/>
      <c r="CH229" s="346"/>
      <c r="CI229" s="346"/>
      <c r="CJ229" s="346"/>
      <c r="CK229" s="346"/>
      <c r="CL229" s="346"/>
      <c r="CM229" s="346"/>
      <c r="CN229" s="346"/>
      <c r="CO229" s="346"/>
      <c r="CP229" s="346"/>
      <c r="CQ229" s="346"/>
    </row>
    <row r="230" spans="1:95" ht="16.5" customHeight="1">
      <c r="A230" s="399"/>
      <c r="B230" s="399"/>
      <c r="C230" s="399"/>
      <c r="D230" s="399"/>
      <c r="E230" s="399"/>
      <c r="F230" s="399"/>
      <c r="G230" s="346"/>
      <c r="H230" s="401"/>
      <c r="I230" s="401"/>
      <c r="J230" s="346"/>
      <c r="K230" s="346"/>
      <c r="L230" s="346"/>
      <c r="M230" s="346"/>
      <c r="N230" s="346"/>
      <c r="O230" s="346"/>
      <c r="P230" s="346"/>
      <c r="Q230" s="346"/>
      <c r="R230" s="346"/>
      <c r="S230" s="346"/>
      <c r="T230" s="346"/>
      <c r="U230" s="346"/>
      <c r="V230" s="346"/>
      <c r="W230" s="346"/>
      <c r="X230" s="346"/>
      <c r="Y230" s="346"/>
      <c r="Z230" s="346"/>
      <c r="AA230" s="346"/>
      <c r="AB230" s="346"/>
      <c r="AC230" s="346"/>
      <c r="AD230" s="346"/>
      <c r="AE230" s="346"/>
      <c r="AF230" s="346"/>
      <c r="AG230" s="346"/>
      <c r="AH230" s="346"/>
      <c r="AI230" s="346"/>
      <c r="AJ230" s="346"/>
      <c r="AK230" s="346"/>
      <c r="AL230" s="346"/>
      <c r="AM230" s="346"/>
      <c r="AN230" s="346"/>
      <c r="AO230" s="346"/>
      <c r="AP230" s="346"/>
      <c r="AQ230" s="346"/>
      <c r="AR230" s="346"/>
      <c r="AS230" s="346"/>
      <c r="AT230" s="346"/>
      <c r="AU230" s="346"/>
      <c r="AV230" s="346"/>
      <c r="AW230" s="346"/>
      <c r="AX230" s="346"/>
      <c r="AY230" s="346"/>
      <c r="AZ230" s="346"/>
      <c r="BA230" s="346"/>
      <c r="BB230" s="346"/>
      <c r="BC230" s="346"/>
      <c r="BD230" s="346"/>
      <c r="BE230" s="346"/>
      <c r="BF230" s="346"/>
      <c r="BG230" s="346"/>
      <c r="BH230" s="346"/>
      <c r="BI230" s="346"/>
      <c r="BJ230" s="346"/>
      <c r="BK230" s="346"/>
      <c r="BL230" s="346"/>
      <c r="BM230" s="346"/>
      <c r="BN230" s="346"/>
      <c r="BO230" s="346"/>
      <c r="BP230" s="346"/>
      <c r="BQ230" s="346"/>
      <c r="BR230" s="346"/>
      <c r="BS230" s="346"/>
      <c r="BT230" s="346"/>
      <c r="BU230" s="346"/>
      <c r="BV230" s="346"/>
      <c r="BW230" s="346"/>
      <c r="BX230" s="346"/>
      <c r="BY230" s="346"/>
      <c r="BZ230" s="346"/>
      <c r="CA230" s="346"/>
      <c r="CB230" s="346"/>
      <c r="CC230" s="346"/>
      <c r="CD230" s="346"/>
      <c r="CE230" s="346"/>
      <c r="CF230" s="346"/>
      <c r="CG230" s="346"/>
      <c r="CH230" s="346"/>
      <c r="CI230" s="346"/>
      <c r="CJ230" s="346"/>
      <c r="CK230" s="346"/>
      <c r="CL230" s="346"/>
      <c r="CM230" s="346"/>
      <c r="CN230" s="346"/>
      <c r="CO230" s="346"/>
      <c r="CP230" s="346"/>
      <c r="CQ230" s="346"/>
    </row>
    <row r="231" spans="1:95" ht="16.5" customHeight="1">
      <c r="A231" s="399"/>
      <c r="B231" s="399"/>
      <c r="C231" s="399"/>
      <c r="D231" s="399"/>
      <c r="E231" s="399"/>
      <c r="F231" s="399"/>
      <c r="G231" s="346"/>
      <c r="H231" s="401"/>
      <c r="I231" s="401"/>
      <c r="J231" s="346"/>
      <c r="K231" s="346"/>
      <c r="L231" s="346"/>
      <c r="M231" s="346"/>
      <c r="N231" s="346"/>
      <c r="O231" s="346"/>
      <c r="P231" s="346"/>
      <c r="Q231" s="346"/>
      <c r="R231" s="346"/>
      <c r="S231" s="346"/>
      <c r="T231" s="346"/>
      <c r="U231" s="346"/>
      <c r="V231" s="346"/>
      <c r="W231" s="346"/>
      <c r="X231" s="346"/>
      <c r="Y231" s="346"/>
      <c r="Z231" s="346"/>
      <c r="AA231" s="346"/>
      <c r="AB231" s="346"/>
      <c r="AC231" s="346"/>
      <c r="AD231" s="346"/>
      <c r="AE231" s="346"/>
      <c r="AF231" s="346"/>
      <c r="AG231" s="346"/>
      <c r="AH231" s="346"/>
      <c r="AI231" s="346"/>
      <c r="AJ231" s="346"/>
      <c r="AK231" s="346"/>
      <c r="AL231" s="346"/>
      <c r="AM231" s="346"/>
      <c r="AN231" s="346"/>
      <c r="AO231" s="346"/>
      <c r="AP231" s="346"/>
      <c r="AQ231" s="346"/>
      <c r="AR231" s="346"/>
      <c r="AS231" s="346"/>
      <c r="AT231" s="346"/>
      <c r="AU231" s="346"/>
      <c r="AV231" s="346"/>
      <c r="AW231" s="346"/>
      <c r="AX231" s="346"/>
      <c r="AY231" s="346"/>
      <c r="AZ231" s="346"/>
      <c r="BA231" s="346"/>
      <c r="BB231" s="346"/>
      <c r="BC231" s="346"/>
      <c r="BD231" s="346"/>
      <c r="BE231" s="346"/>
      <c r="BF231" s="346"/>
      <c r="BG231" s="346"/>
      <c r="BH231" s="346"/>
      <c r="BI231" s="346"/>
      <c r="BJ231" s="346"/>
      <c r="BK231" s="346"/>
      <c r="BL231" s="346"/>
      <c r="BM231" s="346"/>
      <c r="BN231" s="346"/>
      <c r="BO231" s="346"/>
      <c r="BP231" s="346"/>
      <c r="BQ231" s="346"/>
      <c r="BR231" s="346"/>
      <c r="BS231" s="346"/>
      <c r="BT231" s="346"/>
      <c r="BU231" s="346"/>
      <c r="BV231" s="346"/>
      <c r="BW231" s="346"/>
      <c r="BX231" s="346"/>
      <c r="BY231" s="346"/>
      <c r="BZ231" s="346"/>
      <c r="CA231" s="346"/>
      <c r="CB231" s="346"/>
      <c r="CC231" s="346"/>
      <c r="CD231" s="346"/>
      <c r="CE231" s="346"/>
      <c r="CF231" s="346"/>
      <c r="CG231" s="346"/>
      <c r="CH231" s="346"/>
      <c r="CI231" s="346"/>
      <c r="CJ231" s="346"/>
      <c r="CK231" s="346"/>
      <c r="CL231" s="346"/>
      <c r="CM231" s="346"/>
      <c r="CN231" s="346"/>
      <c r="CO231" s="346"/>
      <c r="CP231" s="346"/>
      <c r="CQ231" s="346"/>
    </row>
    <row r="232" spans="1:95" ht="16.5" customHeight="1">
      <c r="A232" s="399"/>
      <c r="B232" s="399"/>
      <c r="C232" s="399"/>
      <c r="D232" s="399"/>
      <c r="E232" s="399"/>
      <c r="F232" s="399"/>
      <c r="G232" s="346"/>
      <c r="H232" s="401"/>
      <c r="I232" s="401"/>
      <c r="J232" s="346"/>
      <c r="K232" s="346"/>
      <c r="L232" s="346"/>
      <c r="M232" s="346"/>
      <c r="N232" s="346"/>
      <c r="O232" s="346"/>
      <c r="P232" s="346"/>
      <c r="Q232" s="346"/>
      <c r="R232" s="346"/>
      <c r="S232" s="346"/>
      <c r="T232" s="346"/>
      <c r="U232" s="346"/>
      <c r="V232" s="346"/>
      <c r="W232" s="346"/>
      <c r="X232" s="346"/>
      <c r="Y232" s="346"/>
      <c r="Z232" s="346"/>
      <c r="AA232" s="346"/>
      <c r="AB232" s="346"/>
      <c r="AC232" s="346"/>
      <c r="AD232" s="346"/>
      <c r="AE232" s="346"/>
      <c r="AF232" s="346"/>
      <c r="AG232" s="346"/>
      <c r="AH232" s="346"/>
      <c r="AI232" s="346"/>
      <c r="AJ232" s="346"/>
      <c r="AK232" s="346"/>
      <c r="AL232" s="346"/>
      <c r="AM232" s="346"/>
      <c r="AN232" s="346"/>
      <c r="AO232" s="346"/>
      <c r="AP232" s="346"/>
      <c r="AQ232" s="346"/>
      <c r="AR232" s="346"/>
      <c r="AS232" s="346"/>
      <c r="AT232" s="346"/>
      <c r="AU232" s="346"/>
      <c r="AV232" s="346"/>
      <c r="AW232" s="346"/>
      <c r="AX232" s="346"/>
      <c r="AY232" s="346"/>
      <c r="AZ232" s="346"/>
      <c r="BA232" s="346"/>
      <c r="BB232" s="346"/>
      <c r="BC232" s="346"/>
      <c r="BD232" s="346"/>
      <c r="BE232" s="346"/>
      <c r="BF232" s="346"/>
      <c r="BG232" s="346"/>
      <c r="BH232" s="346"/>
      <c r="BI232" s="346"/>
      <c r="BJ232" s="346"/>
      <c r="BK232" s="346"/>
      <c r="BL232" s="346"/>
      <c r="BM232" s="346"/>
      <c r="BN232" s="346"/>
      <c r="BO232" s="346"/>
      <c r="BP232" s="346"/>
      <c r="BQ232" s="346"/>
      <c r="BR232" s="346"/>
      <c r="BS232" s="346"/>
      <c r="BT232" s="346"/>
      <c r="BU232" s="346"/>
      <c r="BV232" s="346"/>
      <c r="BW232" s="346"/>
      <c r="BX232" s="346"/>
      <c r="BY232" s="346"/>
      <c r="BZ232" s="346"/>
      <c r="CA232" s="346"/>
      <c r="CB232" s="346"/>
      <c r="CC232" s="346"/>
      <c r="CD232" s="346"/>
      <c r="CE232" s="346"/>
      <c r="CF232" s="346"/>
      <c r="CG232" s="346"/>
      <c r="CH232" s="346"/>
      <c r="CI232" s="346"/>
      <c r="CJ232" s="346"/>
      <c r="CK232" s="346"/>
      <c r="CL232" s="346"/>
      <c r="CM232" s="346"/>
      <c r="CN232" s="346"/>
      <c r="CO232" s="346"/>
      <c r="CP232" s="346"/>
      <c r="CQ232" s="346"/>
    </row>
    <row r="233" spans="1:95" ht="16.5" customHeight="1">
      <c r="A233" s="399"/>
      <c r="B233" s="399"/>
      <c r="C233" s="399"/>
      <c r="D233" s="399"/>
      <c r="E233" s="399"/>
      <c r="F233" s="399"/>
      <c r="G233" s="346"/>
      <c r="H233" s="401"/>
      <c r="I233" s="401"/>
      <c r="J233" s="346"/>
      <c r="K233" s="346"/>
      <c r="L233" s="346"/>
      <c r="M233" s="346"/>
      <c r="N233" s="346"/>
      <c r="O233" s="346"/>
      <c r="P233" s="346"/>
      <c r="Q233" s="346"/>
      <c r="R233" s="346"/>
      <c r="S233" s="346"/>
      <c r="T233" s="346"/>
      <c r="U233" s="346"/>
      <c r="V233" s="346"/>
      <c r="W233" s="346"/>
      <c r="X233" s="346"/>
      <c r="Y233" s="346"/>
      <c r="Z233" s="346"/>
      <c r="AA233" s="346"/>
      <c r="AB233" s="346"/>
      <c r="AC233" s="346"/>
      <c r="AD233" s="346"/>
      <c r="AE233" s="346"/>
      <c r="AF233" s="346"/>
      <c r="AG233" s="346"/>
      <c r="AH233" s="346"/>
      <c r="AI233" s="346"/>
      <c r="AJ233" s="346"/>
      <c r="AK233" s="346"/>
      <c r="AL233" s="346"/>
      <c r="AM233" s="346"/>
      <c r="AN233" s="346"/>
      <c r="AO233" s="346"/>
      <c r="AP233" s="346"/>
      <c r="AQ233" s="346"/>
      <c r="AR233" s="346"/>
      <c r="AS233" s="346"/>
      <c r="AT233" s="346"/>
      <c r="AU233" s="346"/>
      <c r="AV233" s="346"/>
      <c r="AW233" s="346"/>
      <c r="AX233" s="346"/>
      <c r="AY233" s="346"/>
      <c r="AZ233" s="346"/>
      <c r="BA233" s="346"/>
      <c r="BB233" s="346"/>
      <c r="BC233" s="346"/>
      <c r="BD233" s="346"/>
      <c r="BE233" s="346"/>
      <c r="BF233" s="346"/>
      <c r="BG233" s="346"/>
      <c r="BH233" s="346"/>
      <c r="BI233" s="346"/>
      <c r="BJ233" s="346"/>
      <c r="BK233" s="346"/>
      <c r="BL233" s="346"/>
      <c r="BM233" s="346"/>
      <c r="BN233" s="346"/>
      <c r="BO233" s="346"/>
      <c r="BP233" s="346"/>
      <c r="BQ233" s="346"/>
      <c r="BR233" s="346"/>
      <c r="BS233" s="346"/>
      <c r="BT233" s="346"/>
      <c r="BU233" s="346"/>
      <c r="BV233" s="346"/>
      <c r="BW233" s="346"/>
      <c r="BX233" s="346"/>
      <c r="BY233" s="346"/>
      <c r="BZ233" s="346"/>
      <c r="CA233" s="346"/>
      <c r="CB233" s="346"/>
      <c r="CC233" s="346"/>
      <c r="CD233" s="346"/>
      <c r="CE233" s="346"/>
      <c r="CF233" s="346"/>
      <c r="CG233" s="346"/>
      <c r="CH233" s="346"/>
      <c r="CI233" s="346"/>
      <c r="CJ233" s="346"/>
      <c r="CK233" s="346"/>
      <c r="CL233" s="346"/>
      <c r="CM233" s="346"/>
      <c r="CN233" s="346"/>
      <c r="CO233" s="346"/>
      <c r="CP233" s="346"/>
      <c r="CQ233" s="346"/>
    </row>
    <row r="234" spans="1:95" ht="16.5" customHeight="1">
      <c r="A234" s="399"/>
      <c r="B234" s="399"/>
      <c r="C234" s="399"/>
      <c r="D234" s="399"/>
      <c r="E234" s="399"/>
      <c r="F234" s="399"/>
      <c r="G234" s="346"/>
      <c r="H234" s="401"/>
      <c r="I234" s="401"/>
      <c r="J234" s="346"/>
      <c r="K234" s="346"/>
      <c r="L234" s="346"/>
      <c r="M234" s="346"/>
      <c r="N234" s="346"/>
      <c r="O234" s="346"/>
      <c r="P234" s="346"/>
      <c r="Q234" s="346"/>
      <c r="R234" s="346"/>
      <c r="S234" s="346"/>
      <c r="T234" s="346"/>
      <c r="U234" s="346"/>
      <c r="V234" s="346"/>
      <c r="W234" s="346"/>
      <c r="X234" s="346"/>
      <c r="Y234" s="346"/>
      <c r="Z234" s="346"/>
      <c r="AA234" s="346"/>
      <c r="AB234" s="346"/>
      <c r="AC234" s="346"/>
      <c r="AD234" s="346"/>
      <c r="AE234" s="346"/>
      <c r="AF234" s="346"/>
      <c r="AG234" s="346"/>
      <c r="AH234" s="346"/>
      <c r="AI234" s="346"/>
      <c r="AJ234" s="346"/>
      <c r="AK234" s="346"/>
      <c r="AL234" s="346"/>
      <c r="AM234" s="346"/>
      <c r="AN234" s="346"/>
      <c r="AO234" s="346"/>
      <c r="AP234" s="346"/>
      <c r="AQ234" s="346"/>
      <c r="AR234" s="346"/>
      <c r="AS234" s="346"/>
      <c r="AT234" s="346"/>
      <c r="AU234" s="346"/>
      <c r="AV234" s="346"/>
      <c r="AW234" s="346"/>
      <c r="AX234" s="346"/>
      <c r="AY234" s="346"/>
      <c r="AZ234" s="346"/>
      <c r="BA234" s="346"/>
      <c r="BB234" s="346"/>
      <c r="BC234" s="346"/>
      <c r="BD234" s="346"/>
      <c r="BE234" s="346"/>
      <c r="BF234" s="346"/>
      <c r="BG234" s="346"/>
      <c r="BH234" s="346"/>
      <c r="BI234" s="346"/>
      <c r="BJ234" s="346"/>
      <c r="BK234" s="346"/>
      <c r="BL234" s="346"/>
      <c r="BM234" s="346"/>
      <c r="BN234" s="346"/>
      <c r="BO234" s="346"/>
      <c r="BP234" s="346"/>
      <c r="BQ234" s="346"/>
      <c r="BR234" s="346"/>
      <c r="BS234" s="346"/>
      <c r="BT234" s="346"/>
      <c r="BU234" s="346"/>
      <c r="BV234" s="346"/>
      <c r="BW234" s="346"/>
      <c r="BX234" s="346"/>
      <c r="BY234" s="346"/>
      <c r="BZ234" s="346"/>
      <c r="CA234" s="346"/>
      <c r="CB234" s="346"/>
      <c r="CC234" s="346"/>
      <c r="CD234" s="346"/>
      <c r="CE234" s="346"/>
      <c r="CF234" s="346"/>
      <c r="CG234" s="346"/>
      <c r="CH234" s="346"/>
      <c r="CI234" s="346"/>
      <c r="CJ234" s="346"/>
      <c r="CK234" s="346"/>
      <c r="CL234" s="346"/>
      <c r="CM234" s="346"/>
      <c r="CN234" s="346"/>
      <c r="CO234" s="346"/>
      <c r="CP234" s="346"/>
      <c r="CQ234" s="346"/>
    </row>
    <row r="235" spans="1:95" ht="16.5" customHeight="1">
      <c r="A235" s="399"/>
      <c r="B235" s="399"/>
      <c r="C235" s="399"/>
      <c r="D235" s="399"/>
      <c r="E235" s="399"/>
      <c r="F235" s="399"/>
      <c r="G235" s="346"/>
      <c r="H235" s="401"/>
      <c r="I235" s="401"/>
      <c r="J235" s="346"/>
      <c r="K235" s="346"/>
      <c r="L235" s="346"/>
      <c r="M235" s="346"/>
      <c r="N235" s="346"/>
      <c r="O235" s="346"/>
      <c r="P235" s="346"/>
      <c r="Q235" s="346"/>
      <c r="R235" s="346"/>
      <c r="S235" s="346"/>
      <c r="T235" s="346"/>
      <c r="U235" s="346"/>
      <c r="V235" s="346"/>
      <c r="W235" s="346"/>
      <c r="X235" s="346"/>
      <c r="Y235" s="346"/>
      <c r="Z235" s="346"/>
      <c r="AA235" s="346"/>
      <c r="AB235" s="346"/>
      <c r="AC235" s="346"/>
      <c r="AD235" s="346"/>
      <c r="AE235" s="346"/>
      <c r="AF235" s="346"/>
      <c r="AG235" s="346"/>
      <c r="AH235" s="346"/>
      <c r="AI235" s="346"/>
      <c r="AJ235" s="346"/>
      <c r="AK235" s="346"/>
      <c r="AL235" s="346"/>
      <c r="AM235" s="346"/>
      <c r="AN235" s="346"/>
      <c r="AO235" s="346"/>
      <c r="AP235" s="346"/>
      <c r="AQ235" s="346"/>
      <c r="AR235" s="346"/>
      <c r="AS235" s="346"/>
      <c r="AT235" s="346"/>
      <c r="AU235" s="346"/>
      <c r="AV235" s="346"/>
      <c r="AW235" s="346"/>
      <c r="AX235" s="346"/>
      <c r="AY235" s="346"/>
      <c r="AZ235" s="346"/>
      <c r="BA235" s="346"/>
      <c r="BB235" s="346"/>
      <c r="BC235" s="346"/>
      <c r="BD235" s="346"/>
      <c r="BE235" s="346"/>
      <c r="BF235" s="346"/>
      <c r="BG235" s="346"/>
      <c r="BH235" s="346"/>
      <c r="BI235" s="346"/>
      <c r="BJ235" s="346"/>
      <c r="BK235" s="346"/>
      <c r="BL235" s="346"/>
      <c r="BM235" s="346"/>
      <c r="BN235" s="346"/>
      <c r="BO235" s="346"/>
      <c r="BP235" s="346"/>
      <c r="BQ235" s="346"/>
      <c r="BR235" s="346"/>
      <c r="BS235" s="346"/>
      <c r="BT235" s="346"/>
      <c r="BU235" s="346"/>
      <c r="BV235" s="346"/>
      <c r="BW235" s="346"/>
      <c r="BX235" s="346"/>
      <c r="BY235" s="346"/>
      <c r="BZ235" s="346"/>
      <c r="CA235" s="346"/>
      <c r="CB235" s="346"/>
      <c r="CC235" s="346"/>
      <c r="CD235" s="346"/>
      <c r="CE235" s="346"/>
      <c r="CF235" s="346"/>
      <c r="CG235" s="346"/>
      <c r="CH235" s="346"/>
      <c r="CI235" s="346"/>
      <c r="CJ235" s="346"/>
      <c r="CK235" s="346"/>
      <c r="CL235" s="346"/>
      <c r="CM235" s="346"/>
      <c r="CN235" s="346"/>
      <c r="CO235" s="346"/>
      <c r="CP235" s="346"/>
      <c r="CQ235" s="346"/>
    </row>
    <row r="236" spans="1:95" ht="16.5" customHeight="1">
      <c r="A236" s="399"/>
      <c r="B236" s="399"/>
      <c r="C236" s="399"/>
      <c r="D236" s="399"/>
      <c r="E236" s="399"/>
      <c r="F236" s="399"/>
      <c r="G236" s="346"/>
      <c r="H236" s="401"/>
      <c r="I236" s="401"/>
      <c r="J236" s="346"/>
      <c r="K236" s="346"/>
      <c r="L236" s="346"/>
      <c r="M236" s="346"/>
      <c r="N236" s="346"/>
      <c r="O236" s="346"/>
      <c r="P236" s="346"/>
      <c r="Q236" s="346"/>
      <c r="R236" s="346"/>
      <c r="S236" s="346"/>
      <c r="T236" s="346"/>
      <c r="U236" s="346"/>
      <c r="V236" s="346"/>
      <c r="W236" s="346"/>
      <c r="X236" s="346"/>
      <c r="Y236" s="346"/>
      <c r="Z236" s="346"/>
      <c r="AA236" s="346"/>
      <c r="AB236" s="346"/>
      <c r="AC236" s="346"/>
      <c r="AD236" s="346"/>
      <c r="AE236" s="346"/>
      <c r="AF236" s="346"/>
      <c r="AG236" s="346"/>
      <c r="AH236" s="346"/>
      <c r="AI236" s="346"/>
      <c r="AJ236" s="346"/>
      <c r="AK236" s="346"/>
      <c r="AL236" s="346"/>
      <c r="AM236" s="346"/>
      <c r="AN236" s="346"/>
      <c r="AO236" s="346"/>
      <c r="AP236" s="346"/>
      <c r="AQ236" s="346"/>
      <c r="AR236" s="346"/>
      <c r="AS236" s="346"/>
      <c r="AT236" s="346"/>
      <c r="AU236" s="346"/>
      <c r="AV236" s="346"/>
      <c r="AW236" s="346"/>
      <c r="AX236" s="346"/>
      <c r="AY236" s="346"/>
      <c r="AZ236" s="346"/>
      <c r="BA236" s="346"/>
      <c r="BB236" s="346"/>
      <c r="BC236" s="346"/>
      <c r="BD236" s="346"/>
      <c r="BE236" s="346"/>
      <c r="BF236" s="346"/>
      <c r="BG236" s="346"/>
      <c r="BH236" s="346"/>
      <c r="BI236" s="346"/>
      <c r="BJ236" s="346"/>
      <c r="BK236" s="346"/>
      <c r="BL236" s="346"/>
      <c r="BM236" s="346"/>
      <c r="BN236" s="346"/>
      <c r="BO236" s="346"/>
      <c r="BP236" s="346"/>
      <c r="BQ236" s="346"/>
      <c r="BR236" s="346"/>
      <c r="BS236" s="346"/>
      <c r="BT236" s="346"/>
      <c r="BU236" s="346"/>
      <c r="BV236" s="346"/>
      <c r="BW236" s="346"/>
      <c r="BX236" s="346"/>
      <c r="BY236" s="346"/>
      <c r="BZ236" s="346"/>
      <c r="CA236" s="346"/>
      <c r="CB236" s="346"/>
      <c r="CC236" s="346"/>
      <c r="CD236" s="346"/>
      <c r="CE236" s="346"/>
      <c r="CF236" s="346"/>
      <c r="CG236" s="346"/>
      <c r="CH236" s="346"/>
      <c r="CI236" s="346"/>
      <c r="CJ236" s="346"/>
      <c r="CK236" s="346"/>
      <c r="CL236" s="346"/>
      <c r="CM236" s="346"/>
      <c r="CN236" s="346"/>
      <c r="CO236" s="346"/>
      <c r="CP236" s="346"/>
      <c r="CQ236" s="346"/>
    </row>
    <row r="237" spans="1:95" ht="16.5" customHeight="1">
      <c r="A237" s="399"/>
      <c r="B237" s="399"/>
      <c r="C237" s="399"/>
      <c r="D237" s="399"/>
      <c r="E237" s="399"/>
      <c r="F237" s="399"/>
      <c r="G237" s="346"/>
      <c r="H237" s="401"/>
      <c r="I237" s="401"/>
      <c r="J237" s="346"/>
      <c r="K237" s="346"/>
      <c r="L237" s="346"/>
      <c r="M237" s="346"/>
      <c r="N237" s="346"/>
      <c r="O237" s="346"/>
      <c r="P237" s="346"/>
      <c r="Q237" s="346"/>
      <c r="R237" s="346"/>
      <c r="S237" s="346"/>
      <c r="T237" s="346"/>
      <c r="U237" s="346"/>
      <c r="V237" s="346"/>
      <c r="W237" s="346"/>
      <c r="X237" s="346"/>
      <c r="Y237" s="346"/>
      <c r="Z237" s="346"/>
      <c r="AA237" s="346"/>
      <c r="AB237" s="346"/>
      <c r="AC237" s="346"/>
      <c r="AD237" s="346"/>
      <c r="AE237" s="346"/>
      <c r="AF237" s="346"/>
      <c r="AG237" s="346"/>
      <c r="AH237" s="346"/>
      <c r="AI237" s="346"/>
      <c r="AJ237" s="346"/>
      <c r="AK237" s="346"/>
      <c r="AL237" s="346"/>
      <c r="AM237" s="346"/>
      <c r="AN237" s="346"/>
      <c r="AO237" s="346"/>
      <c r="AP237" s="346"/>
      <c r="AQ237" s="346"/>
      <c r="AR237" s="346"/>
      <c r="AS237" s="346"/>
      <c r="AT237" s="346"/>
      <c r="AU237" s="346"/>
      <c r="AV237" s="346"/>
      <c r="AW237" s="346"/>
      <c r="AX237" s="346"/>
      <c r="AY237" s="346"/>
      <c r="AZ237" s="346"/>
      <c r="BA237" s="346"/>
      <c r="BB237" s="346"/>
      <c r="BC237" s="346"/>
      <c r="BD237" s="346"/>
      <c r="BE237" s="346"/>
      <c r="BF237" s="346"/>
      <c r="BG237" s="346"/>
      <c r="BH237" s="346"/>
      <c r="BI237" s="346"/>
      <c r="BJ237" s="346"/>
      <c r="BK237" s="346"/>
      <c r="BL237" s="346"/>
      <c r="BM237" s="346"/>
      <c r="BN237" s="346"/>
      <c r="BO237" s="346"/>
      <c r="BP237" s="346"/>
      <c r="BQ237" s="346"/>
      <c r="BR237" s="346"/>
      <c r="BS237" s="346"/>
      <c r="BT237" s="346"/>
      <c r="BU237" s="346"/>
      <c r="BV237" s="346"/>
      <c r="BW237" s="346"/>
      <c r="BX237" s="346"/>
      <c r="BY237" s="346"/>
      <c r="BZ237" s="346"/>
      <c r="CA237" s="346"/>
      <c r="CB237" s="346"/>
      <c r="CC237" s="346"/>
      <c r="CD237" s="346"/>
      <c r="CE237" s="346"/>
      <c r="CF237" s="346"/>
      <c r="CG237" s="346"/>
      <c r="CH237" s="346"/>
      <c r="CI237" s="346"/>
      <c r="CJ237" s="346"/>
      <c r="CK237" s="346"/>
      <c r="CL237" s="346"/>
      <c r="CM237" s="346"/>
      <c r="CN237" s="346"/>
      <c r="CO237" s="346"/>
      <c r="CP237" s="346"/>
      <c r="CQ237" s="346"/>
    </row>
    <row r="238" spans="1:95" ht="16.5" customHeight="1">
      <c r="A238" s="399"/>
      <c r="B238" s="399"/>
      <c r="C238" s="399"/>
      <c r="D238" s="399"/>
      <c r="E238" s="399"/>
      <c r="F238" s="399"/>
      <c r="G238" s="346"/>
      <c r="H238" s="401"/>
      <c r="I238" s="401"/>
      <c r="J238" s="346"/>
      <c r="K238" s="346"/>
      <c r="L238" s="346"/>
      <c r="M238" s="346"/>
      <c r="N238" s="346"/>
      <c r="O238" s="346"/>
      <c r="P238" s="346"/>
      <c r="Q238" s="346"/>
      <c r="R238" s="346"/>
      <c r="S238" s="346"/>
      <c r="T238" s="346"/>
      <c r="U238" s="346"/>
      <c r="V238" s="346"/>
      <c r="W238" s="346"/>
      <c r="X238" s="346"/>
      <c r="Y238" s="346"/>
      <c r="Z238" s="346"/>
      <c r="AA238" s="346"/>
      <c r="AB238" s="346"/>
      <c r="AC238" s="346"/>
      <c r="AD238" s="346"/>
      <c r="AE238" s="346"/>
      <c r="AF238" s="346"/>
      <c r="AG238" s="346"/>
      <c r="AH238" s="346"/>
      <c r="AI238" s="346"/>
      <c r="AJ238" s="346"/>
      <c r="AK238" s="346"/>
      <c r="AL238" s="346"/>
      <c r="AM238" s="346"/>
      <c r="AN238" s="346"/>
      <c r="AO238" s="346"/>
      <c r="AP238" s="346"/>
      <c r="AQ238" s="346"/>
      <c r="AR238" s="346"/>
      <c r="AS238" s="346"/>
      <c r="AT238" s="346"/>
      <c r="AU238" s="346"/>
      <c r="AV238" s="346"/>
      <c r="AW238" s="346"/>
      <c r="AX238" s="346"/>
      <c r="AY238" s="346"/>
      <c r="AZ238" s="346"/>
      <c r="BA238" s="346"/>
      <c r="BB238" s="346"/>
      <c r="BC238" s="346"/>
      <c r="BD238" s="346"/>
      <c r="BE238" s="346"/>
      <c r="BF238" s="346"/>
      <c r="BG238" s="346"/>
      <c r="BH238" s="346"/>
      <c r="BI238" s="346"/>
      <c r="BJ238" s="346"/>
      <c r="BK238" s="346"/>
      <c r="BL238" s="346"/>
      <c r="BM238" s="346"/>
      <c r="BN238" s="346"/>
      <c r="BO238" s="346"/>
      <c r="BP238" s="346"/>
      <c r="BQ238" s="346"/>
      <c r="BR238" s="346"/>
      <c r="BS238" s="346"/>
      <c r="BT238" s="346"/>
      <c r="BU238" s="346"/>
      <c r="BV238" s="346"/>
      <c r="BW238" s="346"/>
      <c r="BX238" s="346"/>
      <c r="BY238" s="346"/>
      <c r="BZ238" s="346"/>
      <c r="CA238" s="346"/>
      <c r="CB238" s="346"/>
      <c r="CC238" s="346"/>
      <c r="CD238" s="346"/>
      <c r="CE238" s="346"/>
      <c r="CF238" s="346"/>
      <c r="CG238" s="346"/>
      <c r="CH238" s="346"/>
      <c r="CI238" s="346"/>
      <c r="CJ238" s="346"/>
      <c r="CK238" s="346"/>
      <c r="CL238" s="346"/>
      <c r="CM238" s="346"/>
      <c r="CN238" s="346"/>
      <c r="CO238" s="346"/>
      <c r="CP238" s="346"/>
      <c r="CQ238" s="346"/>
    </row>
    <row r="239" spans="1:95" ht="16.5" customHeight="1">
      <c r="A239" s="399"/>
      <c r="B239" s="399"/>
      <c r="C239" s="399"/>
      <c r="D239" s="399"/>
      <c r="E239" s="399"/>
      <c r="F239" s="399"/>
      <c r="G239" s="346"/>
      <c r="H239" s="401"/>
      <c r="I239" s="401"/>
      <c r="J239" s="346"/>
      <c r="K239" s="346"/>
      <c r="L239" s="346"/>
      <c r="M239" s="346"/>
      <c r="N239" s="346"/>
      <c r="O239" s="346"/>
      <c r="P239" s="346"/>
      <c r="Q239" s="346"/>
      <c r="R239" s="346"/>
      <c r="S239" s="346"/>
      <c r="T239" s="346"/>
      <c r="U239" s="346"/>
      <c r="V239" s="346"/>
      <c r="W239" s="346"/>
      <c r="X239" s="346"/>
      <c r="Y239" s="346"/>
      <c r="Z239" s="346"/>
      <c r="AA239" s="346"/>
      <c r="AB239" s="346"/>
      <c r="AC239" s="346"/>
      <c r="AD239" s="346"/>
      <c r="AE239" s="346"/>
      <c r="AF239" s="346"/>
      <c r="AG239" s="346"/>
      <c r="AH239" s="346"/>
      <c r="AI239" s="346"/>
      <c r="AJ239" s="346"/>
      <c r="AK239" s="346"/>
      <c r="AL239" s="346"/>
      <c r="AM239" s="346"/>
      <c r="AN239" s="346"/>
      <c r="AO239" s="346"/>
      <c r="AP239" s="346"/>
      <c r="AQ239" s="346"/>
      <c r="AR239" s="346"/>
      <c r="AS239" s="346"/>
      <c r="AT239" s="346"/>
      <c r="AU239" s="346"/>
      <c r="AV239" s="346"/>
      <c r="AW239" s="346"/>
      <c r="AX239" s="346"/>
      <c r="AY239" s="346"/>
      <c r="AZ239" s="346"/>
      <c r="BA239" s="346"/>
      <c r="BB239" s="346"/>
      <c r="BC239" s="346"/>
      <c r="BD239" s="346"/>
      <c r="BE239" s="346"/>
      <c r="BF239" s="346"/>
      <c r="BG239" s="346"/>
      <c r="BH239" s="346"/>
      <c r="BI239" s="346"/>
      <c r="BJ239" s="346"/>
      <c r="BK239" s="346"/>
      <c r="BL239" s="346"/>
      <c r="BM239" s="346"/>
      <c r="BN239" s="346"/>
      <c r="BO239" s="346"/>
      <c r="BP239" s="346"/>
      <c r="BQ239" s="346"/>
      <c r="BR239" s="346"/>
      <c r="BS239" s="346"/>
      <c r="BT239" s="346"/>
      <c r="BU239" s="346"/>
      <c r="BV239" s="346"/>
      <c r="BW239" s="346"/>
      <c r="BX239" s="346"/>
      <c r="BY239" s="346"/>
      <c r="BZ239" s="346"/>
      <c r="CA239" s="346"/>
      <c r="CB239" s="346"/>
      <c r="CC239" s="346"/>
      <c r="CD239" s="346"/>
      <c r="CE239" s="346"/>
      <c r="CF239" s="346"/>
      <c r="CG239" s="346"/>
      <c r="CH239" s="346"/>
      <c r="CI239" s="346"/>
      <c r="CJ239" s="346"/>
      <c r="CK239" s="346"/>
      <c r="CL239" s="346"/>
      <c r="CM239" s="346"/>
      <c r="CN239" s="346"/>
      <c r="CO239" s="346"/>
      <c r="CP239" s="346"/>
      <c r="CQ239" s="346"/>
    </row>
    <row r="240" spans="1:95" ht="16.5" customHeight="1">
      <c r="A240" s="399"/>
      <c r="B240" s="399"/>
      <c r="C240" s="399"/>
      <c r="D240" s="399"/>
      <c r="E240" s="399"/>
      <c r="F240" s="399"/>
      <c r="G240" s="346"/>
      <c r="H240" s="401"/>
      <c r="I240" s="401"/>
      <c r="J240" s="346"/>
      <c r="K240" s="346"/>
      <c r="L240" s="346"/>
      <c r="M240" s="346"/>
      <c r="N240" s="346"/>
      <c r="O240" s="346"/>
      <c r="P240" s="346"/>
      <c r="Q240" s="346"/>
      <c r="R240" s="346"/>
      <c r="S240" s="346"/>
      <c r="T240" s="346"/>
      <c r="U240" s="346"/>
      <c r="V240" s="346"/>
      <c r="W240" s="346"/>
      <c r="X240" s="346"/>
      <c r="Y240" s="346"/>
      <c r="Z240" s="346"/>
      <c r="AA240" s="346"/>
      <c r="AB240" s="346"/>
      <c r="AC240" s="346"/>
      <c r="AD240" s="346"/>
      <c r="AE240" s="346"/>
      <c r="AF240" s="346"/>
      <c r="AG240" s="346"/>
      <c r="AH240" s="346"/>
      <c r="AI240" s="346"/>
      <c r="AJ240" s="346"/>
      <c r="AK240" s="346"/>
      <c r="AL240" s="346"/>
      <c r="AM240" s="346"/>
      <c r="AN240" s="346"/>
      <c r="AO240" s="346"/>
      <c r="AP240" s="346"/>
      <c r="AQ240" s="346"/>
      <c r="AR240" s="346"/>
      <c r="AS240" s="346"/>
      <c r="AT240" s="346"/>
      <c r="AU240" s="346"/>
      <c r="AV240" s="346"/>
      <c r="AW240" s="346"/>
      <c r="AX240" s="346"/>
      <c r="AY240" s="346"/>
      <c r="AZ240" s="346"/>
      <c r="BA240" s="346"/>
      <c r="BB240" s="346"/>
      <c r="BC240" s="346"/>
      <c r="BD240" s="346"/>
      <c r="BE240" s="346"/>
      <c r="BF240" s="346"/>
      <c r="BG240" s="346"/>
      <c r="BH240" s="346"/>
      <c r="BI240" s="346"/>
      <c r="BJ240" s="346"/>
      <c r="BK240" s="346"/>
      <c r="BL240" s="346"/>
      <c r="BM240" s="346"/>
      <c r="BN240" s="346"/>
      <c r="BO240" s="346"/>
      <c r="BP240" s="346"/>
      <c r="BQ240" s="346"/>
      <c r="BR240" s="346"/>
      <c r="BS240" s="346"/>
      <c r="BT240" s="346"/>
      <c r="BU240" s="346"/>
      <c r="BV240" s="346"/>
      <c r="BW240" s="346"/>
      <c r="BX240" s="346"/>
      <c r="BY240" s="346"/>
      <c r="BZ240" s="346"/>
      <c r="CA240" s="346"/>
      <c r="CB240" s="346"/>
      <c r="CC240" s="346"/>
      <c r="CD240" s="346"/>
      <c r="CE240" s="346"/>
      <c r="CF240" s="346"/>
      <c r="CG240" s="346"/>
      <c r="CH240" s="346"/>
      <c r="CI240" s="346"/>
      <c r="CJ240" s="346"/>
      <c r="CK240" s="346"/>
      <c r="CL240" s="346"/>
      <c r="CM240" s="346"/>
      <c r="CN240" s="346"/>
      <c r="CO240" s="346"/>
      <c r="CP240" s="346"/>
      <c r="CQ240" s="346"/>
    </row>
    <row r="241" spans="1:95" ht="16.5" customHeight="1">
      <c r="A241" s="399"/>
      <c r="B241" s="399"/>
      <c r="C241" s="399"/>
      <c r="D241" s="399"/>
      <c r="E241" s="399"/>
      <c r="F241" s="399"/>
      <c r="G241" s="346"/>
      <c r="H241" s="401"/>
      <c r="I241" s="401"/>
      <c r="J241" s="346"/>
      <c r="K241" s="346"/>
      <c r="L241" s="346"/>
      <c r="M241" s="346"/>
      <c r="N241" s="346"/>
      <c r="O241" s="346"/>
      <c r="P241" s="346"/>
      <c r="Q241" s="346"/>
      <c r="R241" s="346"/>
      <c r="S241" s="346"/>
      <c r="T241" s="346"/>
      <c r="U241" s="346"/>
      <c r="V241" s="346"/>
      <c r="W241" s="346"/>
      <c r="X241" s="346"/>
      <c r="Y241" s="346"/>
      <c r="Z241" s="346"/>
      <c r="AA241" s="346"/>
      <c r="AB241" s="346"/>
      <c r="AC241" s="346"/>
      <c r="AD241" s="346"/>
      <c r="AE241" s="346"/>
      <c r="AF241" s="346"/>
      <c r="AG241" s="346"/>
      <c r="AH241" s="346"/>
      <c r="AI241" s="346"/>
      <c r="AJ241" s="346"/>
      <c r="AK241" s="346"/>
      <c r="AL241" s="346"/>
      <c r="AM241" s="346"/>
      <c r="AN241" s="346"/>
      <c r="AO241" s="346"/>
      <c r="AP241" s="346"/>
      <c r="AQ241" s="346"/>
      <c r="AR241" s="346"/>
      <c r="AS241" s="346"/>
      <c r="AT241" s="346"/>
      <c r="AU241" s="346"/>
      <c r="AV241" s="346"/>
      <c r="AW241" s="346"/>
      <c r="AX241" s="346"/>
      <c r="AY241" s="346"/>
      <c r="AZ241" s="346"/>
      <c r="BA241" s="346"/>
      <c r="BB241" s="346"/>
      <c r="BC241" s="346"/>
      <c r="BD241" s="346"/>
      <c r="BE241" s="346"/>
      <c r="BF241" s="346"/>
      <c r="BG241" s="346"/>
      <c r="BH241" s="346"/>
      <c r="BI241" s="346"/>
      <c r="BJ241" s="346"/>
      <c r="BK241" s="346"/>
      <c r="BL241" s="346"/>
      <c r="BM241" s="346"/>
      <c r="BN241" s="346"/>
      <c r="BO241" s="346"/>
      <c r="BP241" s="346"/>
      <c r="BQ241" s="346"/>
      <c r="BR241" s="346"/>
      <c r="BS241" s="346"/>
      <c r="BT241" s="346"/>
      <c r="BU241" s="346"/>
      <c r="BV241" s="346"/>
      <c r="BW241" s="346"/>
      <c r="BX241" s="346"/>
      <c r="BY241" s="346"/>
      <c r="BZ241" s="346"/>
      <c r="CA241" s="346"/>
      <c r="CB241" s="346"/>
      <c r="CC241" s="346"/>
      <c r="CD241" s="346"/>
      <c r="CE241" s="346"/>
      <c r="CF241" s="346"/>
      <c r="CG241" s="346"/>
      <c r="CH241" s="346"/>
      <c r="CI241" s="346"/>
      <c r="CJ241" s="346"/>
      <c r="CK241" s="346"/>
      <c r="CL241" s="346"/>
      <c r="CM241" s="346"/>
      <c r="CN241" s="346"/>
      <c r="CO241" s="346"/>
      <c r="CP241" s="346"/>
      <c r="CQ241" s="346"/>
    </row>
    <row r="242" spans="1:95" ht="16.5" customHeight="1">
      <c r="A242" s="399"/>
      <c r="B242" s="399"/>
      <c r="C242" s="399"/>
      <c r="D242" s="399"/>
      <c r="E242" s="399"/>
      <c r="F242" s="399"/>
      <c r="G242" s="346"/>
      <c r="H242" s="401"/>
      <c r="I242" s="401"/>
      <c r="J242" s="346"/>
      <c r="K242" s="346"/>
      <c r="L242" s="346"/>
      <c r="M242" s="346"/>
      <c r="N242" s="346"/>
      <c r="O242" s="346"/>
      <c r="P242" s="346"/>
      <c r="Q242" s="346"/>
      <c r="R242" s="346"/>
      <c r="S242" s="346"/>
      <c r="T242" s="346"/>
      <c r="U242" s="346"/>
      <c r="V242" s="346"/>
      <c r="W242" s="346"/>
      <c r="X242" s="346"/>
      <c r="Y242" s="346"/>
      <c r="Z242" s="346"/>
      <c r="AA242" s="346"/>
      <c r="AB242" s="346"/>
      <c r="AC242" s="346"/>
      <c r="AD242" s="346"/>
      <c r="AE242" s="346"/>
      <c r="AF242" s="346"/>
      <c r="AG242" s="346"/>
      <c r="AH242" s="346"/>
      <c r="AI242" s="346"/>
      <c r="AJ242" s="346"/>
      <c r="AK242" s="346"/>
      <c r="AL242" s="346"/>
      <c r="AM242" s="346"/>
      <c r="AN242" s="346"/>
      <c r="AO242" s="346"/>
      <c r="AP242" s="346"/>
      <c r="AQ242" s="346"/>
      <c r="AR242" s="346"/>
      <c r="AS242" s="346"/>
      <c r="AT242" s="346"/>
      <c r="AU242" s="346"/>
      <c r="AV242" s="346"/>
      <c r="AW242" s="346"/>
      <c r="AX242" s="346"/>
      <c r="AY242" s="346"/>
      <c r="AZ242" s="346"/>
      <c r="BA242" s="346"/>
      <c r="BB242" s="346"/>
      <c r="BC242" s="346"/>
      <c r="BD242" s="346"/>
      <c r="BE242" s="346"/>
      <c r="BF242" s="346"/>
      <c r="BG242" s="346"/>
      <c r="BH242" s="346"/>
      <c r="BI242" s="346"/>
      <c r="BJ242" s="346"/>
      <c r="BK242" s="346"/>
      <c r="BL242" s="346"/>
      <c r="BM242" s="346"/>
      <c r="BN242" s="346"/>
      <c r="BO242" s="346"/>
      <c r="BP242" s="346"/>
      <c r="BQ242" s="346"/>
      <c r="BR242" s="346"/>
      <c r="BS242" s="346"/>
      <c r="BT242" s="346"/>
      <c r="BU242" s="346"/>
      <c r="BV242" s="346"/>
      <c r="BW242" s="346"/>
      <c r="BX242" s="346"/>
      <c r="BY242" s="346"/>
      <c r="BZ242" s="346"/>
      <c r="CA242" s="346"/>
      <c r="CB242" s="346"/>
      <c r="CC242" s="346"/>
      <c r="CD242" s="346"/>
      <c r="CE242" s="346"/>
      <c r="CF242" s="346"/>
      <c r="CG242" s="346"/>
      <c r="CH242" s="346"/>
      <c r="CI242" s="346"/>
      <c r="CJ242" s="346"/>
      <c r="CK242" s="346"/>
      <c r="CL242" s="346"/>
      <c r="CM242" s="346"/>
      <c r="CN242" s="346"/>
      <c r="CO242" s="346"/>
      <c r="CP242" s="346"/>
      <c r="CQ242" s="346"/>
    </row>
    <row r="243" spans="1:95" ht="16.5" customHeight="1">
      <c r="A243" s="399"/>
      <c r="B243" s="399"/>
      <c r="C243" s="399"/>
      <c r="D243" s="399"/>
      <c r="E243" s="399"/>
      <c r="F243" s="399"/>
      <c r="G243" s="346"/>
      <c r="H243" s="401"/>
      <c r="I243" s="401"/>
      <c r="J243" s="346"/>
      <c r="K243" s="346"/>
      <c r="L243" s="346"/>
      <c r="M243" s="346"/>
      <c r="N243" s="346"/>
      <c r="O243" s="346"/>
      <c r="P243" s="346"/>
      <c r="Q243" s="346"/>
      <c r="R243" s="346"/>
      <c r="S243" s="346"/>
      <c r="T243" s="346"/>
      <c r="U243" s="346"/>
      <c r="V243" s="346"/>
      <c r="W243" s="346"/>
      <c r="X243" s="346"/>
      <c r="Y243" s="346"/>
      <c r="Z243" s="346"/>
      <c r="AA243" s="346"/>
      <c r="AB243" s="346"/>
      <c r="AC243" s="346"/>
      <c r="AD243" s="346"/>
      <c r="AE243" s="346"/>
      <c r="AF243" s="346"/>
      <c r="AG243" s="346"/>
      <c r="AH243" s="346"/>
      <c r="AI243" s="346"/>
      <c r="AJ243" s="346"/>
      <c r="AK243" s="346"/>
      <c r="AL243" s="346"/>
      <c r="AM243" s="346"/>
      <c r="AN243" s="346"/>
      <c r="AO243" s="346"/>
      <c r="AP243" s="346"/>
      <c r="AQ243" s="346"/>
      <c r="AR243" s="346"/>
      <c r="AS243" s="346"/>
      <c r="AT243" s="346"/>
      <c r="AU243" s="346"/>
      <c r="AV243" s="346"/>
      <c r="AW243" s="346"/>
      <c r="AX243" s="346"/>
      <c r="AY243" s="346"/>
      <c r="AZ243" s="346"/>
      <c r="BA243" s="346"/>
      <c r="BB243" s="346"/>
      <c r="BC243" s="346"/>
      <c r="BD243" s="346"/>
      <c r="BE243" s="346"/>
      <c r="BF243" s="346"/>
      <c r="BG243" s="346"/>
      <c r="BH243" s="346"/>
      <c r="BI243" s="346"/>
      <c r="BJ243" s="346"/>
      <c r="BK243" s="346"/>
      <c r="BL243" s="346"/>
      <c r="BM243" s="346"/>
      <c r="BN243" s="346"/>
      <c r="BO243" s="346"/>
      <c r="BP243" s="346"/>
      <c r="BQ243" s="346"/>
      <c r="BR243" s="346"/>
      <c r="BS243" s="346"/>
      <c r="BT243" s="346"/>
      <c r="BU243" s="346"/>
      <c r="BV243" s="346"/>
      <c r="BW243" s="346"/>
      <c r="BX243" s="346"/>
      <c r="BY243" s="346"/>
      <c r="BZ243" s="346"/>
      <c r="CA243" s="346"/>
      <c r="CB243" s="346"/>
      <c r="CC243" s="346"/>
      <c r="CD243" s="346"/>
      <c r="CE243" s="346"/>
      <c r="CF243" s="346"/>
      <c r="CG243" s="346"/>
      <c r="CH243" s="346"/>
      <c r="CI243" s="346"/>
      <c r="CJ243" s="346"/>
      <c r="CK243" s="346"/>
      <c r="CL243" s="346"/>
      <c r="CM243" s="346"/>
      <c r="CN243" s="346"/>
      <c r="CO243" s="346"/>
      <c r="CP243" s="346"/>
      <c r="CQ243" s="346"/>
    </row>
    <row r="244" spans="1:95" ht="16.5" customHeight="1">
      <c r="A244" s="399"/>
      <c r="B244" s="399"/>
      <c r="C244" s="399"/>
      <c r="D244" s="399"/>
      <c r="E244" s="399"/>
      <c r="F244" s="399"/>
      <c r="G244" s="346"/>
      <c r="H244" s="401"/>
      <c r="I244" s="401"/>
      <c r="J244" s="346"/>
      <c r="K244" s="346"/>
      <c r="L244" s="346"/>
      <c r="M244" s="346"/>
      <c r="N244" s="346"/>
      <c r="O244" s="346"/>
      <c r="P244" s="346"/>
      <c r="Q244" s="346"/>
      <c r="R244" s="346"/>
      <c r="S244" s="346"/>
      <c r="T244" s="346"/>
      <c r="U244" s="346"/>
      <c r="V244" s="346"/>
      <c r="W244" s="346"/>
      <c r="X244" s="346"/>
      <c r="Y244" s="346"/>
      <c r="Z244" s="346"/>
      <c r="AA244" s="346"/>
      <c r="AB244" s="346"/>
      <c r="AC244" s="346"/>
      <c r="AD244" s="346"/>
      <c r="AE244" s="346"/>
      <c r="AF244" s="346"/>
      <c r="AG244" s="346"/>
      <c r="AH244" s="346"/>
      <c r="AI244" s="346"/>
      <c r="AJ244" s="346"/>
      <c r="AK244" s="346"/>
      <c r="AL244" s="346"/>
      <c r="AM244" s="346"/>
      <c r="AN244" s="346"/>
      <c r="AO244" s="346"/>
      <c r="AP244" s="346"/>
      <c r="AQ244" s="346"/>
      <c r="AR244" s="346"/>
      <c r="AS244" s="346"/>
      <c r="AT244" s="346"/>
      <c r="AU244" s="346"/>
      <c r="AV244" s="346"/>
      <c r="AW244" s="346"/>
      <c r="AX244" s="346"/>
      <c r="AY244" s="346"/>
      <c r="AZ244" s="346"/>
      <c r="BA244" s="346"/>
      <c r="BB244" s="346"/>
      <c r="BC244" s="346"/>
      <c r="BD244" s="346"/>
      <c r="BE244" s="346"/>
      <c r="BF244" s="346"/>
      <c r="BG244" s="346"/>
      <c r="BH244" s="346"/>
      <c r="BI244" s="346"/>
      <c r="BJ244" s="346"/>
      <c r="BK244" s="346"/>
      <c r="BL244" s="346"/>
      <c r="BM244" s="346"/>
      <c r="BN244" s="346"/>
      <c r="BO244" s="346"/>
      <c r="BP244" s="346"/>
      <c r="BQ244" s="346"/>
      <c r="BR244" s="346"/>
      <c r="BS244" s="346"/>
      <c r="BT244" s="346"/>
      <c r="BU244" s="346"/>
      <c r="BV244" s="346"/>
      <c r="BW244" s="346"/>
      <c r="BX244" s="346"/>
      <c r="BY244" s="346"/>
      <c r="BZ244" s="346"/>
      <c r="CA244" s="346"/>
      <c r="CB244" s="346"/>
      <c r="CC244" s="346"/>
      <c r="CD244" s="346"/>
      <c r="CE244" s="346"/>
      <c r="CF244" s="346"/>
      <c r="CG244" s="346"/>
      <c r="CH244" s="346"/>
      <c r="CI244" s="346"/>
      <c r="CJ244" s="346"/>
      <c r="CK244" s="346"/>
      <c r="CL244" s="346"/>
      <c r="CM244" s="346"/>
      <c r="CN244" s="346"/>
      <c r="CO244" s="346"/>
      <c r="CP244" s="346"/>
      <c r="CQ244" s="346"/>
    </row>
    <row r="245" spans="1:95" ht="16.5" customHeight="1">
      <c r="A245" s="399"/>
      <c r="B245" s="399"/>
      <c r="C245" s="399"/>
      <c r="D245" s="399"/>
      <c r="E245" s="399"/>
      <c r="F245" s="399"/>
      <c r="G245" s="346"/>
      <c r="H245" s="401"/>
      <c r="I245" s="401"/>
      <c r="J245" s="346"/>
      <c r="K245" s="346"/>
      <c r="L245" s="346"/>
      <c r="M245" s="346"/>
      <c r="N245" s="346"/>
      <c r="O245" s="346"/>
      <c r="P245" s="346"/>
      <c r="Q245" s="346"/>
      <c r="R245" s="346"/>
      <c r="S245" s="346"/>
      <c r="T245" s="346"/>
      <c r="U245" s="346"/>
      <c r="V245" s="346"/>
      <c r="W245" s="346"/>
      <c r="X245" s="346"/>
      <c r="Y245" s="346"/>
      <c r="Z245" s="346"/>
      <c r="AA245" s="346"/>
      <c r="AB245" s="346"/>
      <c r="AC245" s="346"/>
      <c r="AD245" s="346"/>
      <c r="AE245" s="346"/>
      <c r="AF245" s="346"/>
      <c r="AG245" s="346"/>
      <c r="AH245" s="346"/>
      <c r="AI245" s="346"/>
      <c r="AJ245" s="346"/>
      <c r="AK245" s="346"/>
      <c r="AL245" s="346"/>
      <c r="AM245" s="346"/>
      <c r="AN245" s="346"/>
      <c r="AO245" s="346"/>
      <c r="AP245" s="346"/>
      <c r="AQ245" s="346"/>
      <c r="AR245" s="346"/>
      <c r="AS245" s="346"/>
      <c r="AT245" s="346"/>
      <c r="AU245" s="346"/>
      <c r="AV245" s="346"/>
      <c r="AW245" s="346"/>
      <c r="AX245" s="346"/>
      <c r="AY245" s="346"/>
      <c r="AZ245" s="346"/>
      <c r="BA245" s="346"/>
      <c r="BB245" s="346"/>
      <c r="BC245" s="346"/>
      <c r="BD245" s="346"/>
      <c r="BE245" s="346"/>
      <c r="BF245" s="346"/>
      <c r="BG245" s="346"/>
      <c r="BH245" s="346"/>
      <c r="BI245" s="346"/>
      <c r="BJ245" s="346"/>
      <c r="BK245" s="346"/>
      <c r="BL245" s="346"/>
      <c r="BM245" s="346"/>
      <c r="BN245" s="346"/>
      <c r="BO245" s="346"/>
      <c r="BP245" s="346"/>
      <c r="BQ245" s="346"/>
      <c r="BR245" s="346"/>
      <c r="BS245" s="346"/>
      <c r="BT245" s="346"/>
      <c r="BU245" s="346"/>
      <c r="BV245" s="346"/>
      <c r="BW245" s="346"/>
      <c r="BX245" s="346"/>
      <c r="BY245" s="346"/>
      <c r="BZ245" s="346"/>
      <c r="CA245" s="346"/>
      <c r="CB245" s="346"/>
      <c r="CC245" s="346"/>
      <c r="CD245" s="346"/>
      <c r="CE245" s="346"/>
      <c r="CF245" s="346"/>
      <c r="CG245" s="346"/>
      <c r="CH245" s="346"/>
      <c r="CI245" s="346"/>
      <c r="CJ245" s="346"/>
      <c r="CK245" s="346"/>
      <c r="CL245" s="346"/>
      <c r="CM245" s="346"/>
      <c r="CN245" s="346"/>
      <c r="CO245" s="346"/>
      <c r="CP245" s="346"/>
      <c r="CQ245" s="346"/>
    </row>
    <row r="246" spans="1:95" ht="16.5" customHeight="1">
      <c r="A246" s="399"/>
      <c r="B246" s="399"/>
      <c r="C246" s="399"/>
      <c r="D246" s="399"/>
      <c r="E246" s="399"/>
      <c r="F246" s="399"/>
      <c r="G246" s="346"/>
      <c r="H246" s="401"/>
      <c r="I246" s="401"/>
      <c r="J246" s="346"/>
      <c r="K246" s="346"/>
      <c r="L246" s="346"/>
      <c r="M246" s="346"/>
      <c r="N246" s="346"/>
      <c r="O246" s="346"/>
      <c r="P246" s="346"/>
      <c r="Q246" s="346"/>
      <c r="R246" s="346"/>
      <c r="S246" s="346"/>
      <c r="T246" s="346"/>
      <c r="U246" s="346"/>
      <c r="V246" s="346"/>
      <c r="W246" s="346"/>
      <c r="X246" s="346"/>
      <c r="Y246" s="346"/>
      <c r="Z246" s="346"/>
      <c r="AA246" s="346"/>
      <c r="AB246" s="346"/>
      <c r="AC246" s="346"/>
      <c r="AD246" s="346"/>
      <c r="AE246" s="346"/>
      <c r="AF246" s="346"/>
      <c r="AG246" s="346"/>
      <c r="AH246" s="346"/>
      <c r="AI246" s="346"/>
      <c r="AJ246" s="346"/>
      <c r="AK246" s="346"/>
      <c r="AL246" s="346"/>
      <c r="AM246" s="346"/>
      <c r="AN246" s="346"/>
      <c r="AO246" s="346"/>
      <c r="AP246" s="346"/>
      <c r="AQ246" s="346"/>
      <c r="AR246" s="346"/>
      <c r="AS246" s="346"/>
      <c r="AT246" s="346"/>
      <c r="AU246" s="346"/>
      <c r="AV246" s="346"/>
      <c r="AW246" s="346"/>
      <c r="AX246" s="346"/>
      <c r="AY246" s="346"/>
      <c r="AZ246" s="346"/>
      <c r="BA246" s="346"/>
      <c r="BB246" s="346"/>
      <c r="BC246" s="346"/>
      <c r="BD246" s="346"/>
      <c r="BE246" s="346"/>
      <c r="BF246" s="346"/>
      <c r="BG246" s="346"/>
      <c r="BH246" s="346"/>
      <c r="BI246" s="346"/>
      <c r="BJ246" s="346"/>
      <c r="BK246" s="346"/>
      <c r="BL246" s="346"/>
      <c r="BM246" s="346"/>
      <c r="BN246" s="346"/>
      <c r="BO246" s="346"/>
      <c r="BP246" s="346"/>
      <c r="BQ246" s="346"/>
      <c r="BR246" s="346"/>
      <c r="BS246" s="346"/>
      <c r="BT246" s="346"/>
      <c r="BU246" s="346"/>
      <c r="BV246" s="346"/>
      <c r="BW246" s="346"/>
      <c r="BX246" s="346"/>
      <c r="BY246" s="346"/>
      <c r="BZ246" s="346"/>
      <c r="CA246" s="346"/>
      <c r="CB246" s="346"/>
      <c r="CC246" s="346"/>
      <c r="CD246" s="346"/>
      <c r="CE246" s="346"/>
      <c r="CF246" s="346"/>
      <c r="CG246" s="346"/>
      <c r="CH246" s="346"/>
      <c r="CI246" s="346"/>
      <c r="CJ246" s="346"/>
      <c r="CK246" s="346"/>
      <c r="CL246" s="346"/>
      <c r="CM246" s="346"/>
      <c r="CN246" s="346"/>
      <c r="CO246" s="346"/>
      <c r="CP246" s="346"/>
      <c r="CQ246" s="346"/>
    </row>
    <row r="247" spans="1:95" ht="16.5" customHeight="1">
      <c r="A247" s="399"/>
      <c r="B247" s="399"/>
      <c r="C247" s="399"/>
      <c r="D247" s="399"/>
      <c r="E247" s="399"/>
      <c r="F247" s="399"/>
      <c r="G247" s="346"/>
      <c r="H247" s="401"/>
      <c r="I247" s="401"/>
      <c r="J247" s="346"/>
      <c r="K247" s="346"/>
      <c r="L247" s="346"/>
      <c r="M247" s="346"/>
      <c r="N247" s="346"/>
      <c r="O247" s="346"/>
      <c r="P247" s="346"/>
      <c r="Q247" s="346"/>
      <c r="R247" s="346"/>
      <c r="S247" s="346"/>
      <c r="T247" s="346"/>
      <c r="U247" s="346"/>
      <c r="V247" s="346"/>
      <c r="W247" s="346"/>
      <c r="X247" s="346"/>
      <c r="Y247" s="346"/>
      <c r="Z247" s="346"/>
      <c r="AA247" s="346"/>
      <c r="AB247" s="346"/>
      <c r="AC247" s="346"/>
      <c r="AD247" s="346"/>
      <c r="AE247" s="346"/>
      <c r="AF247" s="346"/>
      <c r="AG247" s="346"/>
      <c r="AH247" s="346"/>
      <c r="AI247" s="346"/>
      <c r="AJ247" s="346"/>
      <c r="AK247" s="346"/>
      <c r="AL247" s="346"/>
      <c r="AM247" s="346"/>
      <c r="AN247" s="346"/>
      <c r="AO247" s="346"/>
      <c r="AP247" s="346"/>
      <c r="AQ247" s="346"/>
      <c r="AR247" s="346"/>
      <c r="AS247" s="346"/>
      <c r="AT247" s="346"/>
      <c r="AU247" s="346"/>
      <c r="AV247" s="346"/>
      <c r="AW247" s="346"/>
      <c r="AX247" s="346"/>
      <c r="AY247" s="346"/>
      <c r="AZ247" s="346"/>
      <c r="BA247" s="346"/>
      <c r="BB247" s="346"/>
      <c r="BC247" s="346"/>
      <c r="BD247" s="346"/>
      <c r="BE247" s="346"/>
      <c r="BF247" s="346"/>
      <c r="BG247" s="346"/>
      <c r="BH247" s="346"/>
      <c r="BI247" s="346"/>
      <c r="BJ247" s="346"/>
      <c r="BK247" s="346"/>
      <c r="BL247" s="346"/>
      <c r="BM247" s="346"/>
      <c r="BN247" s="346"/>
      <c r="BO247" s="346"/>
      <c r="BP247" s="346"/>
      <c r="BQ247" s="346"/>
      <c r="BR247" s="346"/>
      <c r="BS247" s="346"/>
      <c r="BT247" s="346"/>
      <c r="BU247" s="346"/>
      <c r="BV247" s="346"/>
      <c r="BW247" s="346"/>
      <c r="BX247" s="346"/>
      <c r="BY247" s="346"/>
      <c r="BZ247" s="346"/>
      <c r="CA247" s="346"/>
      <c r="CB247" s="346"/>
      <c r="CC247" s="346"/>
      <c r="CD247" s="346"/>
      <c r="CE247" s="346"/>
      <c r="CF247" s="346"/>
      <c r="CG247" s="346"/>
      <c r="CH247" s="346"/>
      <c r="CI247" s="346"/>
      <c r="CJ247" s="346"/>
      <c r="CK247" s="346"/>
      <c r="CL247" s="346"/>
      <c r="CM247" s="346"/>
      <c r="CN247" s="346"/>
      <c r="CO247" s="346"/>
      <c r="CP247" s="346"/>
      <c r="CQ247" s="346"/>
    </row>
    <row r="248" spans="1:95" ht="16.5" customHeight="1">
      <c r="A248" s="399"/>
      <c r="B248" s="399"/>
      <c r="C248" s="399"/>
      <c r="D248" s="399"/>
      <c r="E248" s="399"/>
      <c r="F248" s="399"/>
      <c r="G248" s="346"/>
      <c r="H248" s="401"/>
      <c r="I248" s="401"/>
      <c r="J248" s="346"/>
      <c r="K248" s="346"/>
      <c r="L248" s="346"/>
      <c r="M248" s="346"/>
      <c r="N248" s="346"/>
      <c r="O248" s="346"/>
      <c r="P248" s="346"/>
      <c r="Q248" s="346"/>
      <c r="R248" s="346"/>
      <c r="S248" s="346"/>
      <c r="T248" s="346"/>
      <c r="U248" s="346"/>
      <c r="V248" s="346"/>
      <c r="W248" s="346"/>
      <c r="X248" s="346"/>
      <c r="Y248" s="346"/>
      <c r="Z248" s="346"/>
      <c r="AA248" s="346"/>
      <c r="AB248" s="346"/>
      <c r="AC248" s="346"/>
      <c r="AD248" s="346"/>
      <c r="AE248" s="346"/>
      <c r="AF248" s="346"/>
      <c r="AG248" s="346"/>
      <c r="AH248" s="346"/>
      <c r="AI248" s="346"/>
      <c r="AJ248" s="346"/>
      <c r="AK248" s="346"/>
      <c r="AL248" s="346"/>
      <c r="AM248" s="346"/>
      <c r="AN248" s="346"/>
      <c r="AO248" s="346"/>
      <c r="AP248" s="346"/>
      <c r="AQ248" s="346"/>
      <c r="AR248" s="346"/>
      <c r="AS248" s="346"/>
      <c r="AT248" s="346"/>
      <c r="AU248" s="346"/>
      <c r="AV248" s="346"/>
      <c r="AW248" s="346"/>
      <c r="AX248" s="346"/>
      <c r="AY248" s="346"/>
      <c r="AZ248" s="346"/>
      <c r="BA248" s="346"/>
      <c r="BB248" s="346"/>
      <c r="BC248" s="346"/>
      <c r="BD248" s="346"/>
      <c r="BE248" s="346"/>
      <c r="BF248" s="346"/>
      <c r="BG248" s="346"/>
      <c r="BH248" s="346"/>
      <c r="BI248" s="346"/>
      <c r="BJ248" s="346"/>
      <c r="BK248" s="346"/>
      <c r="BL248" s="346"/>
      <c r="BM248" s="346"/>
      <c r="BN248" s="346"/>
      <c r="BO248" s="346"/>
      <c r="BP248" s="346"/>
      <c r="BQ248" s="346"/>
      <c r="BR248" s="346"/>
      <c r="BS248" s="346"/>
      <c r="BT248" s="346"/>
      <c r="BU248" s="346"/>
      <c r="BV248" s="346"/>
      <c r="BW248" s="346"/>
      <c r="BX248" s="346"/>
      <c r="BY248" s="346"/>
      <c r="BZ248" s="346"/>
      <c r="CA248" s="346"/>
      <c r="CB248" s="346"/>
      <c r="CC248" s="346"/>
      <c r="CD248" s="346"/>
      <c r="CE248" s="346"/>
      <c r="CF248" s="346"/>
      <c r="CG248" s="346"/>
      <c r="CH248" s="346"/>
      <c r="CI248" s="346"/>
      <c r="CJ248" s="346"/>
      <c r="CK248" s="346"/>
      <c r="CL248" s="346"/>
      <c r="CM248" s="346"/>
      <c r="CN248" s="346"/>
      <c r="CO248" s="346"/>
      <c r="CP248" s="346"/>
      <c r="CQ248" s="346"/>
    </row>
    <row r="249" spans="1:95" ht="16.5" customHeight="1">
      <c r="A249" s="399"/>
      <c r="B249" s="399"/>
      <c r="C249" s="399"/>
      <c r="D249" s="399"/>
      <c r="E249" s="399"/>
      <c r="F249" s="399"/>
      <c r="G249" s="346"/>
      <c r="H249" s="401"/>
      <c r="I249" s="401"/>
      <c r="J249" s="346"/>
      <c r="K249" s="346"/>
      <c r="L249" s="346"/>
      <c r="M249" s="346"/>
      <c r="N249" s="346"/>
      <c r="O249" s="346"/>
      <c r="P249" s="346"/>
      <c r="Q249" s="346"/>
      <c r="R249" s="346"/>
      <c r="S249" s="346"/>
      <c r="T249" s="346"/>
      <c r="U249" s="346"/>
      <c r="V249" s="346"/>
      <c r="W249" s="346"/>
      <c r="X249" s="346"/>
      <c r="Y249" s="346"/>
      <c r="Z249" s="346"/>
      <c r="AA249" s="346"/>
      <c r="AB249" s="346"/>
      <c r="AC249" s="346"/>
      <c r="AD249" s="346"/>
      <c r="AE249" s="346"/>
      <c r="AF249" s="346"/>
      <c r="AG249" s="346"/>
      <c r="AH249" s="346"/>
      <c r="AI249" s="346"/>
      <c r="AJ249" s="346"/>
      <c r="AK249" s="346"/>
      <c r="AL249" s="346"/>
      <c r="AM249" s="346"/>
      <c r="AN249" s="346"/>
      <c r="AO249" s="346"/>
      <c r="AP249" s="346"/>
      <c r="AQ249" s="346"/>
      <c r="AR249" s="346"/>
      <c r="AS249" s="346"/>
      <c r="AT249" s="346"/>
      <c r="AU249" s="346"/>
      <c r="AV249" s="346"/>
      <c r="AW249" s="346"/>
      <c r="AX249" s="346"/>
      <c r="AY249" s="346"/>
      <c r="AZ249" s="346"/>
      <c r="BA249" s="346"/>
      <c r="BB249" s="346"/>
      <c r="BC249" s="346"/>
      <c r="BD249" s="346"/>
      <c r="BE249" s="346"/>
      <c r="BF249" s="346"/>
      <c r="BG249" s="346"/>
      <c r="BH249" s="346"/>
      <c r="BI249" s="346"/>
      <c r="BJ249" s="346"/>
      <c r="BK249" s="346"/>
      <c r="BL249" s="346"/>
      <c r="BM249" s="346"/>
      <c r="BN249" s="346"/>
      <c r="BO249" s="346"/>
      <c r="BP249" s="346"/>
      <c r="BQ249" s="346"/>
      <c r="BR249" s="346"/>
      <c r="BS249" s="346"/>
      <c r="BT249" s="346"/>
      <c r="BU249" s="346"/>
      <c r="BV249" s="346"/>
      <c r="BW249" s="346"/>
      <c r="BX249" s="346"/>
      <c r="BY249" s="346"/>
      <c r="BZ249" s="346"/>
      <c r="CA249" s="346"/>
      <c r="CB249" s="346"/>
      <c r="CC249" s="346"/>
      <c r="CD249" s="346"/>
      <c r="CE249" s="346"/>
      <c r="CF249" s="346"/>
      <c r="CG249" s="346"/>
      <c r="CH249" s="346"/>
      <c r="CI249" s="346"/>
      <c r="CJ249" s="346"/>
      <c r="CK249" s="346"/>
      <c r="CL249" s="346"/>
      <c r="CM249" s="346"/>
      <c r="CN249" s="346"/>
      <c r="CO249" s="346"/>
      <c r="CP249" s="346"/>
      <c r="CQ249" s="346"/>
    </row>
    <row r="250" spans="1:95" ht="16.5" customHeight="1">
      <c r="A250" s="399"/>
      <c r="B250" s="399"/>
      <c r="C250" s="399"/>
      <c r="D250" s="399"/>
      <c r="E250" s="399"/>
      <c r="F250" s="399"/>
      <c r="G250" s="346"/>
      <c r="H250" s="401"/>
      <c r="I250" s="401"/>
      <c r="J250" s="346"/>
      <c r="K250" s="346"/>
      <c r="L250" s="346"/>
      <c r="M250" s="346"/>
      <c r="N250" s="346"/>
      <c r="O250" s="346"/>
      <c r="P250" s="346"/>
      <c r="Q250" s="346"/>
      <c r="R250" s="346"/>
      <c r="S250" s="346"/>
      <c r="T250" s="346"/>
      <c r="U250" s="346"/>
      <c r="V250" s="346"/>
      <c r="W250" s="346"/>
      <c r="X250" s="346"/>
      <c r="Y250" s="346"/>
      <c r="Z250" s="346"/>
      <c r="AA250" s="346"/>
      <c r="AB250" s="346"/>
      <c r="AC250" s="346"/>
      <c r="AD250" s="346"/>
      <c r="AE250" s="346"/>
      <c r="AF250" s="346"/>
      <c r="AG250" s="346"/>
      <c r="AH250" s="346"/>
      <c r="AI250" s="346"/>
      <c r="AJ250" s="346"/>
      <c r="AK250" s="346"/>
      <c r="AL250" s="346"/>
      <c r="AM250" s="346"/>
      <c r="AN250" s="346"/>
      <c r="AO250" s="346"/>
      <c r="AP250" s="346"/>
      <c r="AQ250" s="346"/>
      <c r="AR250" s="346"/>
      <c r="AS250" s="346"/>
      <c r="AT250" s="346"/>
      <c r="AU250" s="346"/>
      <c r="AV250" s="346"/>
      <c r="AW250" s="346"/>
      <c r="AX250" s="346"/>
      <c r="AY250" s="346"/>
      <c r="AZ250" s="346"/>
      <c r="BA250" s="346"/>
      <c r="BB250" s="346"/>
      <c r="BC250" s="346"/>
      <c r="BD250" s="346"/>
      <c r="BE250" s="346"/>
      <c r="BF250" s="346"/>
      <c r="BG250" s="346"/>
      <c r="BH250" s="346"/>
      <c r="BI250" s="346"/>
      <c r="BJ250" s="346"/>
      <c r="BK250" s="346"/>
      <c r="BL250" s="346"/>
      <c r="BM250" s="346"/>
      <c r="BN250" s="346"/>
      <c r="BO250" s="346"/>
      <c r="BP250" s="346"/>
      <c r="BQ250" s="346"/>
      <c r="BR250" s="346"/>
      <c r="BS250" s="346"/>
      <c r="BT250" s="346"/>
      <c r="BU250" s="346"/>
      <c r="BV250" s="346"/>
      <c r="BW250" s="346"/>
      <c r="BX250" s="346"/>
      <c r="BY250" s="346"/>
      <c r="BZ250" s="346"/>
      <c r="CA250" s="346"/>
      <c r="CB250" s="346"/>
      <c r="CC250" s="346"/>
      <c r="CD250" s="346"/>
      <c r="CE250" s="346"/>
      <c r="CF250" s="346"/>
      <c r="CG250" s="346"/>
      <c r="CH250" s="346"/>
      <c r="CI250" s="346"/>
      <c r="CJ250" s="346"/>
      <c r="CK250" s="346"/>
      <c r="CL250" s="346"/>
      <c r="CM250" s="346"/>
      <c r="CN250" s="346"/>
      <c r="CO250" s="346"/>
      <c r="CP250" s="346"/>
      <c r="CQ250" s="346"/>
    </row>
    <row r="251" spans="1:95" ht="16.5" customHeight="1">
      <c r="A251" s="399"/>
      <c r="B251" s="399"/>
      <c r="C251" s="399"/>
      <c r="D251" s="399"/>
      <c r="E251" s="399"/>
      <c r="F251" s="399"/>
      <c r="G251" s="346"/>
      <c r="H251" s="401"/>
      <c r="I251" s="401"/>
      <c r="J251" s="346"/>
      <c r="K251" s="346"/>
      <c r="L251" s="346"/>
      <c r="M251" s="346"/>
      <c r="N251" s="346"/>
      <c r="O251" s="346"/>
      <c r="P251" s="346"/>
      <c r="Q251" s="346"/>
      <c r="R251" s="346"/>
      <c r="S251" s="346"/>
      <c r="T251" s="346"/>
      <c r="U251" s="346"/>
      <c r="V251" s="346"/>
      <c r="W251" s="346"/>
      <c r="X251" s="346"/>
      <c r="Y251" s="346"/>
      <c r="Z251" s="346"/>
      <c r="AA251" s="346"/>
      <c r="AB251" s="346"/>
      <c r="AC251" s="346"/>
      <c r="AD251" s="346"/>
      <c r="AE251" s="346"/>
      <c r="AF251" s="346"/>
      <c r="AG251" s="346"/>
      <c r="AH251" s="346"/>
      <c r="AI251" s="346"/>
      <c r="AJ251" s="346"/>
      <c r="AK251" s="346"/>
      <c r="AL251" s="346"/>
      <c r="AM251" s="346"/>
      <c r="AN251" s="346"/>
      <c r="AO251" s="346"/>
      <c r="AP251" s="346"/>
      <c r="AQ251" s="346"/>
      <c r="AR251" s="346"/>
      <c r="AS251" s="346"/>
      <c r="AT251" s="346"/>
      <c r="AU251" s="346"/>
      <c r="AV251" s="346"/>
      <c r="AW251" s="346"/>
      <c r="AX251" s="346"/>
      <c r="AY251" s="346"/>
      <c r="AZ251" s="346"/>
      <c r="BA251" s="346"/>
      <c r="BB251" s="346"/>
      <c r="BC251" s="346"/>
      <c r="BD251" s="346"/>
      <c r="BE251" s="346"/>
      <c r="BF251" s="346"/>
      <c r="BG251" s="346"/>
      <c r="BH251" s="346"/>
      <c r="BI251" s="346"/>
      <c r="BJ251" s="346"/>
      <c r="BK251" s="346"/>
      <c r="BL251" s="346"/>
      <c r="BM251" s="346"/>
      <c r="BN251" s="346"/>
      <c r="BO251" s="346"/>
      <c r="BP251" s="346"/>
      <c r="BQ251" s="346"/>
      <c r="BR251" s="346"/>
      <c r="BS251" s="346"/>
      <c r="BT251" s="346"/>
      <c r="BU251" s="346"/>
      <c r="BV251" s="346"/>
      <c r="BW251" s="346"/>
      <c r="BX251" s="346"/>
      <c r="BY251" s="346"/>
      <c r="BZ251" s="346"/>
      <c r="CA251" s="346"/>
      <c r="CB251" s="346"/>
      <c r="CC251" s="346"/>
      <c r="CD251" s="346"/>
      <c r="CE251" s="346"/>
      <c r="CF251" s="346"/>
      <c r="CG251" s="346"/>
      <c r="CH251" s="346"/>
      <c r="CI251" s="346"/>
      <c r="CJ251" s="346"/>
      <c r="CK251" s="346"/>
      <c r="CL251" s="346"/>
      <c r="CM251" s="346"/>
      <c r="CN251" s="346"/>
      <c r="CO251" s="346"/>
      <c r="CP251" s="346"/>
      <c r="CQ251" s="346"/>
    </row>
    <row r="252" spans="1:95" ht="16.5" customHeight="1">
      <c r="A252" s="399"/>
      <c r="B252" s="399"/>
      <c r="C252" s="399"/>
      <c r="D252" s="399"/>
      <c r="E252" s="399"/>
      <c r="F252" s="399"/>
      <c r="G252" s="346"/>
      <c r="H252" s="401"/>
      <c r="I252" s="401"/>
      <c r="J252" s="346"/>
      <c r="K252" s="346"/>
      <c r="L252" s="346"/>
      <c r="M252" s="346"/>
      <c r="N252" s="346"/>
      <c r="O252" s="346"/>
      <c r="P252" s="346"/>
      <c r="Q252" s="346"/>
      <c r="R252" s="346"/>
      <c r="S252" s="346"/>
      <c r="T252" s="346"/>
      <c r="U252" s="346"/>
      <c r="V252" s="346"/>
      <c r="W252" s="346"/>
      <c r="X252" s="346"/>
      <c r="Y252" s="346"/>
      <c r="Z252" s="346"/>
      <c r="AA252" s="346"/>
      <c r="AB252" s="346"/>
      <c r="AC252" s="346"/>
      <c r="AD252" s="346"/>
      <c r="AE252" s="346"/>
      <c r="AF252" s="346"/>
      <c r="AG252" s="346"/>
      <c r="AH252" s="346"/>
      <c r="AI252" s="346"/>
      <c r="AJ252" s="346"/>
      <c r="AK252" s="346"/>
      <c r="AL252" s="346"/>
      <c r="AM252" s="346"/>
      <c r="AN252" s="346"/>
      <c r="AO252" s="346"/>
      <c r="AP252" s="346"/>
      <c r="AQ252" s="346"/>
      <c r="AR252" s="346"/>
      <c r="AS252" s="346"/>
      <c r="AT252" s="346"/>
      <c r="AU252" s="346"/>
      <c r="AV252" s="346"/>
      <c r="AW252" s="346"/>
      <c r="AX252" s="346"/>
      <c r="AY252" s="346"/>
      <c r="AZ252" s="346"/>
      <c r="BA252" s="346"/>
      <c r="BB252" s="346"/>
      <c r="BC252" s="346"/>
      <c r="BD252" s="346"/>
      <c r="BE252" s="346"/>
      <c r="BF252" s="346"/>
      <c r="BG252" s="346"/>
      <c r="BH252" s="346"/>
      <c r="BI252" s="346"/>
      <c r="BJ252" s="346"/>
      <c r="BK252" s="346"/>
      <c r="BL252" s="346"/>
      <c r="BM252" s="346"/>
      <c r="BN252" s="346"/>
      <c r="BO252" s="346"/>
      <c r="BP252" s="346"/>
      <c r="BQ252" s="346"/>
      <c r="BR252" s="346"/>
      <c r="BS252" s="346"/>
      <c r="BT252" s="346"/>
      <c r="BU252" s="346"/>
      <c r="BV252" s="346"/>
      <c r="BW252" s="346"/>
      <c r="BX252" s="346"/>
      <c r="BY252" s="346"/>
      <c r="BZ252" s="346"/>
      <c r="CA252" s="346"/>
      <c r="CB252" s="346"/>
      <c r="CC252" s="346"/>
      <c r="CD252" s="346"/>
      <c r="CE252" s="346"/>
      <c r="CF252" s="346"/>
      <c r="CG252" s="346"/>
      <c r="CH252" s="346"/>
      <c r="CI252" s="346"/>
      <c r="CJ252" s="346"/>
      <c r="CK252" s="346"/>
      <c r="CL252" s="346"/>
      <c r="CM252" s="346"/>
      <c r="CN252" s="346"/>
      <c r="CO252" s="346"/>
      <c r="CP252" s="346"/>
      <c r="CQ252" s="346"/>
    </row>
    <row r="253" spans="1:95" ht="16.5" customHeight="1">
      <c r="A253" s="399"/>
      <c r="B253" s="399"/>
      <c r="C253" s="399"/>
      <c r="D253" s="399"/>
      <c r="E253" s="399"/>
      <c r="F253" s="399"/>
      <c r="G253" s="346"/>
      <c r="H253" s="401"/>
      <c r="I253" s="401"/>
      <c r="J253" s="346"/>
      <c r="K253" s="346"/>
      <c r="L253" s="346"/>
      <c r="M253" s="346"/>
      <c r="N253" s="346"/>
      <c r="O253" s="346"/>
      <c r="P253" s="346"/>
      <c r="Q253" s="346"/>
      <c r="R253" s="346"/>
      <c r="S253" s="346"/>
      <c r="T253" s="346"/>
      <c r="U253" s="346"/>
      <c r="V253" s="346"/>
      <c r="W253" s="346"/>
      <c r="X253" s="346"/>
      <c r="Y253" s="346"/>
      <c r="Z253" s="346"/>
      <c r="AA253" s="346"/>
      <c r="AB253" s="346"/>
      <c r="AC253" s="346"/>
      <c r="AD253" s="346"/>
      <c r="AE253" s="346"/>
      <c r="AF253" s="346"/>
      <c r="AG253" s="346"/>
      <c r="AH253" s="346"/>
      <c r="AI253" s="346"/>
      <c r="AJ253" s="346"/>
      <c r="AK253" s="346"/>
      <c r="AL253" s="346"/>
      <c r="AM253" s="346"/>
      <c r="AN253" s="346"/>
      <c r="AO253" s="346"/>
      <c r="AP253" s="346"/>
      <c r="AQ253" s="346"/>
      <c r="AR253" s="346"/>
      <c r="AS253" s="346"/>
      <c r="AT253" s="346"/>
      <c r="AU253" s="346"/>
      <c r="AV253" s="346"/>
      <c r="AW253" s="346"/>
      <c r="AX253" s="346"/>
      <c r="AY253" s="346"/>
      <c r="AZ253" s="346"/>
      <c r="BA253" s="346"/>
      <c r="BB253" s="346"/>
      <c r="BC253" s="346"/>
      <c r="BD253" s="346"/>
      <c r="BE253" s="346"/>
      <c r="BF253" s="346"/>
      <c r="BG253" s="346"/>
      <c r="BH253" s="346"/>
      <c r="BI253" s="346"/>
      <c r="BJ253" s="346"/>
      <c r="BK253" s="346"/>
      <c r="BL253" s="346"/>
      <c r="BM253" s="346"/>
      <c r="BN253" s="346"/>
      <c r="BO253" s="346"/>
      <c r="BP253" s="346"/>
      <c r="BQ253" s="346"/>
      <c r="BR253" s="346"/>
      <c r="BS253" s="346"/>
      <c r="BT253" s="346"/>
      <c r="BU253" s="346"/>
      <c r="BV253" s="346"/>
      <c r="BW253" s="346"/>
      <c r="BX253" s="346"/>
      <c r="BY253" s="346"/>
      <c r="BZ253" s="346"/>
      <c r="CA253" s="346"/>
      <c r="CB253" s="346"/>
      <c r="CC253" s="346"/>
      <c r="CD253" s="346"/>
      <c r="CE253" s="346"/>
      <c r="CF253" s="346"/>
      <c r="CG253" s="346"/>
      <c r="CH253" s="346"/>
      <c r="CI253" s="346"/>
      <c r="CJ253" s="346"/>
      <c r="CK253" s="346"/>
      <c r="CL253" s="346"/>
      <c r="CM253" s="346"/>
      <c r="CN253" s="346"/>
      <c r="CO253" s="346"/>
      <c r="CP253" s="346"/>
      <c r="CQ253" s="346"/>
    </row>
    <row r="254" spans="1:95" ht="16.5" customHeight="1">
      <c r="A254" s="399"/>
      <c r="B254" s="399"/>
      <c r="C254" s="399"/>
      <c r="D254" s="399"/>
      <c r="E254" s="399"/>
      <c r="F254" s="399"/>
      <c r="G254" s="346"/>
      <c r="H254" s="401"/>
      <c r="I254" s="401"/>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6"/>
      <c r="AY254" s="346"/>
      <c r="AZ254" s="346"/>
      <c r="BA254" s="346"/>
      <c r="BB254" s="346"/>
      <c r="BC254" s="346"/>
      <c r="BD254" s="346"/>
      <c r="BE254" s="346"/>
      <c r="BF254" s="346"/>
      <c r="BG254" s="346"/>
      <c r="BH254" s="346"/>
      <c r="BI254" s="346"/>
      <c r="BJ254" s="346"/>
      <c r="BK254" s="346"/>
      <c r="BL254" s="346"/>
      <c r="BM254" s="346"/>
      <c r="BN254" s="346"/>
      <c r="BO254" s="346"/>
      <c r="BP254" s="346"/>
      <c r="BQ254" s="346"/>
      <c r="BR254" s="346"/>
      <c r="BS254" s="346"/>
      <c r="BT254" s="346"/>
      <c r="BU254" s="346"/>
      <c r="BV254" s="346"/>
      <c r="BW254" s="346"/>
      <c r="BX254" s="346"/>
      <c r="BY254" s="346"/>
      <c r="BZ254" s="346"/>
      <c r="CA254" s="346"/>
      <c r="CB254" s="346"/>
      <c r="CC254" s="346"/>
      <c r="CD254" s="346"/>
      <c r="CE254" s="346"/>
      <c r="CF254" s="346"/>
      <c r="CG254" s="346"/>
      <c r="CH254" s="346"/>
      <c r="CI254" s="346"/>
      <c r="CJ254" s="346"/>
      <c r="CK254" s="346"/>
      <c r="CL254" s="346"/>
      <c r="CM254" s="346"/>
      <c r="CN254" s="346"/>
      <c r="CO254" s="346"/>
      <c r="CP254" s="346"/>
      <c r="CQ254" s="346"/>
    </row>
    <row r="255" spans="1:95" ht="16.5" customHeight="1">
      <c r="A255" s="399"/>
      <c r="B255" s="399"/>
      <c r="C255" s="399"/>
      <c r="D255" s="399"/>
      <c r="E255" s="399"/>
      <c r="F255" s="399"/>
      <c r="G255" s="346"/>
      <c r="H255" s="401"/>
      <c r="I255" s="401"/>
      <c r="J255" s="346"/>
      <c r="K255" s="346"/>
      <c r="L255" s="346"/>
      <c r="M255" s="346"/>
      <c r="N255" s="346"/>
      <c r="O255" s="346"/>
      <c r="P255" s="346"/>
      <c r="Q255" s="346"/>
      <c r="R255" s="346"/>
      <c r="S255" s="346"/>
      <c r="T255" s="346"/>
      <c r="U255" s="346"/>
      <c r="V255" s="346"/>
      <c r="W255" s="346"/>
      <c r="X255" s="346"/>
      <c r="Y255" s="346"/>
      <c r="Z255" s="346"/>
      <c r="AA255" s="346"/>
      <c r="AB255" s="346"/>
      <c r="AC255" s="346"/>
      <c r="AD255" s="346"/>
      <c r="AE255" s="346"/>
      <c r="AF255" s="346"/>
      <c r="AG255" s="346"/>
      <c r="AH255" s="346"/>
      <c r="AI255" s="346"/>
      <c r="AJ255" s="346"/>
      <c r="AK255" s="346"/>
      <c r="AL255" s="346"/>
      <c r="AM255" s="346"/>
      <c r="AN255" s="346"/>
      <c r="AO255" s="346"/>
      <c r="AP255" s="346"/>
      <c r="AQ255" s="346"/>
      <c r="AR255" s="346"/>
      <c r="AS255" s="346"/>
      <c r="AT255" s="346"/>
      <c r="AU255" s="346"/>
      <c r="AV255" s="346"/>
      <c r="AW255" s="346"/>
      <c r="AX255" s="346"/>
      <c r="AY255" s="346"/>
      <c r="AZ255" s="346"/>
      <c r="BA255" s="346"/>
      <c r="BB255" s="346"/>
      <c r="BC255" s="346"/>
      <c r="BD255" s="346"/>
      <c r="BE255" s="346"/>
      <c r="BF255" s="346"/>
      <c r="BG255" s="346"/>
      <c r="BH255" s="346"/>
      <c r="BI255" s="346"/>
      <c r="BJ255" s="346"/>
      <c r="BK255" s="346"/>
      <c r="BL255" s="346"/>
      <c r="BM255" s="346"/>
      <c r="BN255" s="346"/>
      <c r="BO255" s="346"/>
      <c r="BP255" s="346"/>
      <c r="BQ255" s="346"/>
      <c r="BR255" s="346"/>
      <c r="BS255" s="346"/>
      <c r="BT255" s="346"/>
      <c r="BU255" s="346"/>
      <c r="BV255" s="346"/>
      <c r="BW255" s="346"/>
      <c r="BX255" s="346"/>
      <c r="BY255" s="346"/>
      <c r="BZ255" s="346"/>
      <c r="CA255" s="346"/>
      <c r="CB255" s="346"/>
      <c r="CC255" s="346"/>
      <c r="CD255" s="346"/>
      <c r="CE255" s="346"/>
      <c r="CF255" s="346"/>
      <c r="CG255" s="346"/>
      <c r="CH255" s="346"/>
      <c r="CI255" s="346"/>
      <c r="CJ255" s="346"/>
      <c r="CK255" s="346"/>
      <c r="CL255" s="346"/>
      <c r="CM255" s="346"/>
      <c r="CN255" s="346"/>
      <c r="CO255" s="346"/>
      <c r="CP255" s="346"/>
      <c r="CQ255" s="346"/>
    </row>
    <row r="256" spans="1:95" ht="16.5" customHeight="1">
      <c r="A256" s="399"/>
      <c r="B256" s="399"/>
      <c r="C256" s="399"/>
      <c r="D256" s="399"/>
      <c r="E256" s="399"/>
      <c r="F256" s="399"/>
      <c r="G256" s="346"/>
      <c r="H256" s="401"/>
      <c r="I256" s="401"/>
      <c r="J256" s="346"/>
      <c r="K256" s="346"/>
      <c r="L256" s="346"/>
      <c r="M256" s="346"/>
      <c r="N256" s="346"/>
      <c r="O256" s="346"/>
      <c r="P256" s="346"/>
      <c r="Q256" s="346"/>
      <c r="R256" s="346"/>
      <c r="S256" s="346"/>
      <c r="T256" s="346"/>
      <c r="U256" s="346"/>
      <c r="V256" s="346"/>
      <c r="W256" s="346"/>
      <c r="X256" s="346"/>
      <c r="Y256" s="346"/>
      <c r="Z256" s="346"/>
      <c r="AA256" s="346"/>
      <c r="AB256" s="346"/>
      <c r="AC256" s="346"/>
      <c r="AD256" s="346"/>
      <c r="AE256" s="346"/>
      <c r="AF256" s="346"/>
      <c r="AG256" s="346"/>
      <c r="AH256" s="346"/>
      <c r="AI256" s="346"/>
      <c r="AJ256" s="346"/>
      <c r="AK256" s="346"/>
      <c r="AL256" s="346"/>
      <c r="AM256" s="346"/>
      <c r="AN256" s="346"/>
      <c r="AO256" s="346"/>
      <c r="AP256" s="346"/>
      <c r="AQ256" s="346"/>
      <c r="AR256" s="346"/>
      <c r="AS256" s="346"/>
      <c r="AT256" s="346"/>
      <c r="AU256" s="346"/>
      <c r="AV256" s="346"/>
      <c r="AW256" s="346"/>
      <c r="AX256" s="346"/>
      <c r="AY256" s="346"/>
      <c r="AZ256" s="346"/>
      <c r="BA256" s="346"/>
      <c r="BB256" s="346"/>
      <c r="BC256" s="346"/>
      <c r="BD256" s="346"/>
      <c r="BE256" s="346"/>
      <c r="BF256" s="346"/>
      <c r="BG256" s="346"/>
      <c r="BH256" s="346"/>
      <c r="BI256" s="346"/>
      <c r="BJ256" s="346"/>
      <c r="BK256" s="346"/>
      <c r="BL256" s="346"/>
      <c r="BM256" s="346"/>
      <c r="BN256" s="346"/>
      <c r="BO256" s="346"/>
      <c r="BP256" s="346"/>
      <c r="BQ256" s="346"/>
      <c r="BR256" s="346"/>
      <c r="BS256" s="346"/>
      <c r="BT256" s="346"/>
      <c r="BU256" s="346"/>
      <c r="BV256" s="346"/>
      <c r="BW256" s="346"/>
      <c r="BX256" s="346"/>
      <c r="BY256" s="346"/>
      <c r="BZ256" s="346"/>
      <c r="CA256" s="346"/>
      <c r="CB256" s="346"/>
      <c r="CC256" s="346"/>
      <c r="CD256" s="346"/>
      <c r="CE256" s="346"/>
      <c r="CF256" s="346"/>
      <c r="CG256" s="346"/>
      <c r="CH256" s="346"/>
      <c r="CI256" s="346"/>
      <c r="CJ256" s="346"/>
      <c r="CK256" s="346"/>
      <c r="CL256" s="346"/>
      <c r="CM256" s="346"/>
      <c r="CN256" s="346"/>
      <c r="CO256" s="346"/>
      <c r="CP256" s="346"/>
      <c r="CQ256" s="346"/>
    </row>
    <row r="257" spans="1:95" ht="16.5" customHeight="1">
      <c r="A257" s="399"/>
      <c r="B257" s="399"/>
      <c r="C257" s="399"/>
      <c r="D257" s="399"/>
      <c r="E257" s="399"/>
      <c r="F257" s="399"/>
      <c r="G257" s="346"/>
      <c r="H257" s="401"/>
      <c r="I257" s="401"/>
      <c r="J257" s="346"/>
      <c r="K257" s="346"/>
      <c r="L257" s="346"/>
      <c r="M257" s="346"/>
      <c r="N257" s="346"/>
      <c r="O257" s="346"/>
      <c r="P257" s="346"/>
      <c r="Q257" s="346"/>
      <c r="R257" s="346"/>
      <c r="S257" s="346"/>
      <c r="T257" s="346"/>
      <c r="U257" s="346"/>
      <c r="V257" s="346"/>
      <c r="W257" s="346"/>
      <c r="X257" s="346"/>
      <c r="Y257" s="346"/>
      <c r="Z257" s="346"/>
      <c r="AA257" s="346"/>
      <c r="AB257" s="346"/>
      <c r="AC257" s="346"/>
      <c r="AD257" s="346"/>
      <c r="AE257" s="346"/>
      <c r="AF257" s="346"/>
      <c r="AG257" s="346"/>
      <c r="AH257" s="346"/>
      <c r="AI257" s="346"/>
      <c r="AJ257" s="346"/>
      <c r="AK257" s="346"/>
      <c r="AL257" s="346"/>
      <c r="AM257" s="346"/>
      <c r="AN257" s="346"/>
      <c r="AO257" s="346"/>
      <c r="AP257" s="346"/>
      <c r="AQ257" s="346"/>
      <c r="AR257" s="346"/>
      <c r="AS257" s="346"/>
      <c r="AT257" s="346"/>
      <c r="AU257" s="346"/>
      <c r="AV257" s="346"/>
      <c r="AW257" s="346"/>
      <c r="AX257" s="346"/>
      <c r="AY257" s="346"/>
      <c r="AZ257" s="346"/>
      <c r="BA257" s="346"/>
      <c r="BB257" s="346"/>
      <c r="BC257" s="346"/>
      <c r="BD257" s="346"/>
      <c r="BE257" s="346"/>
      <c r="BF257" s="346"/>
      <c r="BG257" s="346"/>
      <c r="BH257" s="346"/>
      <c r="BI257" s="346"/>
      <c r="BJ257" s="346"/>
      <c r="BK257" s="346"/>
      <c r="BL257" s="346"/>
      <c r="BM257" s="346"/>
      <c r="BN257" s="346"/>
      <c r="BO257" s="346"/>
      <c r="BP257" s="346"/>
      <c r="BQ257" s="346"/>
      <c r="BR257" s="346"/>
      <c r="BS257" s="346"/>
      <c r="BT257" s="346"/>
      <c r="BU257" s="346"/>
      <c r="BV257" s="346"/>
      <c r="BW257" s="346"/>
      <c r="BX257" s="346"/>
      <c r="BY257" s="346"/>
      <c r="BZ257" s="346"/>
      <c r="CA257" s="346"/>
      <c r="CB257" s="346"/>
      <c r="CC257" s="346"/>
      <c r="CD257" s="346"/>
      <c r="CE257" s="346"/>
      <c r="CF257" s="346"/>
      <c r="CG257" s="346"/>
      <c r="CH257" s="346"/>
      <c r="CI257" s="346"/>
      <c r="CJ257" s="346"/>
      <c r="CK257" s="346"/>
      <c r="CL257" s="346"/>
      <c r="CM257" s="346"/>
      <c r="CN257" s="346"/>
      <c r="CO257" s="346"/>
      <c r="CP257" s="346"/>
      <c r="CQ257" s="346"/>
    </row>
    <row r="258" spans="1:95" ht="16.5" customHeight="1">
      <c r="A258" s="399"/>
      <c r="B258" s="399"/>
      <c r="C258" s="399"/>
      <c r="D258" s="399"/>
      <c r="E258" s="399"/>
      <c r="F258" s="399"/>
      <c r="G258" s="346"/>
      <c r="H258" s="401"/>
      <c r="I258" s="401"/>
      <c r="J258" s="346"/>
      <c r="K258" s="346"/>
      <c r="L258" s="346"/>
      <c r="M258" s="346"/>
      <c r="N258" s="346"/>
      <c r="O258" s="346"/>
      <c r="P258" s="346"/>
      <c r="Q258" s="346"/>
      <c r="R258" s="346"/>
      <c r="S258" s="346"/>
      <c r="T258" s="346"/>
      <c r="U258" s="346"/>
      <c r="V258" s="346"/>
      <c r="W258" s="346"/>
      <c r="X258" s="346"/>
      <c r="Y258" s="346"/>
      <c r="Z258" s="346"/>
      <c r="AA258" s="346"/>
      <c r="AB258" s="346"/>
      <c r="AC258" s="346"/>
      <c r="AD258" s="346"/>
      <c r="AE258" s="346"/>
      <c r="AF258" s="346"/>
      <c r="AG258" s="346"/>
      <c r="AH258" s="346"/>
      <c r="AI258" s="346"/>
      <c r="AJ258" s="346"/>
      <c r="AK258" s="346"/>
      <c r="AL258" s="346"/>
      <c r="AM258" s="346"/>
      <c r="AN258" s="346"/>
      <c r="AO258" s="346"/>
      <c r="AP258" s="346"/>
      <c r="AQ258" s="346"/>
      <c r="AR258" s="346"/>
      <c r="AS258" s="346"/>
      <c r="AT258" s="346"/>
      <c r="AU258" s="346"/>
      <c r="AV258" s="346"/>
      <c r="AW258" s="346"/>
      <c r="AX258" s="346"/>
      <c r="AY258" s="346"/>
      <c r="AZ258" s="346"/>
      <c r="BA258" s="346"/>
      <c r="BB258" s="346"/>
      <c r="BC258" s="346"/>
      <c r="BD258" s="346"/>
      <c r="BE258" s="346"/>
      <c r="BF258" s="346"/>
      <c r="BG258" s="346"/>
      <c r="BH258" s="346"/>
      <c r="BI258" s="346"/>
      <c r="BJ258" s="346"/>
      <c r="BK258" s="346"/>
      <c r="BL258" s="346"/>
      <c r="BM258" s="346"/>
      <c r="BN258" s="346"/>
      <c r="BO258" s="346"/>
      <c r="BP258" s="346"/>
      <c r="BQ258" s="346"/>
      <c r="BR258" s="346"/>
      <c r="BS258" s="346"/>
      <c r="BT258" s="346"/>
      <c r="BU258" s="346"/>
      <c r="BV258" s="346"/>
      <c r="BW258" s="346"/>
      <c r="BX258" s="346"/>
      <c r="BY258" s="346"/>
      <c r="BZ258" s="346"/>
      <c r="CA258" s="346"/>
      <c r="CB258" s="346"/>
      <c r="CC258" s="346"/>
      <c r="CD258" s="346"/>
      <c r="CE258" s="346"/>
      <c r="CF258" s="346"/>
      <c r="CG258" s="346"/>
      <c r="CH258" s="346"/>
      <c r="CI258" s="346"/>
      <c r="CJ258" s="346"/>
      <c r="CK258" s="346"/>
      <c r="CL258" s="346"/>
      <c r="CM258" s="346"/>
      <c r="CN258" s="346"/>
      <c r="CO258" s="346"/>
      <c r="CP258" s="346"/>
      <c r="CQ258" s="346"/>
    </row>
    <row r="259" spans="1:95" ht="16.5" customHeight="1">
      <c r="A259" s="399"/>
      <c r="B259" s="399"/>
      <c r="C259" s="399"/>
      <c r="D259" s="399"/>
      <c r="E259" s="399"/>
      <c r="F259" s="399"/>
      <c r="G259" s="346"/>
      <c r="H259" s="401"/>
      <c r="I259" s="401"/>
      <c r="J259" s="346"/>
      <c r="K259" s="346"/>
      <c r="L259" s="346"/>
      <c r="M259" s="346"/>
      <c r="N259" s="346"/>
      <c r="O259" s="346"/>
      <c r="P259" s="346"/>
      <c r="Q259" s="346"/>
      <c r="R259" s="346"/>
      <c r="S259" s="346"/>
      <c r="T259" s="346"/>
      <c r="U259" s="346"/>
      <c r="V259" s="346"/>
      <c r="W259" s="346"/>
      <c r="X259" s="346"/>
      <c r="Y259" s="346"/>
      <c r="Z259" s="346"/>
      <c r="AA259" s="346"/>
      <c r="AB259" s="346"/>
      <c r="AC259" s="346"/>
      <c r="AD259" s="346"/>
      <c r="AE259" s="346"/>
      <c r="AF259" s="346"/>
      <c r="AG259" s="346"/>
      <c r="AH259" s="346"/>
      <c r="AI259" s="346"/>
      <c r="AJ259" s="346"/>
      <c r="AK259" s="346"/>
      <c r="AL259" s="346"/>
      <c r="AM259" s="346"/>
      <c r="AN259" s="346"/>
      <c r="AO259" s="346"/>
      <c r="AP259" s="346"/>
      <c r="AQ259" s="346"/>
      <c r="AR259" s="346"/>
      <c r="AS259" s="346"/>
      <c r="AT259" s="346"/>
      <c r="AU259" s="346"/>
      <c r="AV259" s="346"/>
      <c r="AW259" s="346"/>
      <c r="AX259" s="346"/>
      <c r="AY259" s="346"/>
      <c r="AZ259" s="346"/>
      <c r="BA259" s="346"/>
      <c r="BB259" s="346"/>
      <c r="BC259" s="346"/>
      <c r="BD259" s="346"/>
      <c r="BE259" s="346"/>
      <c r="BF259" s="346"/>
      <c r="BG259" s="346"/>
      <c r="BH259" s="346"/>
      <c r="BI259" s="346"/>
      <c r="BJ259" s="346"/>
      <c r="BK259" s="346"/>
      <c r="BL259" s="346"/>
      <c r="BM259" s="346"/>
      <c r="BN259" s="346"/>
      <c r="BO259" s="346"/>
      <c r="BP259" s="346"/>
      <c r="BQ259" s="346"/>
      <c r="BR259" s="346"/>
      <c r="BS259" s="346"/>
      <c r="BT259" s="346"/>
      <c r="BU259" s="346"/>
      <c r="BV259" s="346"/>
      <c r="BW259" s="346"/>
      <c r="BX259" s="346"/>
      <c r="BY259" s="346"/>
      <c r="BZ259" s="346"/>
      <c r="CA259" s="346"/>
      <c r="CB259" s="346"/>
      <c r="CC259" s="346"/>
      <c r="CD259" s="346"/>
      <c r="CE259" s="346"/>
      <c r="CF259" s="346"/>
      <c r="CG259" s="346"/>
      <c r="CH259" s="346"/>
      <c r="CI259" s="346"/>
      <c r="CJ259" s="346"/>
      <c r="CK259" s="346"/>
      <c r="CL259" s="346"/>
      <c r="CM259" s="346"/>
      <c r="CN259" s="346"/>
      <c r="CO259" s="346"/>
      <c r="CP259" s="346"/>
      <c r="CQ259" s="346"/>
    </row>
    <row r="260" spans="1:95" ht="16.5" customHeight="1">
      <c r="A260" s="399"/>
      <c r="B260" s="399"/>
      <c r="C260" s="399"/>
      <c r="D260" s="399"/>
      <c r="E260" s="399"/>
      <c r="F260" s="399"/>
      <c r="G260" s="346"/>
      <c r="H260" s="401"/>
      <c r="I260" s="401"/>
      <c r="J260" s="346"/>
      <c r="K260" s="346"/>
      <c r="L260" s="346"/>
      <c r="M260" s="346"/>
      <c r="N260" s="346"/>
      <c r="O260" s="346"/>
      <c r="P260" s="346"/>
      <c r="Q260" s="346"/>
      <c r="R260" s="346"/>
      <c r="S260" s="346"/>
      <c r="T260" s="346"/>
      <c r="U260" s="346"/>
      <c r="V260" s="346"/>
      <c r="W260" s="346"/>
      <c r="X260" s="346"/>
      <c r="Y260" s="346"/>
      <c r="Z260" s="346"/>
      <c r="AA260" s="346"/>
      <c r="AB260" s="346"/>
      <c r="AC260" s="346"/>
      <c r="AD260" s="346"/>
      <c r="AE260" s="346"/>
      <c r="AF260" s="346"/>
      <c r="AG260" s="346"/>
      <c r="AH260" s="346"/>
      <c r="AI260" s="346"/>
      <c r="AJ260" s="346"/>
      <c r="AK260" s="346"/>
      <c r="AL260" s="346"/>
      <c r="AM260" s="346"/>
      <c r="AN260" s="346"/>
      <c r="AO260" s="346"/>
      <c r="AP260" s="346"/>
      <c r="AQ260" s="346"/>
      <c r="AR260" s="346"/>
      <c r="AS260" s="346"/>
      <c r="AT260" s="346"/>
      <c r="AU260" s="346"/>
      <c r="AV260" s="346"/>
      <c r="AW260" s="346"/>
      <c r="AX260" s="346"/>
      <c r="AY260" s="346"/>
      <c r="AZ260" s="346"/>
      <c r="BA260" s="346"/>
      <c r="BB260" s="346"/>
      <c r="BC260" s="346"/>
      <c r="BD260" s="346"/>
      <c r="BE260" s="346"/>
      <c r="BF260" s="346"/>
      <c r="BG260" s="346"/>
      <c r="BH260" s="346"/>
      <c r="BI260" s="346"/>
      <c r="BJ260" s="346"/>
      <c r="BK260" s="346"/>
      <c r="BL260" s="346"/>
      <c r="BM260" s="346"/>
      <c r="BN260" s="346"/>
      <c r="BO260" s="346"/>
      <c r="BP260" s="346"/>
      <c r="BQ260" s="346"/>
      <c r="BR260" s="346"/>
      <c r="BS260" s="346"/>
      <c r="BT260" s="346"/>
      <c r="BU260" s="346"/>
      <c r="BV260" s="346"/>
      <c r="BW260" s="346"/>
      <c r="BX260" s="346"/>
      <c r="BY260" s="346"/>
      <c r="BZ260" s="346"/>
      <c r="CA260" s="346"/>
      <c r="CB260" s="346"/>
      <c r="CC260" s="346"/>
      <c r="CD260" s="346"/>
      <c r="CE260" s="346"/>
      <c r="CF260" s="346"/>
      <c r="CG260" s="346"/>
      <c r="CH260" s="346"/>
      <c r="CI260" s="346"/>
      <c r="CJ260" s="346"/>
      <c r="CK260" s="346"/>
      <c r="CL260" s="346"/>
      <c r="CM260" s="346"/>
      <c r="CN260" s="346"/>
      <c r="CO260" s="346"/>
      <c r="CP260" s="346"/>
      <c r="CQ260" s="346"/>
    </row>
    <row r="261" spans="1:95" ht="16.5" customHeight="1">
      <c r="A261" s="399"/>
      <c r="B261" s="399"/>
      <c r="C261" s="399"/>
      <c r="D261" s="399"/>
      <c r="E261" s="399"/>
      <c r="F261" s="399"/>
      <c r="G261" s="346"/>
      <c r="H261" s="401"/>
      <c r="I261" s="401"/>
      <c r="J261" s="346"/>
      <c r="K261" s="346"/>
      <c r="L261" s="346"/>
      <c r="M261" s="346"/>
      <c r="N261" s="346"/>
      <c r="O261" s="346"/>
      <c r="P261" s="346"/>
      <c r="Q261" s="346"/>
      <c r="R261" s="346"/>
      <c r="S261" s="346"/>
      <c r="T261" s="346"/>
      <c r="U261" s="346"/>
      <c r="V261" s="346"/>
      <c r="W261" s="346"/>
      <c r="X261" s="346"/>
      <c r="Y261" s="346"/>
      <c r="Z261" s="346"/>
      <c r="AA261" s="346"/>
      <c r="AB261" s="346"/>
      <c r="AC261" s="346"/>
      <c r="AD261" s="346"/>
      <c r="AE261" s="346"/>
      <c r="AF261" s="346"/>
      <c r="AG261" s="346"/>
      <c r="AH261" s="346"/>
      <c r="AI261" s="346"/>
      <c r="AJ261" s="346"/>
      <c r="AK261" s="346"/>
      <c r="AL261" s="346"/>
      <c r="AM261" s="346"/>
      <c r="AN261" s="346"/>
      <c r="AO261" s="346"/>
      <c r="AP261" s="346"/>
      <c r="AQ261" s="346"/>
      <c r="AR261" s="346"/>
      <c r="AS261" s="346"/>
      <c r="AT261" s="346"/>
      <c r="AU261" s="346"/>
      <c r="AV261" s="346"/>
      <c r="AW261" s="346"/>
      <c r="AX261" s="346"/>
      <c r="AY261" s="346"/>
      <c r="AZ261" s="346"/>
      <c r="BA261" s="346"/>
      <c r="BB261" s="346"/>
      <c r="BC261" s="346"/>
      <c r="BD261" s="346"/>
      <c r="BE261" s="346"/>
      <c r="BF261" s="346"/>
      <c r="BG261" s="346"/>
      <c r="BH261" s="346"/>
      <c r="BI261" s="346"/>
      <c r="BJ261" s="346"/>
      <c r="BK261" s="346"/>
      <c r="BL261" s="346"/>
      <c r="BM261" s="346"/>
      <c r="BN261" s="346"/>
      <c r="BO261" s="346"/>
      <c r="BP261" s="346"/>
      <c r="BQ261" s="346"/>
      <c r="BR261" s="346"/>
      <c r="BS261" s="346"/>
      <c r="BT261" s="346"/>
      <c r="BU261" s="346"/>
      <c r="BV261" s="346"/>
      <c r="BW261" s="346"/>
      <c r="BX261" s="346"/>
      <c r="BY261" s="346"/>
      <c r="BZ261" s="346"/>
      <c r="CA261" s="346"/>
      <c r="CB261" s="346"/>
      <c r="CC261" s="346"/>
      <c r="CD261" s="346"/>
      <c r="CE261" s="346"/>
      <c r="CF261" s="346"/>
      <c r="CG261" s="346"/>
      <c r="CH261" s="346"/>
      <c r="CI261" s="346"/>
      <c r="CJ261" s="346"/>
      <c r="CK261" s="346"/>
      <c r="CL261" s="346"/>
      <c r="CM261" s="346"/>
      <c r="CN261" s="346"/>
      <c r="CO261" s="346"/>
      <c r="CP261" s="346"/>
      <c r="CQ261" s="346"/>
    </row>
    <row r="262" spans="1:95" ht="16.5" customHeight="1">
      <c r="A262" s="399"/>
      <c r="B262" s="399"/>
      <c r="C262" s="399"/>
      <c r="D262" s="399"/>
      <c r="E262" s="399"/>
      <c r="F262" s="399"/>
      <c r="G262" s="346"/>
      <c r="H262" s="401"/>
      <c r="I262" s="401"/>
      <c r="J262" s="346"/>
      <c r="K262" s="346"/>
      <c r="L262" s="346"/>
      <c r="M262" s="346"/>
      <c r="N262" s="346"/>
      <c r="O262" s="346"/>
      <c r="P262" s="346"/>
      <c r="Q262" s="346"/>
      <c r="R262" s="346"/>
      <c r="S262" s="346"/>
      <c r="T262" s="346"/>
      <c r="U262" s="346"/>
      <c r="V262" s="346"/>
      <c r="W262" s="346"/>
      <c r="X262" s="346"/>
      <c r="Y262" s="346"/>
      <c r="Z262" s="346"/>
      <c r="AA262" s="346"/>
      <c r="AB262" s="346"/>
      <c r="AC262" s="346"/>
      <c r="AD262" s="346"/>
      <c r="AE262" s="346"/>
      <c r="AF262" s="346"/>
      <c r="AG262" s="346"/>
      <c r="AH262" s="346"/>
      <c r="AI262" s="346"/>
      <c r="AJ262" s="346"/>
      <c r="AK262" s="346"/>
      <c r="AL262" s="346"/>
      <c r="AM262" s="346"/>
      <c r="AN262" s="346"/>
      <c r="AO262" s="346"/>
      <c r="AP262" s="346"/>
      <c r="AQ262" s="346"/>
      <c r="AR262" s="346"/>
      <c r="AS262" s="346"/>
      <c r="AT262" s="346"/>
      <c r="AU262" s="346"/>
      <c r="AV262" s="346"/>
      <c r="AW262" s="346"/>
      <c r="AX262" s="346"/>
      <c r="AY262" s="346"/>
      <c r="AZ262" s="346"/>
      <c r="BA262" s="346"/>
      <c r="BB262" s="346"/>
      <c r="BC262" s="346"/>
      <c r="BD262" s="346"/>
      <c r="BE262" s="346"/>
      <c r="BF262" s="346"/>
      <c r="BG262" s="346"/>
      <c r="BH262" s="346"/>
      <c r="BI262" s="346"/>
      <c r="BJ262" s="346"/>
      <c r="BK262" s="346"/>
      <c r="BL262" s="346"/>
      <c r="BM262" s="346"/>
      <c r="BN262" s="346"/>
      <c r="BO262" s="346"/>
      <c r="BP262" s="346"/>
      <c r="BQ262" s="346"/>
      <c r="BR262" s="346"/>
      <c r="BS262" s="346"/>
      <c r="BT262" s="346"/>
      <c r="BU262" s="346"/>
      <c r="BV262" s="346"/>
      <c r="BW262" s="346"/>
      <c r="BX262" s="346"/>
      <c r="BY262" s="346"/>
      <c r="BZ262" s="346"/>
      <c r="CA262" s="346"/>
      <c r="CB262" s="346"/>
      <c r="CC262" s="346"/>
      <c r="CD262" s="346"/>
      <c r="CE262" s="346"/>
      <c r="CF262" s="346"/>
      <c r="CG262" s="346"/>
      <c r="CH262" s="346"/>
      <c r="CI262" s="346"/>
      <c r="CJ262" s="346"/>
      <c r="CK262" s="346"/>
      <c r="CL262" s="346"/>
      <c r="CM262" s="346"/>
      <c r="CN262" s="346"/>
      <c r="CO262" s="346"/>
      <c r="CP262" s="346"/>
      <c r="CQ262" s="346"/>
    </row>
    <row r="263" spans="1:95" ht="16.5" customHeight="1">
      <c r="A263" s="399"/>
      <c r="B263" s="399"/>
      <c r="C263" s="399"/>
      <c r="D263" s="399"/>
      <c r="E263" s="399"/>
      <c r="F263" s="399"/>
      <c r="G263" s="346"/>
      <c r="H263" s="401"/>
      <c r="I263" s="401"/>
      <c r="J263" s="346"/>
      <c r="K263" s="346"/>
      <c r="L263" s="346"/>
      <c r="M263" s="346"/>
      <c r="N263" s="346"/>
      <c r="O263" s="346"/>
      <c r="P263" s="346"/>
      <c r="Q263" s="346"/>
      <c r="R263" s="346"/>
      <c r="S263" s="346"/>
      <c r="T263" s="346"/>
      <c r="U263" s="346"/>
      <c r="V263" s="346"/>
      <c r="W263" s="346"/>
      <c r="X263" s="346"/>
      <c r="Y263" s="346"/>
      <c r="Z263" s="346"/>
      <c r="AA263" s="346"/>
      <c r="AB263" s="346"/>
      <c r="AC263" s="346"/>
      <c r="AD263" s="346"/>
      <c r="AE263" s="346"/>
      <c r="AF263" s="346"/>
      <c r="AG263" s="346"/>
      <c r="AH263" s="346"/>
      <c r="AI263" s="346"/>
      <c r="AJ263" s="346"/>
      <c r="AK263" s="346"/>
      <c r="AL263" s="346"/>
      <c r="AM263" s="346"/>
      <c r="AN263" s="346"/>
      <c r="AO263" s="346"/>
      <c r="AP263" s="346"/>
      <c r="AQ263" s="346"/>
      <c r="AR263" s="346"/>
      <c r="AS263" s="346"/>
      <c r="AT263" s="346"/>
      <c r="AU263" s="346"/>
      <c r="AV263" s="346"/>
      <c r="AW263" s="346"/>
      <c r="AX263" s="346"/>
      <c r="AY263" s="346"/>
      <c r="AZ263" s="346"/>
      <c r="BA263" s="346"/>
      <c r="BB263" s="346"/>
      <c r="BC263" s="346"/>
      <c r="BD263" s="346"/>
      <c r="BE263" s="346"/>
      <c r="BF263" s="346"/>
      <c r="BG263" s="346"/>
      <c r="BH263" s="346"/>
      <c r="BI263" s="346"/>
      <c r="BJ263" s="346"/>
      <c r="BK263" s="346"/>
      <c r="BL263" s="346"/>
      <c r="BM263" s="346"/>
      <c r="BN263" s="346"/>
      <c r="BO263" s="346"/>
      <c r="BP263" s="346"/>
      <c r="BQ263" s="346"/>
      <c r="BR263" s="346"/>
      <c r="BS263" s="346"/>
      <c r="BT263" s="346"/>
      <c r="BU263" s="346"/>
      <c r="BV263" s="346"/>
      <c r="BW263" s="346"/>
      <c r="BX263" s="346"/>
      <c r="BY263" s="346"/>
      <c r="BZ263" s="346"/>
      <c r="CA263" s="346"/>
      <c r="CB263" s="346"/>
      <c r="CC263" s="346"/>
      <c r="CD263" s="346"/>
      <c r="CE263" s="346"/>
      <c r="CF263" s="346"/>
      <c r="CG263" s="346"/>
      <c r="CH263" s="346"/>
      <c r="CI263" s="346"/>
      <c r="CJ263" s="346"/>
      <c r="CK263" s="346"/>
      <c r="CL263" s="346"/>
      <c r="CM263" s="346"/>
      <c r="CN263" s="346"/>
      <c r="CO263" s="346"/>
      <c r="CP263" s="346"/>
      <c r="CQ263" s="346"/>
    </row>
    <row r="264" spans="1:95" ht="16.5" customHeight="1">
      <c r="A264" s="399"/>
      <c r="B264" s="399"/>
      <c r="C264" s="399"/>
      <c r="D264" s="399"/>
      <c r="E264" s="399"/>
      <c r="F264" s="399"/>
      <c r="G264" s="346"/>
      <c r="H264" s="401"/>
      <c r="I264" s="401"/>
      <c r="J264" s="346"/>
      <c r="K264" s="346"/>
      <c r="L264" s="346"/>
      <c r="M264" s="346"/>
      <c r="N264" s="346"/>
      <c r="O264" s="346"/>
      <c r="P264" s="346"/>
      <c r="Q264" s="346"/>
      <c r="R264" s="346"/>
      <c r="S264" s="346"/>
      <c r="T264" s="346"/>
      <c r="U264" s="346"/>
      <c r="V264" s="346"/>
      <c r="W264" s="346"/>
      <c r="X264" s="346"/>
      <c r="Y264" s="346"/>
      <c r="Z264" s="346"/>
      <c r="AA264" s="346"/>
      <c r="AB264" s="346"/>
      <c r="AC264" s="346"/>
      <c r="AD264" s="346"/>
      <c r="AE264" s="346"/>
      <c r="AF264" s="346"/>
      <c r="AG264" s="346"/>
      <c r="AH264" s="346"/>
      <c r="AI264" s="346"/>
      <c r="AJ264" s="346"/>
      <c r="AK264" s="346"/>
      <c r="AL264" s="346"/>
      <c r="AM264" s="346"/>
      <c r="AN264" s="346"/>
      <c r="AO264" s="346"/>
      <c r="AP264" s="346"/>
      <c r="AQ264" s="346"/>
      <c r="AR264" s="346"/>
      <c r="AS264" s="346"/>
      <c r="AT264" s="346"/>
      <c r="AU264" s="346"/>
      <c r="AV264" s="346"/>
      <c r="AW264" s="346"/>
      <c r="AX264" s="346"/>
      <c r="AY264" s="346"/>
      <c r="AZ264" s="346"/>
      <c r="BA264" s="346"/>
      <c r="BB264" s="346"/>
      <c r="BC264" s="346"/>
      <c r="BD264" s="346"/>
      <c r="BE264" s="346"/>
      <c r="BF264" s="346"/>
      <c r="BG264" s="346"/>
      <c r="BH264" s="346"/>
      <c r="BI264" s="346"/>
      <c r="BJ264" s="346"/>
      <c r="BK264" s="346"/>
      <c r="BL264" s="346"/>
      <c r="BM264" s="346"/>
      <c r="BN264" s="346"/>
      <c r="BO264" s="346"/>
      <c r="BP264" s="346"/>
      <c r="BQ264" s="346"/>
      <c r="BR264" s="346"/>
      <c r="BS264" s="346"/>
      <c r="BT264" s="346"/>
      <c r="BU264" s="346"/>
      <c r="BV264" s="346"/>
      <c r="BW264" s="346"/>
      <c r="BX264" s="346"/>
      <c r="BY264" s="346"/>
      <c r="BZ264" s="346"/>
      <c r="CA264" s="346"/>
      <c r="CB264" s="346"/>
      <c r="CC264" s="346"/>
      <c r="CD264" s="346"/>
      <c r="CE264" s="346"/>
      <c r="CF264" s="346"/>
      <c r="CG264" s="346"/>
      <c r="CH264" s="346"/>
      <c r="CI264" s="346"/>
      <c r="CJ264" s="346"/>
      <c r="CK264" s="346"/>
      <c r="CL264" s="346"/>
      <c r="CM264" s="346"/>
      <c r="CN264" s="346"/>
      <c r="CO264" s="346"/>
      <c r="CP264" s="346"/>
      <c r="CQ264" s="346"/>
    </row>
    <row r="265" spans="1:95" ht="16.5" customHeight="1">
      <c r="A265" s="399"/>
      <c r="B265" s="399"/>
      <c r="C265" s="399"/>
      <c r="D265" s="399"/>
      <c r="E265" s="399"/>
      <c r="F265" s="399"/>
      <c r="G265" s="346"/>
      <c r="H265" s="401"/>
      <c r="I265" s="401"/>
      <c r="J265" s="346"/>
      <c r="K265" s="346"/>
      <c r="L265" s="346"/>
      <c r="M265" s="346"/>
      <c r="N265" s="346"/>
      <c r="O265" s="346"/>
      <c r="P265" s="346"/>
      <c r="Q265" s="346"/>
      <c r="R265" s="346"/>
      <c r="S265" s="346"/>
      <c r="T265" s="346"/>
      <c r="U265" s="346"/>
      <c r="V265" s="346"/>
      <c r="W265" s="346"/>
      <c r="X265" s="346"/>
      <c r="Y265" s="346"/>
      <c r="Z265" s="346"/>
      <c r="AA265" s="346"/>
      <c r="AB265" s="346"/>
      <c r="AC265" s="346"/>
      <c r="AD265" s="346"/>
      <c r="AE265" s="346"/>
      <c r="AF265" s="346"/>
      <c r="AG265" s="346"/>
      <c r="AH265" s="346"/>
      <c r="AI265" s="346"/>
      <c r="AJ265" s="346"/>
      <c r="AK265" s="346"/>
      <c r="AL265" s="346"/>
      <c r="AM265" s="346"/>
      <c r="AN265" s="346"/>
      <c r="AO265" s="346"/>
      <c r="AP265" s="346"/>
      <c r="AQ265" s="346"/>
      <c r="AR265" s="346"/>
      <c r="AS265" s="346"/>
      <c r="AT265" s="346"/>
      <c r="AU265" s="346"/>
      <c r="AV265" s="346"/>
      <c r="AW265" s="346"/>
      <c r="AX265" s="346"/>
      <c r="AY265" s="346"/>
      <c r="AZ265" s="346"/>
      <c r="BA265" s="346"/>
      <c r="BB265" s="346"/>
      <c r="BC265" s="346"/>
      <c r="BD265" s="346"/>
      <c r="BE265" s="346"/>
      <c r="BF265" s="346"/>
      <c r="BG265" s="346"/>
      <c r="BH265" s="346"/>
      <c r="BI265" s="346"/>
      <c r="BJ265" s="346"/>
      <c r="BK265" s="346"/>
      <c r="BL265" s="346"/>
      <c r="BM265" s="346"/>
      <c r="BN265" s="346"/>
      <c r="BO265" s="346"/>
      <c r="BP265" s="346"/>
      <c r="BQ265" s="346"/>
      <c r="BR265" s="346"/>
      <c r="BS265" s="346"/>
      <c r="BT265" s="346"/>
      <c r="BU265" s="346"/>
      <c r="BV265" s="346"/>
      <c r="BW265" s="346"/>
      <c r="BX265" s="346"/>
      <c r="BY265" s="346"/>
      <c r="BZ265" s="346"/>
      <c r="CA265" s="346"/>
      <c r="CB265" s="346"/>
      <c r="CC265" s="346"/>
      <c r="CD265" s="346"/>
      <c r="CE265" s="346"/>
      <c r="CF265" s="346"/>
      <c r="CG265" s="346"/>
      <c r="CH265" s="346"/>
      <c r="CI265" s="346"/>
      <c r="CJ265" s="346"/>
      <c r="CK265" s="346"/>
      <c r="CL265" s="346"/>
      <c r="CM265" s="346"/>
      <c r="CN265" s="346"/>
      <c r="CO265" s="346"/>
      <c r="CP265" s="346"/>
      <c r="CQ265" s="346"/>
    </row>
    <row r="266" spans="1:95" ht="16.5" customHeight="1">
      <c r="A266" s="399"/>
      <c r="B266" s="399"/>
      <c r="C266" s="399"/>
      <c r="D266" s="399"/>
      <c r="E266" s="399"/>
      <c r="F266" s="399"/>
      <c r="G266" s="346"/>
      <c r="H266" s="401"/>
      <c r="I266" s="401"/>
      <c r="J266" s="346"/>
      <c r="K266" s="346"/>
      <c r="L266" s="346"/>
      <c r="M266" s="346"/>
      <c r="N266" s="346"/>
      <c r="O266" s="346"/>
      <c r="P266" s="346"/>
      <c r="Q266" s="346"/>
      <c r="R266" s="346"/>
      <c r="S266" s="346"/>
      <c r="T266" s="346"/>
      <c r="U266" s="346"/>
      <c r="V266" s="346"/>
      <c r="W266" s="346"/>
      <c r="X266" s="346"/>
      <c r="Y266" s="346"/>
      <c r="Z266" s="346"/>
      <c r="AA266" s="346"/>
      <c r="AB266" s="346"/>
      <c r="AC266" s="346"/>
      <c r="AD266" s="346"/>
      <c r="AE266" s="346"/>
      <c r="AF266" s="346"/>
      <c r="AG266" s="346"/>
      <c r="AH266" s="346"/>
      <c r="AI266" s="346"/>
      <c r="AJ266" s="346"/>
      <c r="AK266" s="346"/>
      <c r="AL266" s="346"/>
      <c r="AM266" s="346"/>
      <c r="AN266" s="346"/>
      <c r="AO266" s="346"/>
      <c r="AP266" s="346"/>
      <c r="AQ266" s="346"/>
      <c r="AR266" s="346"/>
      <c r="AS266" s="346"/>
      <c r="AT266" s="346"/>
      <c r="AU266" s="346"/>
      <c r="AV266" s="346"/>
      <c r="AW266" s="346"/>
      <c r="AX266" s="346"/>
      <c r="AY266" s="346"/>
      <c r="AZ266" s="346"/>
      <c r="BA266" s="346"/>
      <c r="BB266" s="346"/>
      <c r="BC266" s="346"/>
      <c r="BD266" s="346"/>
      <c r="BE266" s="346"/>
      <c r="BF266" s="346"/>
      <c r="BG266" s="346"/>
      <c r="BH266" s="346"/>
      <c r="BI266" s="346"/>
      <c r="BJ266" s="346"/>
      <c r="BK266" s="346"/>
      <c r="BL266" s="346"/>
      <c r="BM266" s="346"/>
      <c r="BN266" s="346"/>
      <c r="BO266" s="346"/>
      <c r="BP266" s="346"/>
      <c r="BQ266" s="346"/>
      <c r="BR266" s="346"/>
      <c r="BS266" s="346"/>
      <c r="BT266" s="346"/>
      <c r="BU266" s="346"/>
      <c r="BV266" s="346"/>
      <c r="BW266" s="346"/>
      <c r="BX266" s="346"/>
      <c r="BY266" s="346"/>
      <c r="BZ266" s="346"/>
      <c r="CA266" s="346"/>
      <c r="CB266" s="346"/>
      <c r="CC266" s="346"/>
      <c r="CD266" s="346"/>
      <c r="CE266" s="346"/>
      <c r="CF266" s="346"/>
      <c r="CG266" s="346"/>
      <c r="CH266" s="346"/>
      <c r="CI266" s="346"/>
      <c r="CJ266" s="346"/>
      <c r="CK266" s="346"/>
      <c r="CL266" s="346"/>
      <c r="CM266" s="346"/>
      <c r="CN266" s="346"/>
      <c r="CO266" s="346"/>
      <c r="CP266" s="346"/>
      <c r="CQ266" s="346"/>
    </row>
    <row r="267" spans="1:95" ht="16.5" customHeight="1">
      <c r="A267" s="399"/>
      <c r="B267" s="399"/>
      <c r="C267" s="399"/>
      <c r="D267" s="399"/>
      <c r="E267" s="399"/>
      <c r="F267" s="399"/>
      <c r="G267" s="346"/>
      <c r="H267" s="401"/>
      <c r="I267" s="401"/>
      <c r="J267" s="346"/>
      <c r="K267" s="346"/>
      <c r="L267" s="346"/>
      <c r="M267" s="346"/>
      <c r="N267" s="346"/>
      <c r="O267" s="346"/>
      <c r="P267" s="346"/>
      <c r="Q267" s="346"/>
      <c r="R267" s="346"/>
      <c r="S267" s="346"/>
      <c r="T267" s="346"/>
      <c r="U267" s="346"/>
      <c r="V267" s="346"/>
      <c r="W267" s="346"/>
      <c r="X267" s="346"/>
      <c r="Y267" s="346"/>
      <c r="Z267" s="346"/>
      <c r="AA267" s="346"/>
      <c r="AB267" s="346"/>
      <c r="AC267" s="346"/>
      <c r="AD267" s="346"/>
      <c r="AE267" s="346"/>
      <c r="AF267" s="346"/>
      <c r="AG267" s="346"/>
      <c r="AH267" s="346"/>
      <c r="AI267" s="346"/>
      <c r="AJ267" s="346"/>
      <c r="AK267" s="346"/>
      <c r="AL267" s="346"/>
      <c r="AM267" s="346"/>
      <c r="AN267" s="346"/>
      <c r="AO267" s="346"/>
      <c r="AP267" s="346"/>
      <c r="AQ267" s="346"/>
      <c r="AR267" s="346"/>
      <c r="AS267" s="346"/>
      <c r="AT267" s="346"/>
      <c r="AU267" s="346"/>
      <c r="AV267" s="346"/>
      <c r="AW267" s="346"/>
      <c r="AX267" s="346"/>
      <c r="AY267" s="346"/>
      <c r="AZ267" s="346"/>
      <c r="BA267" s="346"/>
      <c r="BB267" s="346"/>
      <c r="BC267" s="346"/>
      <c r="BD267" s="346"/>
      <c r="BE267" s="346"/>
      <c r="BF267" s="346"/>
      <c r="BG267" s="346"/>
      <c r="BH267" s="346"/>
      <c r="BI267" s="346"/>
      <c r="BJ267" s="346"/>
      <c r="BK267" s="346"/>
      <c r="BL267" s="346"/>
      <c r="BM267" s="346"/>
      <c r="BN267" s="346"/>
      <c r="BO267" s="346"/>
      <c r="BP267" s="346"/>
      <c r="BQ267" s="346"/>
      <c r="BR267" s="346"/>
      <c r="BS267" s="346"/>
      <c r="BT267" s="346"/>
      <c r="BU267" s="346"/>
      <c r="BV267" s="346"/>
      <c r="BW267" s="346"/>
      <c r="BX267" s="346"/>
      <c r="BY267" s="346"/>
      <c r="BZ267" s="346"/>
      <c r="CA267" s="346"/>
      <c r="CB267" s="346"/>
      <c r="CC267" s="346"/>
      <c r="CD267" s="346"/>
      <c r="CE267" s="346"/>
      <c r="CF267" s="346"/>
      <c r="CG267" s="346"/>
      <c r="CH267" s="346"/>
      <c r="CI267" s="346"/>
      <c r="CJ267" s="346"/>
      <c r="CK267" s="346"/>
      <c r="CL267" s="346"/>
      <c r="CM267" s="346"/>
      <c r="CN267" s="346"/>
      <c r="CO267" s="346"/>
      <c r="CP267" s="346"/>
      <c r="CQ267" s="346"/>
    </row>
    <row r="268" spans="1:95" ht="16.5" customHeight="1">
      <c r="A268" s="399"/>
      <c r="B268" s="399"/>
      <c r="C268" s="399"/>
      <c r="D268" s="399"/>
      <c r="E268" s="399"/>
      <c r="F268" s="399"/>
      <c r="G268" s="346"/>
      <c r="H268" s="401"/>
      <c r="I268" s="401"/>
      <c r="J268" s="346"/>
      <c r="K268" s="346"/>
      <c r="L268" s="346"/>
      <c r="M268" s="346"/>
      <c r="N268" s="346"/>
      <c r="O268" s="346"/>
      <c r="P268" s="346"/>
      <c r="Q268" s="346"/>
      <c r="R268" s="346"/>
      <c r="S268" s="346"/>
      <c r="T268" s="346"/>
      <c r="U268" s="346"/>
      <c r="V268" s="346"/>
      <c r="W268" s="346"/>
      <c r="X268" s="346"/>
      <c r="Y268" s="346"/>
      <c r="Z268" s="346"/>
      <c r="AA268" s="346"/>
      <c r="AB268" s="346"/>
      <c r="AC268" s="346"/>
      <c r="AD268" s="346"/>
      <c r="AE268" s="346"/>
      <c r="AF268" s="346"/>
      <c r="AG268" s="346"/>
      <c r="AH268" s="346"/>
      <c r="AI268" s="346"/>
      <c r="AJ268" s="346"/>
      <c r="AK268" s="346"/>
      <c r="AL268" s="346"/>
      <c r="AM268" s="346"/>
      <c r="AN268" s="346"/>
      <c r="AO268" s="346"/>
      <c r="AP268" s="346"/>
      <c r="AQ268" s="346"/>
      <c r="AR268" s="346"/>
      <c r="AS268" s="346"/>
      <c r="AT268" s="346"/>
      <c r="AU268" s="346"/>
      <c r="AV268" s="346"/>
      <c r="AW268" s="346"/>
      <c r="AX268" s="346"/>
      <c r="AY268" s="346"/>
      <c r="AZ268" s="346"/>
      <c r="BA268" s="346"/>
      <c r="BB268" s="346"/>
      <c r="BC268" s="346"/>
      <c r="BD268" s="346"/>
      <c r="BE268" s="346"/>
      <c r="BF268" s="346"/>
      <c r="BG268" s="346"/>
      <c r="BH268" s="346"/>
      <c r="BI268" s="346"/>
      <c r="BJ268" s="346"/>
      <c r="BK268" s="346"/>
      <c r="BL268" s="346"/>
      <c r="BM268" s="346"/>
      <c r="BN268" s="346"/>
      <c r="BO268" s="346"/>
      <c r="BP268" s="346"/>
      <c r="BQ268" s="346"/>
      <c r="BR268" s="346"/>
      <c r="BS268" s="346"/>
      <c r="BT268" s="346"/>
      <c r="BU268" s="346"/>
      <c r="BV268" s="346"/>
      <c r="BW268" s="346"/>
      <c r="BX268" s="346"/>
      <c r="BY268" s="346"/>
      <c r="BZ268" s="346"/>
      <c r="CA268" s="346"/>
      <c r="CB268" s="346"/>
      <c r="CC268" s="346"/>
      <c r="CD268" s="346"/>
      <c r="CE268" s="346"/>
      <c r="CF268" s="346"/>
      <c r="CG268" s="346"/>
      <c r="CH268" s="346"/>
      <c r="CI268" s="346"/>
      <c r="CJ268" s="346"/>
      <c r="CK268" s="346"/>
      <c r="CL268" s="346"/>
      <c r="CM268" s="346"/>
      <c r="CN268" s="346"/>
      <c r="CO268" s="346"/>
      <c r="CP268" s="346"/>
      <c r="CQ268" s="346"/>
    </row>
    <row r="269" spans="1:95" ht="16.5" customHeight="1">
      <c r="A269" s="399"/>
      <c r="B269" s="399"/>
      <c r="C269" s="399"/>
      <c r="D269" s="399"/>
      <c r="E269" s="399"/>
      <c r="F269" s="399"/>
      <c r="G269" s="346"/>
      <c r="H269" s="401"/>
      <c r="I269" s="401"/>
      <c r="J269" s="346"/>
      <c r="K269" s="346"/>
      <c r="L269" s="346"/>
      <c r="M269" s="346"/>
      <c r="N269" s="346"/>
      <c r="O269" s="346"/>
      <c r="P269" s="346"/>
      <c r="Q269" s="346"/>
      <c r="R269" s="346"/>
      <c r="S269" s="346"/>
      <c r="T269" s="346"/>
      <c r="U269" s="346"/>
      <c r="V269" s="346"/>
      <c r="W269" s="346"/>
      <c r="X269" s="346"/>
      <c r="Y269" s="346"/>
      <c r="Z269" s="346"/>
      <c r="AA269" s="346"/>
      <c r="AB269" s="346"/>
      <c r="AC269" s="346"/>
      <c r="AD269" s="346"/>
      <c r="AE269" s="346"/>
      <c r="AF269" s="346"/>
      <c r="AG269" s="346"/>
      <c r="AH269" s="346"/>
      <c r="AI269" s="346"/>
      <c r="AJ269" s="346"/>
      <c r="AK269" s="346"/>
      <c r="AL269" s="346"/>
      <c r="AM269" s="346"/>
      <c r="AN269" s="346"/>
      <c r="AO269" s="346"/>
      <c r="AP269" s="346"/>
      <c r="AQ269" s="346"/>
      <c r="AR269" s="346"/>
      <c r="AS269" s="346"/>
      <c r="AT269" s="346"/>
      <c r="AU269" s="346"/>
      <c r="AV269" s="346"/>
      <c r="AW269" s="346"/>
      <c r="AX269" s="346"/>
      <c r="AY269" s="346"/>
      <c r="AZ269" s="346"/>
      <c r="BA269" s="346"/>
      <c r="BB269" s="346"/>
      <c r="BC269" s="346"/>
      <c r="BD269" s="346"/>
      <c r="BE269" s="346"/>
      <c r="BF269" s="346"/>
      <c r="BG269" s="346"/>
      <c r="BH269" s="346"/>
      <c r="BI269" s="346"/>
      <c r="BJ269" s="346"/>
      <c r="BK269" s="346"/>
      <c r="BL269" s="346"/>
      <c r="BM269" s="346"/>
      <c r="BN269" s="346"/>
      <c r="BO269" s="346"/>
      <c r="BP269" s="346"/>
      <c r="BQ269" s="346"/>
      <c r="BR269" s="346"/>
      <c r="BS269" s="346"/>
      <c r="BT269" s="346"/>
      <c r="BU269" s="346"/>
      <c r="BV269" s="346"/>
      <c r="BW269" s="346"/>
      <c r="BX269" s="346"/>
      <c r="BY269" s="346"/>
      <c r="BZ269" s="346"/>
      <c r="CA269" s="346"/>
      <c r="CB269" s="346"/>
      <c r="CC269" s="346"/>
      <c r="CD269" s="346"/>
      <c r="CE269" s="346"/>
      <c r="CF269" s="346"/>
      <c r="CG269" s="346"/>
      <c r="CH269" s="346"/>
      <c r="CI269" s="346"/>
      <c r="CJ269" s="346"/>
      <c r="CK269" s="346"/>
      <c r="CL269" s="346"/>
      <c r="CM269" s="346"/>
      <c r="CN269" s="346"/>
      <c r="CO269" s="346"/>
      <c r="CP269" s="346"/>
      <c r="CQ269" s="346"/>
    </row>
    <row r="270" spans="1:95" ht="16.5" customHeight="1">
      <c r="A270" s="399"/>
      <c r="B270" s="399"/>
      <c r="C270" s="399"/>
      <c r="D270" s="399"/>
      <c r="E270" s="399"/>
      <c r="F270" s="399"/>
      <c r="G270" s="346"/>
      <c r="H270" s="401"/>
      <c r="I270" s="401"/>
      <c r="J270" s="346"/>
      <c r="K270" s="346"/>
      <c r="L270" s="346"/>
      <c r="M270" s="346"/>
      <c r="N270" s="346"/>
      <c r="O270" s="346"/>
      <c r="P270" s="346"/>
      <c r="Q270" s="346"/>
      <c r="R270" s="346"/>
      <c r="S270" s="346"/>
      <c r="T270" s="346"/>
      <c r="U270" s="346"/>
      <c r="V270" s="346"/>
      <c r="W270" s="346"/>
      <c r="X270" s="346"/>
      <c r="Y270" s="346"/>
      <c r="Z270" s="346"/>
      <c r="AA270" s="346"/>
      <c r="AB270" s="346"/>
      <c r="AC270" s="346"/>
      <c r="AD270" s="346"/>
      <c r="AE270" s="346"/>
      <c r="AF270" s="346"/>
      <c r="AG270" s="346"/>
      <c r="AH270" s="346"/>
      <c r="AI270" s="346"/>
      <c r="AJ270" s="346"/>
      <c r="AK270" s="346"/>
      <c r="AL270" s="346"/>
      <c r="AM270" s="346"/>
      <c r="AN270" s="346"/>
      <c r="AO270" s="346"/>
      <c r="AP270" s="346"/>
      <c r="AQ270" s="346"/>
      <c r="AR270" s="346"/>
      <c r="AS270" s="346"/>
      <c r="AT270" s="346"/>
      <c r="AU270" s="346"/>
      <c r="AV270" s="346"/>
      <c r="AW270" s="346"/>
      <c r="AX270" s="346"/>
      <c r="AY270" s="346"/>
      <c r="AZ270" s="346"/>
      <c r="BA270" s="346"/>
      <c r="BB270" s="346"/>
      <c r="BC270" s="346"/>
      <c r="BD270" s="346"/>
      <c r="BE270" s="346"/>
      <c r="BF270" s="346"/>
      <c r="BG270" s="346"/>
      <c r="BH270" s="346"/>
      <c r="BI270" s="346"/>
      <c r="BJ270" s="346"/>
      <c r="BK270" s="346"/>
      <c r="BL270" s="346"/>
      <c r="BM270" s="346"/>
      <c r="BN270" s="346"/>
      <c r="BO270" s="346"/>
      <c r="BP270" s="346"/>
      <c r="BQ270" s="346"/>
      <c r="BR270" s="346"/>
      <c r="BS270" s="346"/>
      <c r="BT270" s="346"/>
      <c r="BU270" s="346"/>
      <c r="BV270" s="346"/>
      <c r="BW270" s="346"/>
      <c r="BX270" s="346"/>
      <c r="BY270" s="346"/>
      <c r="BZ270" s="346"/>
      <c r="CA270" s="346"/>
      <c r="CB270" s="346"/>
      <c r="CC270" s="346"/>
      <c r="CD270" s="346"/>
      <c r="CE270" s="346"/>
      <c r="CF270" s="346"/>
      <c r="CG270" s="346"/>
      <c r="CH270" s="346"/>
      <c r="CI270" s="346"/>
      <c r="CJ270" s="346"/>
      <c r="CK270" s="346"/>
      <c r="CL270" s="346"/>
      <c r="CM270" s="346"/>
      <c r="CN270" s="346"/>
      <c r="CO270" s="346"/>
      <c r="CP270" s="346"/>
      <c r="CQ270" s="346"/>
    </row>
    <row r="271" spans="1:95" ht="16.5" customHeight="1">
      <c r="A271" s="399"/>
      <c r="B271" s="399"/>
      <c r="C271" s="399"/>
      <c r="D271" s="399"/>
      <c r="E271" s="399"/>
      <c r="F271" s="399"/>
      <c r="G271" s="346"/>
      <c r="H271" s="401"/>
      <c r="I271" s="401"/>
      <c r="J271" s="346"/>
      <c r="K271" s="346"/>
      <c r="L271" s="346"/>
      <c r="M271" s="346"/>
      <c r="N271" s="346"/>
      <c r="O271" s="346"/>
      <c r="P271" s="346"/>
      <c r="Q271" s="346"/>
      <c r="R271" s="346"/>
      <c r="S271" s="346"/>
      <c r="T271" s="346"/>
      <c r="U271" s="346"/>
      <c r="V271" s="346"/>
      <c r="W271" s="346"/>
      <c r="X271" s="346"/>
      <c r="Y271" s="346"/>
      <c r="Z271" s="346"/>
      <c r="AA271" s="346"/>
      <c r="AB271" s="346"/>
      <c r="AC271" s="346"/>
      <c r="AD271" s="346"/>
      <c r="AE271" s="346"/>
      <c r="AF271" s="346"/>
      <c r="AG271" s="346"/>
      <c r="AH271" s="346"/>
      <c r="AI271" s="346"/>
      <c r="AJ271" s="346"/>
      <c r="AK271" s="346"/>
      <c r="AL271" s="346"/>
      <c r="AM271" s="346"/>
      <c r="AN271" s="346"/>
      <c r="AO271" s="346"/>
      <c r="AP271" s="346"/>
      <c r="AQ271" s="346"/>
      <c r="AR271" s="346"/>
      <c r="AS271" s="346"/>
      <c r="AT271" s="346"/>
      <c r="AU271" s="346"/>
      <c r="AV271" s="346"/>
      <c r="AW271" s="346"/>
      <c r="AX271" s="346"/>
      <c r="AY271" s="346"/>
      <c r="AZ271" s="346"/>
      <c r="BA271" s="346"/>
      <c r="BB271" s="346"/>
      <c r="BC271" s="346"/>
      <c r="BD271" s="346"/>
      <c r="BE271" s="346"/>
      <c r="BF271" s="346"/>
      <c r="BG271" s="346"/>
      <c r="BH271" s="346"/>
      <c r="BI271" s="346"/>
      <c r="BJ271" s="346"/>
      <c r="BK271" s="346"/>
      <c r="BL271" s="346"/>
      <c r="BM271" s="346"/>
      <c r="BN271" s="346"/>
      <c r="BO271" s="346"/>
      <c r="BP271" s="346"/>
      <c r="BQ271" s="346"/>
      <c r="BR271" s="346"/>
      <c r="BS271" s="346"/>
      <c r="BT271" s="346"/>
      <c r="BU271" s="346"/>
      <c r="BV271" s="346"/>
      <c r="BW271" s="346"/>
      <c r="BX271" s="346"/>
      <c r="BY271" s="346"/>
      <c r="BZ271" s="346"/>
      <c r="CA271" s="346"/>
      <c r="CB271" s="346"/>
      <c r="CC271" s="346"/>
      <c r="CD271" s="346"/>
      <c r="CE271" s="346"/>
      <c r="CF271" s="346"/>
      <c r="CG271" s="346"/>
      <c r="CH271" s="346"/>
      <c r="CI271" s="346"/>
      <c r="CJ271" s="346"/>
      <c r="CK271" s="346"/>
      <c r="CL271" s="346"/>
      <c r="CM271" s="346"/>
      <c r="CN271" s="346"/>
      <c r="CO271" s="346"/>
      <c r="CP271" s="346"/>
      <c r="CQ271" s="346"/>
    </row>
    <row r="272" spans="1:95" ht="16.5" customHeight="1">
      <c r="A272" s="399"/>
      <c r="B272" s="399"/>
      <c r="C272" s="399"/>
      <c r="D272" s="399"/>
      <c r="E272" s="399"/>
      <c r="F272" s="399"/>
      <c r="G272" s="346"/>
      <c r="H272" s="401"/>
      <c r="I272" s="401"/>
      <c r="J272" s="346"/>
      <c r="K272" s="346"/>
      <c r="L272" s="346"/>
      <c r="M272" s="346"/>
      <c r="N272" s="346"/>
      <c r="O272" s="346"/>
      <c r="P272" s="346"/>
      <c r="Q272" s="346"/>
      <c r="R272" s="346"/>
      <c r="S272" s="346"/>
      <c r="T272" s="346"/>
      <c r="U272" s="346"/>
      <c r="V272" s="346"/>
      <c r="W272" s="346"/>
      <c r="X272" s="346"/>
      <c r="Y272" s="346"/>
      <c r="Z272" s="346"/>
      <c r="AA272" s="346"/>
      <c r="AB272" s="346"/>
      <c r="AC272" s="346"/>
      <c r="AD272" s="346"/>
      <c r="AE272" s="346"/>
      <c r="AF272" s="346"/>
      <c r="AG272" s="346"/>
      <c r="AH272" s="346"/>
      <c r="AI272" s="346"/>
      <c r="AJ272" s="346"/>
      <c r="AK272" s="346"/>
      <c r="AL272" s="346"/>
      <c r="AM272" s="346"/>
      <c r="AN272" s="346"/>
      <c r="AO272" s="346"/>
      <c r="AP272" s="346"/>
      <c r="AQ272" s="346"/>
      <c r="AR272" s="346"/>
      <c r="AS272" s="346"/>
      <c r="AT272" s="346"/>
      <c r="AU272" s="346"/>
      <c r="AV272" s="346"/>
      <c r="AW272" s="346"/>
      <c r="AX272" s="346"/>
      <c r="AY272" s="346"/>
      <c r="AZ272" s="346"/>
      <c r="BA272" s="346"/>
      <c r="BB272" s="346"/>
      <c r="BC272" s="346"/>
      <c r="BD272" s="346"/>
      <c r="BE272" s="346"/>
      <c r="BF272" s="346"/>
      <c r="BG272" s="346"/>
      <c r="BH272" s="346"/>
      <c r="BI272" s="346"/>
      <c r="BJ272" s="346"/>
      <c r="BK272" s="346"/>
      <c r="BL272" s="346"/>
      <c r="BM272" s="346"/>
      <c r="BN272" s="346"/>
      <c r="BO272" s="346"/>
      <c r="BP272" s="346"/>
      <c r="BQ272" s="346"/>
      <c r="BR272" s="346"/>
      <c r="BS272" s="346"/>
      <c r="BT272" s="346"/>
      <c r="BU272" s="346"/>
      <c r="BV272" s="346"/>
      <c r="BW272" s="346"/>
      <c r="BX272" s="346"/>
      <c r="BY272" s="346"/>
      <c r="BZ272" s="346"/>
      <c r="CA272" s="346"/>
      <c r="CB272" s="346"/>
      <c r="CC272" s="346"/>
      <c r="CD272" s="346"/>
      <c r="CE272" s="346"/>
      <c r="CF272" s="346"/>
      <c r="CG272" s="346"/>
      <c r="CH272" s="346"/>
      <c r="CI272" s="346"/>
      <c r="CJ272" s="346"/>
      <c r="CK272" s="346"/>
      <c r="CL272" s="346"/>
      <c r="CM272" s="346"/>
      <c r="CN272" s="346"/>
      <c r="CO272" s="346"/>
      <c r="CP272" s="346"/>
      <c r="CQ272" s="346"/>
    </row>
    <row r="273" spans="1:95" ht="16.5" customHeight="1">
      <c r="A273" s="399"/>
      <c r="B273" s="399"/>
      <c r="C273" s="399"/>
      <c r="D273" s="399"/>
      <c r="E273" s="399"/>
      <c r="F273" s="399"/>
      <c r="G273" s="346"/>
      <c r="H273" s="401"/>
      <c r="I273" s="401"/>
      <c r="J273" s="346"/>
      <c r="K273" s="346"/>
      <c r="L273" s="346"/>
      <c r="M273" s="346"/>
      <c r="N273" s="346"/>
      <c r="O273" s="346"/>
      <c r="P273" s="346"/>
      <c r="Q273" s="346"/>
      <c r="R273" s="346"/>
      <c r="S273" s="346"/>
      <c r="T273" s="346"/>
      <c r="U273" s="346"/>
      <c r="V273" s="346"/>
      <c r="W273" s="346"/>
      <c r="X273" s="346"/>
      <c r="Y273" s="346"/>
      <c r="Z273" s="346"/>
      <c r="AA273" s="346"/>
      <c r="AB273" s="346"/>
      <c r="AC273" s="346"/>
      <c r="AD273" s="346"/>
      <c r="AE273" s="346"/>
      <c r="AF273" s="346"/>
      <c r="AG273" s="346"/>
      <c r="AH273" s="346"/>
      <c r="AI273" s="346"/>
      <c r="AJ273" s="346"/>
      <c r="AK273" s="346"/>
      <c r="AL273" s="346"/>
      <c r="AM273" s="346"/>
      <c r="AN273" s="346"/>
      <c r="AO273" s="346"/>
      <c r="AP273" s="346"/>
      <c r="AQ273" s="346"/>
      <c r="AR273" s="346"/>
      <c r="AS273" s="346"/>
      <c r="AT273" s="346"/>
      <c r="AU273" s="346"/>
      <c r="AV273" s="346"/>
      <c r="AW273" s="346"/>
      <c r="AX273" s="346"/>
      <c r="AY273" s="346"/>
      <c r="AZ273" s="346"/>
      <c r="BA273" s="346"/>
      <c r="BB273" s="346"/>
      <c r="BC273" s="346"/>
      <c r="BD273" s="346"/>
      <c r="BE273" s="346"/>
      <c r="BF273" s="346"/>
      <c r="BG273" s="346"/>
      <c r="BH273" s="346"/>
      <c r="BI273" s="346"/>
      <c r="BJ273" s="346"/>
      <c r="BK273" s="346"/>
      <c r="BL273" s="346"/>
      <c r="BM273" s="346"/>
      <c r="BN273" s="346"/>
      <c r="BO273" s="346"/>
      <c r="BP273" s="346"/>
      <c r="BQ273" s="346"/>
      <c r="BR273" s="346"/>
      <c r="BS273" s="346"/>
      <c r="BT273" s="346"/>
      <c r="BU273" s="346"/>
      <c r="BV273" s="346"/>
      <c r="BW273" s="346"/>
      <c r="BX273" s="346"/>
      <c r="BY273" s="346"/>
      <c r="BZ273" s="346"/>
      <c r="CA273" s="346"/>
      <c r="CB273" s="346"/>
      <c r="CC273" s="346"/>
      <c r="CD273" s="346"/>
      <c r="CE273" s="346"/>
      <c r="CF273" s="346"/>
      <c r="CG273" s="346"/>
      <c r="CH273" s="346"/>
      <c r="CI273" s="346"/>
      <c r="CJ273" s="346"/>
      <c r="CK273" s="346"/>
      <c r="CL273" s="346"/>
      <c r="CM273" s="346"/>
      <c r="CN273" s="346"/>
      <c r="CO273" s="346"/>
      <c r="CP273" s="346"/>
      <c r="CQ273" s="346"/>
    </row>
    <row r="274" spans="1:95" ht="16.5" customHeight="1">
      <c r="A274" s="399"/>
      <c r="B274" s="399"/>
      <c r="C274" s="399"/>
      <c r="D274" s="399"/>
      <c r="E274" s="399"/>
      <c r="F274" s="399"/>
      <c r="G274" s="346"/>
      <c r="H274" s="401"/>
      <c r="I274" s="401"/>
      <c r="J274" s="346"/>
      <c r="K274" s="346"/>
      <c r="L274" s="346"/>
      <c r="M274" s="346"/>
      <c r="N274" s="346"/>
      <c r="O274" s="346"/>
      <c r="P274" s="346"/>
      <c r="Q274" s="346"/>
      <c r="R274" s="346"/>
      <c r="S274" s="346"/>
      <c r="T274" s="346"/>
      <c r="U274" s="346"/>
      <c r="V274" s="346"/>
      <c r="W274" s="346"/>
      <c r="X274" s="346"/>
      <c r="Y274" s="346"/>
      <c r="Z274" s="346"/>
      <c r="AA274" s="346"/>
      <c r="AB274" s="346"/>
      <c r="AC274" s="346"/>
      <c r="AD274" s="346"/>
      <c r="AE274" s="346"/>
      <c r="AF274" s="346"/>
      <c r="AG274" s="346"/>
      <c r="AH274" s="346"/>
      <c r="AI274" s="346"/>
      <c r="AJ274" s="346"/>
      <c r="AK274" s="346"/>
      <c r="AL274" s="346"/>
      <c r="AM274" s="346"/>
      <c r="AN274" s="346"/>
      <c r="AO274" s="346"/>
      <c r="AP274" s="346"/>
      <c r="AQ274" s="346"/>
      <c r="AR274" s="346"/>
      <c r="AS274" s="346"/>
      <c r="AT274" s="346"/>
      <c r="AU274" s="346"/>
      <c r="AV274" s="346"/>
      <c r="AW274" s="346"/>
      <c r="AX274" s="346"/>
      <c r="AY274" s="346"/>
      <c r="AZ274" s="346"/>
      <c r="BA274" s="346"/>
      <c r="BB274" s="346"/>
      <c r="BC274" s="346"/>
      <c r="BD274" s="346"/>
      <c r="BE274" s="346"/>
      <c r="BF274" s="346"/>
      <c r="BG274" s="346"/>
      <c r="BH274" s="346"/>
      <c r="BI274" s="346"/>
      <c r="BJ274" s="346"/>
      <c r="BK274" s="346"/>
      <c r="BL274" s="346"/>
      <c r="BM274" s="346"/>
      <c r="BN274" s="346"/>
      <c r="BO274" s="346"/>
      <c r="BP274" s="346"/>
      <c r="BQ274" s="346"/>
      <c r="BR274" s="346"/>
      <c r="BS274" s="346"/>
      <c r="BT274" s="346"/>
      <c r="BU274" s="346"/>
      <c r="BV274" s="346"/>
      <c r="BW274" s="346"/>
      <c r="BX274" s="346"/>
      <c r="BY274" s="346"/>
      <c r="BZ274" s="346"/>
      <c r="CA274" s="346"/>
      <c r="CB274" s="346"/>
      <c r="CC274" s="346"/>
      <c r="CD274" s="346"/>
      <c r="CE274" s="346"/>
      <c r="CF274" s="346"/>
      <c r="CG274" s="346"/>
      <c r="CH274" s="346"/>
      <c r="CI274" s="346"/>
      <c r="CJ274" s="346"/>
      <c r="CK274" s="346"/>
      <c r="CL274" s="346"/>
      <c r="CM274" s="346"/>
      <c r="CN274" s="346"/>
      <c r="CO274" s="346"/>
      <c r="CP274" s="346"/>
      <c r="CQ274" s="346"/>
    </row>
    <row r="275" spans="1:95" ht="16.5" customHeight="1">
      <c r="A275" s="399"/>
      <c r="B275" s="399"/>
      <c r="C275" s="399"/>
      <c r="D275" s="399"/>
      <c r="E275" s="399"/>
      <c r="F275" s="399"/>
      <c r="G275" s="346"/>
      <c r="H275" s="401"/>
      <c r="I275" s="401"/>
      <c r="J275" s="346"/>
      <c r="K275" s="346"/>
      <c r="L275" s="346"/>
      <c r="M275" s="346"/>
      <c r="N275" s="346"/>
      <c r="O275" s="346"/>
      <c r="P275" s="346"/>
      <c r="Q275" s="346"/>
      <c r="R275" s="346"/>
      <c r="S275" s="346"/>
      <c r="T275" s="346"/>
      <c r="U275" s="346"/>
      <c r="V275" s="346"/>
      <c r="W275" s="346"/>
      <c r="X275" s="346"/>
      <c r="Y275" s="346"/>
      <c r="Z275" s="346"/>
      <c r="AA275" s="346"/>
      <c r="AB275" s="346"/>
      <c r="AC275" s="346"/>
      <c r="AD275" s="346"/>
      <c r="AE275" s="346"/>
      <c r="AF275" s="346"/>
      <c r="AG275" s="346"/>
      <c r="AH275" s="346"/>
      <c r="AI275" s="346"/>
      <c r="AJ275" s="346"/>
      <c r="AK275" s="346"/>
      <c r="AL275" s="346"/>
      <c r="AM275" s="346"/>
      <c r="AN275" s="346"/>
      <c r="AO275" s="346"/>
      <c r="AP275" s="346"/>
      <c r="AQ275" s="346"/>
      <c r="AR275" s="346"/>
      <c r="AS275" s="346"/>
      <c r="AT275" s="346"/>
      <c r="AU275" s="346"/>
      <c r="AV275" s="346"/>
      <c r="AW275" s="346"/>
      <c r="AX275" s="346"/>
      <c r="AY275" s="346"/>
      <c r="AZ275" s="346"/>
      <c r="BA275" s="346"/>
      <c r="BB275" s="346"/>
      <c r="BC275" s="346"/>
      <c r="BD275" s="346"/>
      <c r="BE275" s="346"/>
      <c r="BF275" s="346"/>
      <c r="BG275" s="346"/>
      <c r="BH275" s="346"/>
      <c r="BI275" s="346"/>
      <c r="BJ275" s="346"/>
      <c r="BK275" s="346"/>
      <c r="BL275" s="346"/>
      <c r="BM275" s="346"/>
      <c r="BN275" s="346"/>
      <c r="BO275" s="346"/>
      <c r="BP275" s="346"/>
      <c r="BQ275" s="346"/>
      <c r="BR275" s="346"/>
      <c r="BS275" s="346"/>
      <c r="BT275" s="346"/>
      <c r="BU275" s="346"/>
      <c r="BV275" s="346"/>
      <c r="BW275" s="346"/>
      <c r="BX275" s="346"/>
      <c r="BY275" s="346"/>
      <c r="BZ275" s="346"/>
      <c r="CA275" s="346"/>
      <c r="CB275" s="346"/>
      <c r="CC275" s="346"/>
      <c r="CD275" s="346"/>
      <c r="CE275" s="346"/>
      <c r="CF275" s="346"/>
      <c r="CG275" s="346"/>
      <c r="CH275" s="346"/>
      <c r="CI275" s="346"/>
      <c r="CJ275" s="346"/>
      <c r="CK275" s="346"/>
      <c r="CL275" s="346"/>
      <c r="CM275" s="346"/>
      <c r="CN275" s="346"/>
      <c r="CO275" s="346"/>
      <c r="CP275" s="346"/>
      <c r="CQ275" s="346"/>
    </row>
    <row r="276" spans="1:95" ht="16.5" customHeight="1">
      <c r="A276" s="399"/>
      <c r="B276" s="399"/>
      <c r="C276" s="399"/>
      <c r="D276" s="399"/>
      <c r="E276" s="399"/>
      <c r="F276" s="399"/>
      <c r="G276" s="346"/>
      <c r="H276" s="401"/>
      <c r="I276" s="401"/>
      <c r="J276" s="346"/>
      <c r="K276" s="346"/>
      <c r="L276" s="346"/>
      <c r="M276" s="346"/>
      <c r="N276" s="346"/>
      <c r="O276" s="346"/>
      <c r="P276" s="346"/>
      <c r="Q276" s="346"/>
      <c r="R276" s="346"/>
      <c r="S276" s="346"/>
      <c r="T276" s="346"/>
      <c r="U276" s="346"/>
      <c r="V276" s="346"/>
      <c r="W276" s="346"/>
      <c r="X276" s="346"/>
      <c r="Y276" s="346"/>
      <c r="Z276" s="346"/>
      <c r="AA276" s="346"/>
      <c r="AB276" s="346"/>
      <c r="AC276" s="346"/>
      <c r="AD276" s="346"/>
      <c r="AE276" s="346"/>
      <c r="AF276" s="346"/>
      <c r="AG276" s="346"/>
      <c r="AH276" s="346"/>
      <c r="AI276" s="346"/>
      <c r="AJ276" s="346"/>
      <c r="AK276" s="346"/>
      <c r="AL276" s="346"/>
      <c r="AM276" s="346"/>
      <c r="AN276" s="346"/>
      <c r="AO276" s="346"/>
      <c r="AP276" s="346"/>
      <c r="AQ276" s="346"/>
      <c r="AR276" s="346"/>
      <c r="AS276" s="346"/>
      <c r="AT276" s="346"/>
      <c r="AU276" s="346"/>
      <c r="AV276" s="346"/>
      <c r="AW276" s="346"/>
      <c r="AX276" s="346"/>
      <c r="AY276" s="346"/>
      <c r="AZ276" s="346"/>
      <c r="BA276" s="346"/>
      <c r="BB276" s="346"/>
      <c r="BC276" s="346"/>
      <c r="BD276" s="346"/>
      <c r="BE276" s="346"/>
      <c r="BF276" s="346"/>
      <c r="BG276" s="346"/>
      <c r="BH276" s="346"/>
      <c r="BI276" s="346"/>
      <c r="BJ276" s="346"/>
      <c r="BK276" s="346"/>
      <c r="BL276" s="346"/>
      <c r="BM276" s="346"/>
      <c r="BN276" s="346"/>
      <c r="BO276" s="346"/>
      <c r="BP276" s="346"/>
      <c r="BQ276" s="346"/>
      <c r="BR276" s="346"/>
      <c r="BS276" s="346"/>
      <c r="BT276" s="346"/>
      <c r="BU276" s="346"/>
      <c r="BV276" s="346"/>
      <c r="BW276" s="346"/>
      <c r="BX276" s="346"/>
      <c r="BY276" s="346"/>
      <c r="BZ276" s="346"/>
      <c r="CA276" s="346"/>
      <c r="CB276" s="346"/>
      <c r="CC276" s="346"/>
      <c r="CD276" s="346"/>
      <c r="CE276" s="346"/>
      <c r="CF276" s="346"/>
      <c r="CG276" s="346"/>
      <c r="CH276" s="346"/>
      <c r="CI276" s="346"/>
      <c r="CJ276" s="346"/>
      <c r="CK276" s="346"/>
      <c r="CL276" s="346"/>
      <c r="CM276" s="346"/>
      <c r="CN276" s="346"/>
      <c r="CO276" s="346"/>
      <c r="CP276" s="346"/>
      <c r="CQ276" s="346"/>
    </row>
    <row r="277" spans="1:95" ht="16.5" customHeight="1">
      <c r="A277" s="399"/>
      <c r="B277" s="399"/>
      <c r="C277" s="399"/>
      <c r="D277" s="399"/>
      <c r="E277" s="399"/>
      <c r="F277" s="399"/>
      <c r="G277" s="346"/>
      <c r="H277" s="401"/>
      <c r="I277" s="401"/>
      <c r="J277" s="346"/>
      <c r="K277" s="346"/>
      <c r="L277" s="346"/>
      <c r="M277" s="346"/>
      <c r="N277" s="346"/>
      <c r="O277" s="346"/>
      <c r="P277" s="346"/>
      <c r="Q277" s="346"/>
      <c r="R277" s="346"/>
      <c r="S277" s="346"/>
      <c r="T277" s="346"/>
      <c r="U277" s="346"/>
      <c r="V277" s="346"/>
      <c r="W277" s="346"/>
      <c r="X277" s="346"/>
      <c r="Y277" s="346"/>
      <c r="Z277" s="346"/>
      <c r="AA277" s="346"/>
      <c r="AB277" s="346"/>
      <c r="AC277" s="346"/>
      <c r="AD277" s="346"/>
      <c r="AE277" s="346"/>
      <c r="AF277" s="346"/>
      <c r="AG277" s="346"/>
      <c r="AH277" s="346"/>
      <c r="AI277" s="346"/>
      <c r="AJ277" s="346"/>
      <c r="AK277" s="346"/>
      <c r="AL277" s="346"/>
      <c r="AM277" s="346"/>
      <c r="AN277" s="346"/>
      <c r="AO277" s="346"/>
      <c r="AP277" s="346"/>
      <c r="AQ277" s="346"/>
      <c r="AR277" s="346"/>
      <c r="AS277" s="346"/>
      <c r="AT277" s="346"/>
      <c r="AU277" s="346"/>
      <c r="AV277" s="346"/>
      <c r="AW277" s="346"/>
      <c r="AX277" s="346"/>
      <c r="AY277" s="346"/>
      <c r="AZ277" s="346"/>
      <c r="BA277" s="346"/>
      <c r="BB277" s="346"/>
      <c r="BC277" s="346"/>
      <c r="BD277" s="346"/>
      <c r="BE277" s="346"/>
      <c r="BF277" s="346"/>
      <c r="BG277" s="346"/>
      <c r="BH277" s="346"/>
      <c r="BI277" s="346"/>
      <c r="BJ277" s="346"/>
      <c r="BK277" s="346"/>
      <c r="BL277" s="346"/>
      <c r="BM277" s="346"/>
      <c r="BN277" s="346"/>
      <c r="BO277" s="346"/>
      <c r="BP277" s="346"/>
      <c r="BQ277" s="346"/>
      <c r="BR277" s="346"/>
      <c r="BS277" s="346"/>
      <c r="BT277" s="346"/>
      <c r="BU277" s="346"/>
      <c r="BV277" s="346"/>
      <c r="BW277" s="346"/>
      <c r="BX277" s="346"/>
      <c r="BY277" s="346"/>
      <c r="BZ277" s="346"/>
      <c r="CA277" s="346"/>
      <c r="CB277" s="346"/>
      <c r="CC277" s="346"/>
      <c r="CD277" s="346"/>
      <c r="CE277" s="346"/>
      <c r="CF277" s="346"/>
      <c r="CG277" s="346"/>
      <c r="CH277" s="346"/>
      <c r="CI277" s="346"/>
      <c r="CJ277" s="346"/>
      <c r="CK277" s="346"/>
      <c r="CL277" s="346"/>
      <c r="CM277" s="346"/>
      <c r="CN277" s="346"/>
      <c r="CO277" s="346"/>
      <c r="CP277" s="346"/>
      <c r="CQ277" s="346"/>
    </row>
    <row r="278" spans="1:95" ht="16.5" customHeight="1">
      <c r="A278" s="399"/>
      <c r="B278" s="399"/>
      <c r="C278" s="399"/>
      <c r="D278" s="399"/>
      <c r="E278" s="399"/>
      <c r="F278" s="399"/>
      <c r="G278" s="346"/>
      <c r="H278" s="401"/>
      <c r="I278" s="401"/>
      <c r="J278" s="346"/>
      <c r="K278" s="346"/>
      <c r="L278" s="346"/>
      <c r="M278" s="346"/>
      <c r="N278" s="346"/>
      <c r="O278" s="346"/>
      <c r="P278" s="346"/>
      <c r="Q278" s="346"/>
      <c r="R278" s="346"/>
      <c r="S278" s="346"/>
      <c r="T278" s="346"/>
      <c r="U278" s="346"/>
      <c r="V278" s="346"/>
      <c r="W278" s="346"/>
      <c r="X278" s="346"/>
      <c r="Y278" s="346"/>
      <c r="Z278" s="346"/>
      <c r="AA278" s="346"/>
      <c r="AB278" s="346"/>
      <c r="AC278" s="346"/>
      <c r="AD278" s="346"/>
      <c r="AE278" s="346"/>
      <c r="AF278" s="346"/>
      <c r="AG278" s="346"/>
      <c r="AH278" s="346"/>
      <c r="AI278" s="346"/>
      <c r="AJ278" s="346"/>
      <c r="AK278" s="346"/>
      <c r="AL278" s="346"/>
      <c r="AM278" s="346"/>
      <c r="AN278" s="346"/>
      <c r="AO278" s="346"/>
      <c r="AP278" s="346"/>
      <c r="AQ278" s="346"/>
      <c r="AR278" s="346"/>
      <c r="AS278" s="346"/>
      <c r="AT278" s="346"/>
      <c r="AU278" s="346"/>
      <c r="AV278" s="346"/>
      <c r="AW278" s="346"/>
      <c r="AX278" s="346"/>
      <c r="AY278" s="346"/>
      <c r="AZ278" s="346"/>
      <c r="BA278" s="346"/>
      <c r="BB278" s="346"/>
      <c r="BC278" s="346"/>
      <c r="BD278" s="346"/>
      <c r="BE278" s="346"/>
      <c r="BF278" s="346"/>
      <c r="BG278" s="346"/>
      <c r="BH278" s="346"/>
      <c r="BI278" s="346"/>
      <c r="BJ278" s="346"/>
      <c r="BK278" s="346"/>
      <c r="BL278" s="346"/>
      <c r="BM278" s="346"/>
      <c r="BN278" s="346"/>
      <c r="BO278" s="346"/>
      <c r="BP278" s="346"/>
      <c r="BQ278" s="346"/>
      <c r="BR278" s="346"/>
      <c r="BS278" s="346"/>
      <c r="BT278" s="346"/>
      <c r="BU278" s="346"/>
      <c r="BV278" s="346"/>
      <c r="BW278" s="346"/>
      <c r="BX278" s="346"/>
      <c r="BY278" s="346"/>
      <c r="BZ278" s="346"/>
      <c r="CA278" s="346"/>
      <c r="CB278" s="346"/>
      <c r="CC278" s="346"/>
      <c r="CD278" s="346"/>
      <c r="CE278" s="346"/>
      <c r="CF278" s="346"/>
      <c r="CG278" s="346"/>
      <c r="CH278" s="346"/>
      <c r="CI278" s="346"/>
      <c r="CJ278" s="346"/>
      <c r="CK278" s="346"/>
      <c r="CL278" s="346"/>
      <c r="CM278" s="346"/>
      <c r="CN278" s="346"/>
      <c r="CO278" s="346"/>
      <c r="CP278" s="346"/>
      <c r="CQ278" s="346"/>
    </row>
    <row r="279" spans="1:95" ht="16.5" customHeight="1">
      <c r="A279" s="399"/>
      <c r="B279" s="399"/>
      <c r="C279" s="399"/>
      <c r="D279" s="399"/>
      <c r="E279" s="399"/>
      <c r="F279" s="399"/>
      <c r="G279" s="346"/>
      <c r="H279" s="401"/>
      <c r="I279" s="401"/>
      <c r="J279" s="346"/>
      <c r="K279" s="346"/>
      <c r="L279" s="346"/>
      <c r="M279" s="346"/>
      <c r="N279" s="346"/>
      <c r="O279" s="346"/>
      <c r="P279" s="346"/>
      <c r="Q279" s="346"/>
      <c r="R279" s="346"/>
      <c r="S279" s="346"/>
      <c r="T279" s="346"/>
      <c r="U279" s="346"/>
      <c r="V279" s="346"/>
      <c r="W279" s="346"/>
      <c r="X279" s="346"/>
      <c r="Y279" s="346"/>
      <c r="Z279" s="346"/>
      <c r="AA279" s="346"/>
      <c r="AB279" s="346"/>
      <c r="AC279" s="346"/>
      <c r="AD279" s="346"/>
      <c r="AE279" s="346"/>
      <c r="AF279" s="346"/>
      <c r="AG279" s="346"/>
      <c r="AH279" s="346"/>
      <c r="AI279" s="346"/>
      <c r="AJ279" s="346"/>
      <c r="AK279" s="346"/>
      <c r="AL279" s="346"/>
      <c r="AM279" s="346"/>
      <c r="AN279" s="346"/>
      <c r="AO279" s="346"/>
      <c r="AP279" s="346"/>
      <c r="AQ279" s="346"/>
      <c r="AR279" s="346"/>
      <c r="AS279" s="346"/>
      <c r="AT279" s="346"/>
      <c r="AU279" s="346"/>
      <c r="AV279" s="346"/>
      <c r="AW279" s="346"/>
      <c r="AX279" s="346"/>
      <c r="AY279" s="346"/>
      <c r="AZ279" s="346"/>
      <c r="BA279" s="346"/>
      <c r="BB279" s="346"/>
      <c r="BC279" s="346"/>
      <c r="BD279" s="346"/>
      <c r="BE279" s="346"/>
      <c r="BF279" s="346"/>
      <c r="BG279" s="346"/>
      <c r="BH279" s="346"/>
      <c r="BI279" s="346"/>
      <c r="BJ279" s="346"/>
      <c r="BK279" s="346"/>
      <c r="BL279" s="346"/>
      <c r="BM279" s="346"/>
      <c r="BN279" s="346"/>
      <c r="BO279" s="346"/>
      <c r="BP279" s="346"/>
      <c r="BQ279" s="346"/>
      <c r="BR279" s="346"/>
      <c r="BS279" s="346"/>
      <c r="BT279" s="346"/>
      <c r="BU279" s="346"/>
      <c r="BV279" s="346"/>
      <c r="BW279" s="346"/>
      <c r="BX279" s="346"/>
      <c r="BY279" s="346"/>
      <c r="BZ279" s="346"/>
      <c r="CA279" s="346"/>
      <c r="CB279" s="346"/>
      <c r="CC279" s="346"/>
      <c r="CD279" s="346"/>
      <c r="CE279" s="346"/>
      <c r="CF279" s="346"/>
      <c r="CG279" s="346"/>
      <c r="CH279" s="346"/>
      <c r="CI279" s="346"/>
      <c r="CJ279" s="346"/>
      <c r="CK279" s="346"/>
      <c r="CL279" s="346"/>
      <c r="CM279" s="346"/>
      <c r="CN279" s="346"/>
      <c r="CO279" s="346"/>
      <c r="CP279" s="346"/>
      <c r="CQ279" s="346"/>
    </row>
    <row r="280" spans="1:95" ht="16.5" customHeight="1">
      <c r="A280" s="399"/>
      <c r="B280" s="399"/>
      <c r="C280" s="399"/>
      <c r="D280" s="399"/>
      <c r="E280" s="399"/>
      <c r="F280" s="399"/>
      <c r="G280" s="346"/>
      <c r="H280" s="401"/>
      <c r="I280" s="401"/>
      <c r="J280" s="346"/>
      <c r="K280" s="346"/>
      <c r="L280" s="346"/>
      <c r="M280" s="346"/>
      <c r="N280" s="346"/>
      <c r="O280" s="346"/>
      <c r="P280" s="346"/>
      <c r="Q280" s="346"/>
      <c r="R280" s="346"/>
      <c r="S280" s="346"/>
      <c r="T280" s="346"/>
      <c r="U280" s="346"/>
      <c r="V280" s="346"/>
      <c r="W280" s="346"/>
      <c r="X280" s="346"/>
      <c r="Y280" s="346"/>
      <c r="Z280" s="346"/>
      <c r="AA280" s="346"/>
      <c r="AB280" s="346"/>
      <c r="AC280" s="346"/>
      <c r="AD280" s="346"/>
      <c r="AE280" s="346"/>
      <c r="AF280" s="346"/>
      <c r="AG280" s="346"/>
      <c r="AH280" s="346"/>
      <c r="AI280" s="346"/>
      <c r="AJ280" s="346"/>
      <c r="AK280" s="346"/>
      <c r="AL280" s="346"/>
      <c r="AM280" s="346"/>
      <c r="AN280" s="346"/>
      <c r="AO280" s="346"/>
      <c r="AP280" s="346"/>
      <c r="AQ280" s="346"/>
      <c r="AR280" s="346"/>
      <c r="AS280" s="346"/>
      <c r="AT280" s="346"/>
      <c r="AU280" s="346"/>
      <c r="AV280" s="346"/>
      <c r="AW280" s="346"/>
      <c r="AX280" s="346"/>
      <c r="AY280" s="346"/>
      <c r="AZ280" s="346"/>
      <c r="BA280" s="346"/>
      <c r="BB280" s="346"/>
      <c r="BC280" s="346"/>
      <c r="BD280" s="346"/>
      <c r="BE280" s="346"/>
      <c r="BF280" s="346"/>
      <c r="BG280" s="346"/>
      <c r="BH280" s="346"/>
      <c r="BI280" s="346"/>
      <c r="BJ280" s="346"/>
      <c r="BK280" s="346"/>
      <c r="BL280" s="346"/>
      <c r="BM280" s="346"/>
      <c r="BN280" s="346"/>
      <c r="BO280" s="346"/>
      <c r="BP280" s="346"/>
      <c r="BQ280" s="346"/>
      <c r="BR280" s="346"/>
      <c r="BS280" s="346"/>
      <c r="BT280" s="346"/>
      <c r="BU280" s="346"/>
      <c r="BV280" s="346"/>
      <c r="BW280" s="346"/>
      <c r="BX280" s="346"/>
      <c r="BY280" s="346"/>
      <c r="BZ280" s="346"/>
      <c r="CA280" s="346"/>
      <c r="CB280" s="346"/>
      <c r="CC280" s="346"/>
      <c r="CD280" s="346"/>
      <c r="CE280" s="346"/>
      <c r="CF280" s="346"/>
      <c r="CG280" s="346"/>
      <c r="CH280" s="346"/>
      <c r="CI280" s="346"/>
      <c r="CJ280" s="346"/>
      <c r="CK280" s="346"/>
      <c r="CL280" s="346"/>
      <c r="CM280" s="346"/>
      <c r="CN280" s="346"/>
      <c r="CO280" s="346"/>
      <c r="CP280" s="346"/>
      <c r="CQ280" s="346"/>
    </row>
    <row r="281" spans="1:95" ht="16.5" customHeight="1">
      <c r="A281" s="399"/>
      <c r="B281" s="399"/>
      <c r="C281" s="399"/>
      <c r="D281" s="399"/>
      <c r="E281" s="399"/>
      <c r="F281" s="399"/>
      <c r="G281" s="346"/>
      <c r="H281" s="401"/>
      <c r="I281" s="401"/>
      <c r="J281" s="346"/>
      <c r="K281" s="346"/>
      <c r="L281" s="346"/>
      <c r="M281" s="346"/>
      <c r="N281" s="346"/>
      <c r="O281" s="346"/>
      <c r="P281" s="346"/>
      <c r="Q281" s="346"/>
      <c r="R281" s="346"/>
      <c r="S281" s="346"/>
      <c r="T281" s="346"/>
      <c r="U281" s="346"/>
      <c r="V281" s="346"/>
      <c r="W281" s="346"/>
      <c r="X281" s="346"/>
      <c r="Y281" s="346"/>
      <c r="Z281" s="346"/>
      <c r="AA281" s="346"/>
      <c r="AB281" s="346"/>
      <c r="AC281" s="346"/>
      <c r="AD281" s="346"/>
      <c r="AE281" s="346"/>
      <c r="AF281" s="346"/>
      <c r="AG281" s="346"/>
      <c r="AH281" s="346"/>
      <c r="AI281" s="346"/>
      <c r="AJ281" s="346"/>
      <c r="AK281" s="346"/>
      <c r="AL281" s="346"/>
      <c r="AM281" s="346"/>
      <c r="AN281" s="346"/>
      <c r="AO281" s="346"/>
      <c r="AP281" s="346"/>
      <c r="AQ281" s="346"/>
      <c r="AR281" s="346"/>
      <c r="AS281" s="346"/>
      <c r="AT281" s="346"/>
      <c r="AU281" s="346"/>
      <c r="AV281" s="346"/>
      <c r="AW281" s="346"/>
      <c r="AX281" s="346"/>
      <c r="AY281" s="346"/>
      <c r="AZ281" s="346"/>
      <c r="BA281" s="346"/>
      <c r="BB281" s="346"/>
      <c r="BC281" s="346"/>
      <c r="BD281" s="346"/>
      <c r="BE281" s="346"/>
      <c r="BF281" s="346"/>
      <c r="BG281" s="346"/>
      <c r="BH281" s="346"/>
      <c r="BI281" s="346"/>
      <c r="BJ281" s="346"/>
      <c r="BK281" s="346"/>
      <c r="BL281" s="346"/>
      <c r="BM281" s="346"/>
      <c r="BN281" s="346"/>
      <c r="BO281" s="346"/>
      <c r="BP281" s="346"/>
      <c r="BQ281" s="346"/>
      <c r="BR281" s="346"/>
      <c r="BS281" s="346"/>
      <c r="BT281" s="346"/>
      <c r="BU281" s="346"/>
      <c r="BV281" s="346"/>
      <c r="BW281" s="346"/>
      <c r="BX281" s="346"/>
      <c r="BY281" s="346"/>
      <c r="BZ281" s="346"/>
      <c r="CA281" s="346"/>
      <c r="CB281" s="346"/>
      <c r="CC281" s="346"/>
      <c r="CD281" s="346"/>
      <c r="CE281" s="346"/>
      <c r="CF281" s="346"/>
      <c r="CG281" s="346"/>
      <c r="CH281" s="346"/>
      <c r="CI281" s="346"/>
      <c r="CJ281" s="346"/>
      <c r="CK281" s="346"/>
      <c r="CL281" s="346"/>
      <c r="CM281" s="346"/>
      <c r="CN281" s="346"/>
      <c r="CO281" s="346"/>
      <c r="CP281" s="346"/>
      <c r="CQ281" s="346"/>
    </row>
    <row r="282" spans="1:95" ht="16.5" customHeight="1">
      <c r="A282" s="399"/>
      <c r="B282" s="399"/>
      <c r="C282" s="399"/>
      <c r="D282" s="399"/>
      <c r="E282" s="399"/>
      <c r="F282" s="399"/>
      <c r="G282" s="346"/>
      <c r="H282" s="401"/>
      <c r="I282" s="401"/>
      <c r="J282" s="346"/>
      <c r="K282" s="346"/>
      <c r="L282" s="346"/>
      <c r="M282" s="346"/>
      <c r="N282" s="346"/>
      <c r="O282" s="346"/>
      <c r="P282" s="346"/>
      <c r="Q282" s="346"/>
      <c r="R282" s="346"/>
      <c r="S282" s="346"/>
      <c r="T282" s="346"/>
      <c r="U282" s="346"/>
      <c r="V282" s="346"/>
      <c r="W282" s="346"/>
      <c r="X282" s="346"/>
      <c r="Y282" s="346"/>
      <c r="Z282" s="346"/>
      <c r="AA282" s="346"/>
      <c r="AB282" s="346"/>
      <c r="AC282" s="346"/>
      <c r="AD282" s="346"/>
      <c r="AE282" s="346"/>
      <c r="AF282" s="346"/>
      <c r="AG282" s="346"/>
      <c r="AH282" s="346"/>
      <c r="AI282" s="346"/>
      <c r="AJ282" s="346"/>
      <c r="AK282" s="346"/>
      <c r="AL282" s="346"/>
      <c r="AM282" s="346"/>
      <c r="AN282" s="346"/>
      <c r="AO282" s="346"/>
      <c r="AP282" s="346"/>
      <c r="AQ282" s="346"/>
      <c r="AR282" s="346"/>
      <c r="AS282" s="346"/>
      <c r="AT282" s="346"/>
      <c r="AU282" s="346"/>
      <c r="AV282" s="346"/>
      <c r="AW282" s="346"/>
      <c r="AX282" s="346"/>
      <c r="AY282" s="346"/>
      <c r="AZ282" s="346"/>
      <c r="BA282" s="346"/>
      <c r="BB282" s="346"/>
      <c r="BC282" s="346"/>
      <c r="BD282" s="346"/>
      <c r="BE282" s="346"/>
      <c r="BF282" s="346"/>
      <c r="BG282" s="346"/>
      <c r="BH282" s="346"/>
      <c r="BI282" s="346"/>
      <c r="BJ282" s="346"/>
      <c r="BK282" s="346"/>
      <c r="BL282" s="346"/>
      <c r="BM282" s="346"/>
      <c r="BN282" s="346"/>
      <c r="BO282" s="346"/>
      <c r="BP282" s="346"/>
      <c r="BQ282" s="346"/>
      <c r="BR282" s="346"/>
      <c r="BS282" s="346"/>
      <c r="BT282" s="346"/>
      <c r="BU282" s="346"/>
      <c r="BV282" s="346"/>
      <c r="BW282" s="346"/>
      <c r="BX282" s="346"/>
      <c r="BY282" s="346"/>
      <c r="BZ282" s="346"/>
      <c r="CA282" s="346"/>
      <c r="CB282" s="346"/>
      <c r="CC282" s="346"/>
      <c r="CD282" s="346"/>
      <c r="CE282" s="346"/>
      <c r="CF282" s="346"/>
      <c r="CG282" s="346"/>
      <c r="CH282" s="346"/>
      <c r="CI282" s="346"/>
      <c r="CJ282" s="346"/>
      <c r="CK282" s="346"/>
      <c r="CL282" s="346"/>
      <c r="CM282" s="346"/>
      <c r="CN282" s="346"/>
      <c r="CO282" s="346"/>
      <c r="CP282" s="346"/>
      <c r="CQ282" s="346"/>
    </row>
    <row r="283" spans="1:95" ht="16.5" customHeight="1">
      <c r="A283" s="399"/>
      <c r="B283" s="399"/>
      <c r="C283" s="399"/>
      <c r="D283" s="399"/>
      <c r="E283" s="399"/>
      <c r="F283" s="399"/>
      <c r="G283" s="346"/>
      <c r="H283" s="401"/>
      <c r="I283" s="401"/>
      <c r="J283" s="346"/>
      <c r="K283" s="346"/>
      <c r="L283" s="346"/>
      <c r="M283" s="346"/>
      <c r="N283" s="346"/>
      <c r="O283" s="346"/>
      <c r="P283" s="346"/>
      <c r="Q283" s="346"/>
      <c r="R283" s="346"/>
      <c r="S283" s="346"/>
      <c r="T283" s="346"/>
      <c r="U283" s="346"/>
      <c r="V283" s="346"/>
      <c r="W283" s="346"/>
      <c r="X283" s="346"/>
      <c r="Y283" s="346"/>
      <c r="Z283" s="346"/>
      <c r="AA283" s="346"/>
      <c r="AB283" s="346"/>
      <c r="AC283" s="346"/>
      <c r="AD283" s="346"/>
      <c r="AE283" s="346"/>
      <c r="AF283" s="346"/>
      <c r="AG283" s="346"/>
      <c r="AH283" s="346"/>
      <c r="AI283" s="346"/>
      <c r="AJ283" s="346"/>
      <c r="AK283" s="346"/>
      <c r="AL283" s="346"/>
      <c r="AM283" s="346"/>
      <c r="AN283" s="346"/>
      <c r="AO283" s="346"/>
      <c r="AP283" s="346"/>
      <c r="AQ283" s="346"/>
      <c r="AR283" s="346"/>
      <c r="AS283" s="346"/>
      <c r="AT283" s="346"/>
      <c r="AU283" s="346"/>
      <c r="AV283" s="346"/>
      <c r="AW283" s="346"/>
      <c r="AX283" s="346"/>
      <c r="AY283" s="346"/>
      <c r="AZ283" s="346"/>
      <c r="BA283" s="346"/>
      <c r="BB283" s="346"/>
      <c r="BC283" s="346"/>
      <c r="BD283" s="346"/>
      <c r="BE283" s="346"/>
      <c r="BF283" s="346"/>
      <c r="BG283" s="346"/>
      <c r="BH283" s="346"/>
      <c r="BI283" s="346"/>
      <c r="BJ283" s="346"/>
      <c r="BK283" s="346"/>
      <c r="BL283" s="346"/>
      <c r="BM283" s="346"/>
      <c r="BN283" s="346"/>
      <c r="BO283" s="346"/>
      <c r="BP283" s="346"/>
      <c r="BQ283" s="346"/>
      <c r="BR283" s="346"/>
      <c r="BS283" s="346"/>
      <c r="BT283" s="346"/>
      <c r="BU283" s="346"/>
      <c r="BV283" s="346"/>
      <c r="BW283" s="346"/>
      <c r="BX283" s="346"/>
      <c r="BY283" s="346"/>
      <c r="BZ283" s="346"/>
      <c r="CA283" s="346"/>
      <c r="CB283" s="346"/>
      <c r="CC283" s="346"/>
      <c r="CD283" s="346"/>
      <c r="CE283" s="346"/>
      <c r="CF283" s="346"/>
      <c r="CG283" s="346"/>
      <c r="CH283" s="346"/>
      <c r="CI283" s="346"/>
      <c r="CJ283" s="346"/>
      <c r="CK283" s="346"/>
      <c r="CL283" s="346"/>
      <c r="CM283" s="346"/>
      <c r="CN283" s="346"/>
      <c r="CO283" s="346"/>
      <c r="CP283" s="346"/>
      <c r="CQ283" s="346"/>
    </row>
    <row r="284" spans="1:95" ht="16.5" customHeight="1">
      <c r="A284" s="399"/>
      <c r="B284" s="399"/>
      <c r="C284" s="399"/>
      <c r="D284" s="399"/>
      <c r="E284" s="399"/>
      <c r="F284" s="399"/>
      <c r="G284" s="346"/>
      <c r="H284" s="401"/>
      <c r="I284" s="401"/>
      <c r="J284" s="346"/>
      <c r="K284" s="346"/>
      <c r="L284" s="346"/>
      <c r="M284" s="346"/>
      <c r="N284" s="346"/>
      <c r="O284" s="346"/>
      <c r="P284" s="346"/>
      <c r="Q284" s="346"/>
      <c r="R284" s="346"/>
      <c r="S284" s="346"/>
      <c r="T284" s="346"/>
      <c r="U284" s="346"/>
      <c r="V284" s="346"/>
      <c r="W284" s="346"/>
      <c r="X284" s="346"/>
      <c r="Y284" s="346"/>
      <c r="Z284" s="346"/>
      <c r="AA284" s="346"/>
      <c r="AB284" s="346"/>
      <c r="AC284" s="346"/>
      <c r="AD284" s="346"/>
      <c r="AE284" s="346"/>
      <c r="AF284" s="346"/>
      <c r="AG284" s="346"/>
      <c r="AH284" s="346"/>
      <c r="AI284" s="346"/>
      <c r="AJ284" s="346"/>
      <c r="AK284" s="346"/>
      <c r="AL284" s="346"/>
      <c r="AM284" s="346"/>
      <c r="AN284" s="346"/>
      <c r="AO284" s="346"/>
      <c r="AP284" s="346"/>
      <c r="AQ284" s="346"/>
      <c r="AR284" s="346"/>
      <c r="AS284" s="346"/>
      <c r="AT284" s="346"/>
      <c r="AU284" s="346"/>
      <c r="AV284" s="346"/>
      <c r="AW284" s="346"/>
      <c r="AX284" s="346"/>
      <c r="AY284" s="346"/>
      <c r="AZ284" s="346"/>
      <c r="BA284" s="346"/>
      <c r="BB284" s="346"/>
      <c r="BC284" s="346"/>
      <c r="BD284" s="346"/>
      <c r="BE284" s="346"/>
      <c r="BF284" s="346"/>
      <c r="BG284" s="346"/>
      <c r="BH284" s="346"/>
      <c r="BI284" s="346"/>
      <c r="BJ284" s="346"/>
      <c r="BK284" s="346"/>
      <c r="BL284" s="346"/>
      <c r="BM284" s="346"/>
      <c r="BN284" s="346"/>
      <c r="BO284" s="346"/>
      <c r="BP284" s="346"/>
      <c r="BQ284" s="346"/>
      <c r="BR284" s="346"/>
      <c r="BS284" s="346"/>
      <c r="BT284" s="346"/>
      <c r="BU284" s="346"/>
      <c r="BV284" s="346"/>
      <c r="BW284" s="346"/>
      <c r="BX284" s="346"/>
      <c r="BY284" s="346"/>
      <c r="BZ284" s="346"/>
      <c r="CA284" s="346"/>
      <c r="CB284" s="346"/>
      <c r="CC284" s="346"/>
      <c r="CD284" s="346"/>
      <c r="CE284" s="346"/>
      <c r="CF284" s="346"/>
      <c r="CG284" s="346"/>
      <c r="CH284" s="346"/>
      <c r="CI284" s="346"/>
      <c r="CJ284" s="346"/>
      <c r="CK284" s="346"/>
      <c r="CL284" s="346"/>
      <c r="CM284" s="346"/>
      <c r="CN284" s="346"/>
      <c r="CO284" s="346"/>
      <c r="CP284" s="346"/>
      <c r="CQ284" s="346"/>
    </row>
    <row r="285" spans="1:95" ht="16.5" customHeight="1">
      <c r="A285" s="399"/>
      <c r="B285" s="399"/>
      <c r="C285" s="399"/>
      <c r="D285" s="399"/>
      <c r="E285" s="399"/>
      <c r="F285" s="399"/>
      <c r="G285" s="346"/>
      <c r="H285" s="401"/>
      <c r="I285" s="401"/>
      <c r="J285" s="346"/>
      <c r="K285" s="346"/>
      <c r="L285" s="346"/>
      <c r="M285" s="346"/>
      <c r="N285" s="346"/>
      <c r="O285" s="346"/>
      <c r="P285" s="346"/>
      <c r="Q285" s="346"/>
      <c r="R285" s="346"/>
      <c r="S285" s="346"/>
      <c r="T285" s="346"/>
      <c r="U285" s="346"/>
      <c r="V285" s="346"/>
      <c r="W285" s="346"/>
      <c r="X285" s="346"/>
      <c r="Y285" s="346"/>
      <c r="Z285" s="346"/>
      <c r="AA285" s="346"/>
      <c r="AB285" s="346"/>
      <c r="AC285" s="346"/>
      <c r="AD285" s="346"/>
      <c r="AE285" s="346"/>
      <c r="AF285" s="346"/>
      <c r="AG285" s="346"/>
      <c r="AH285" s="346"/>
      <c r="AI285" s="346"/>
      <c r="AJ285" s="346"/>
      <c r="AK285" s="346"/>
      <c r="AL285" s="346"/>
      <c r="AM285" s="346"/>
      <c r="AN285" s="346"/>
      <c r="AO285" s="346"/>
      <c r="AP285" s="346"/>
      <c r="AQ285" s="346"/>
      <c r="AR285" s="346"/>
      <c r="AS285" s="346"/>
      <c r="AT285" s="346"/>
      <c r="AU285" s="346"/>
      <c r="AV285" s="346"/>
      <c r="AW285" s="346"/>
      <c r="AX285" s="346"/>
      <c r="AY285" s="346"/>
      <c r="AZ285" s="346"/>
      <c r="BA285" s="346"/>
      <c r="BB285" s="346"/>
      <c r="BC285" s="346"/>
      <c r="BD285" s="346"/>
      <c r="BE285" s="346"/>
      <c r="BF285" s="346"/>
      <c r="BG285" s="346"/>
      <c r="BH285" s="346"/>
      <c r="BI285" s="346"/>
      <c r="BJ285" s="346"/>
      <c r="BK285" s="346"/>
      <c r="BL285" s="346"/>
      <c r="BM285" s="346"/>
      <c r="BN285" s="346"/>
      <c r="BO285" s="346"/>
      <c r="BP285" s="346"/>
      <c r="BQ285" s="346"/>
      <c r="BR285" s="346"/>
      <c r="BS285" s="346"/>
      <c r="BT285" s="346"/>
      <c r="BU285" s="346"/>
      <c r="BV285" s="346"/>
      <c r="BW285" s="346"/>
      <c r="BX285" s="346"/>
      <c r="BY285" s="346"/>
      <c r="BZ285" s="346"/>
      <c r="CA285" s="346"/>
      <c r="CB285" s="346"/>
      <c r="CC285" s="346"/>
      <c r="CD285" s="346"/>
      <c r="CE285" s="346"/>
      <c r="CF285" s="346"/>
      <c r="CG285" s="346"/>
      <c r="CH285" s="346"/>
      <c r="CI285" s="346"/>
      <c r="CJ285" s="346"/>
      <c r="CK285" s="346"/>
      <c r="CL285" s="346"/>
      <c r="CM285" s="346"/>
      <c r="CN285" s="346"/>
      <c r="CO285" s="346"/>
      <c r="CP285" s="346"/>
      <c r="CQ285" s="346"/>
    </row>
    <row r="286" spans="1:95" ht="16.5" customHeight="1">
      <c r="A286" s="399"/>
      <c r="B286" s="399"/>
      <c r="C286" s="399"/>
      <c r="D286" s="399"/>
      <c r="E286" s="399"/>
      <c r="F286" s="399"/>
      <c r="G286" s="346"/>
      <c r="H286" s="401"/>
      <c r="I286" s="401"/>
      <c r="J286" s="346"/>
      <c r="K286" s="346"/>
      <c r="L286" s="346"/>
      <c r="M286" s="346"/>
      <c r="N286" s="346"/>
      <c r="O286" s="346"/>
      <c r="P286" s="346"/>
      <c r="Q286" s="346"/>
      <c r="R286" s="346"/>
      <c r="S286" s="346"/>
      <c r="T286" s="346"/>
      <c r="U286" s="346"/>
      <c r="V286" s="346"/>
      <c r="W286" s="346"/>
      <c r="X286" s="346"/>
      <c r="Y286" s="346"/>
      <c r="Z286" s="346"/>
      <c r="AA286" s="346"/>
      <c r="AB286" s="346"/>
      <c r="AC286" s="346"/>
      <c r="AD286" s="346"/>
      <c r="AE286" s="346"/>
      <c r="AF286" s="346"/>
      <c r="AG286" s="346"/>
      <c r="AH286" s="346"/>
      <c r="AI286" s="346"/>
      <c r="AJ286" s="346"/>
      <c r="AK286" s="346"/>
      <c r="AL286" s="346"/>
      <c r="AM286" s="346"/>
      <c r="AN286" s="346"/>
      <c r="AO286" s="346"/>
      <c r="AP286" s="346"/>
      <c r="AQ286" s="346"/>
      <c r="AR286" s="346"/>
      <c r="AS286" s="346"/>
      <c r="AT286" s="346"/>
      <c r="AU286" s="346"/>
      <c r="AV286" s="346"/>
      <c r="AW286" s="346"/>
      <c r="AX286" s="346"/>
      <c r="AY286" s="346"/>
      <c r="AZ286" s="346"/>
      <c r="BA286" s="346"/>
      <c r="BB286" s="346"/>
      <c r="BC286" s="346"/>
      <c r="BD286" s="346"/>
      <c r="BE286" s="346"/>
      <c r="BF286" s="346"/>
      <c r="BG286" s="346"/>
      <c r="BH286" s="346"/>
      <c r="BI286" s="346"/>
      <c r="BJ286" s="346"/>
      <c r="BK286" s="346"/>
      <c r="BL286" s="346"/>
      <c r="BM286" s="346"/>
      <c r="BN286" s="346"/>
      <c r="BO286" s="346"/>
      <c r="BP286" s="346"/>
      <c r="BQ286" s="346"/>
      <c r="BR286" s="346"/>
      <c r="BS286" s="346"/>
      <c r="BT286" s="346"/>
      <c r="BU286" s="346"/>
      <c r="BV286" s="346"/>
      <c r="BW286" s="346"/>
      <c r="BX286" s="346"/>
      <c r="BY286" s="346"/>
      <c r="BZ286" s="346"/>
      <c r="CA286" s="346"/>
      <c r="CB286" s="346"/>
      <c r="CC286" s="346"/>
      <c r="CD286" s="346"/>
      <c r="CE286" s="346"/>
      <c r="CF286" s="346"/>
      <c r="CG286" s="346"/>
      <c r="CH286" s="346"/>
      <c r="CI286" s="346"/>
      <c r="CJ286" s="346"/>
      <c r="CK286" s="346"/>
      <c r="CL286" s="346"/>
      <c r="CM286" s="346"/>
      <c r="CN286" s="346"/>
      <c r="CO286" s="346"/>
      <c r="CP286" s="346"/>
      <c r="CQ286" s="346"/>
    </row>
    <row r="287" spans="1:95" ht="16.5" customHeight="1">
      <c r="A287" s="399"/>
      <c r="B287" s="399"/>
      <c r="C287" s="399"/>
      <c r="D287" s="399"/>
      <c r="E287" s="399"/>
      <c r="F287" s="399"/>
      <c r="G287" s="346"/>
      <c r="H287" s="401"/>
      <c r="I287" s="401"/>
      <c r="J287" s="346"/>
      <c r="K287" s="346"/>
      <c r="L287" s="346"/>
      <c r="M287" s="346"/>
      <c r="N287" s="346"/>
      <c r="O287" s="346"/>
      <c r="P287" s="346"/>
      <c r="Q287" s="346"/>
      <c r="R287" s="346"/>
      <c r="S287" s="346"/>
      <c r="T287" s="346"/>
      <c r="U287" s="346"/>
      <c r="V287" s="346"/>
      <c r="W287" s="346"/>
      <c r="X287" s="346"/>
      <c r="Y287" s="346"/>
      <c r="Z287" s="346"/>
      <c r="AA287" s="346"/>
      <c r="AB287" s="346"/>
      <c r="AC287" s="346"/>
      <c r="AD287" s="346"/>
      <c r="AE287" s="346"/>
      <c r="AF287" s="346"/>
      <c r="AG287" s="346"/>
      <c r="AH287" s="346"/>
      <c r="AI287" s="346"/>
      <c r="AJ287" s="346"/>
      <c r="AK287" s="346"/>
      <c r="AL287" s="346"/>
      <c r="AM287" s="346"/>
      <c r="AN287" s="346"/>
      <c r="AO287" s="346"/>
      <c r="AP287" s="346"/>
      <c r="AQ287" s="346"/>
      <c r="AR287" s="346"/>
      <c r="AS287" s="346"/>
      <c r="AT287" s="346"/>
      <c r="AU287" s="346"/>
      <c r="AV287" s="346"/>
      <c r="AW287" s="346"/>
      <c r="AX287" s="346"/>
      <c r="AY287" s="346"/>
      <c r="AZ287" s="346"/>
      <c r="BA287" s="346"/>
      <c r="BB287" s="346"/>
      <c r="BC287" s="346"/>
      <c r="BD287" s="346"/>
      <c r="BE287" s="346"/>
      <c r="BF287" s="346"/>
      <c r="BG287" s="346"/>
      <c r="BH287" s="346"/>
      <c r="BI287" s="346"/>
      <c r="BJ287" s="346"/>
      <c r="BK287" s="346"/>
      <c r="BL287" s="346"/>
      <c r="BM287" s="346"/>
      <c r="BN287" s="346"/>
      <c r="BO287" s="346"/>
      <c r="BP287" s="346"/>
      <c r="BQ287" s="346"/>
      <c r="BR287" s="346"/>
      <c r="BS287" s="346"/>
      <c r="BT287" s="346"/>
      <c r="BU287" s="346"/>
      <c r="BV287" s="346"/>
      <c r="BW287" s="346"/>
      <c r="BX287" s="346"/>
      <c r="BY287" s="346"/>
      <c r="BZ287" s="346"/>
      <c r="CA287" s="346"/>
      <c r="CB287" s="346"/>
      <c r="CC287" s="346"/>
      <c r="CD287" s="346"/>
      <c r="CE287" s="346"/>
      <c r="CF287" s="346"/>
      <c r="CG287" s="346"/>
      <c r="CH287" s="346"/>
      <c r="CI287" s="346"/>
      <c r="CJ287" s="346"/>
      <c r="CK287" s="346"/>
      <c r="CL287" s="346"/>
      <c r="CM287" s="346"/>
      <c r="CN287" s="346"/>
      <c r="CO287" s="346"/>
      <c r="CP287" s="346"/>
      <c r="CQ287" s="346"/>
    </row>
    <row r="288" spans="1:95" ht="16.5" customHeight="1">
      <c r="A288" s="399"/>
      <c r="B288" s="399"/>
      <c r="C288" s="399"/>
      <c r="D288" s="399"/>
      <c r="E288" s="399"/>
      <c r="F288" s="399"/>
      <c r="G288" s="346"/>
      <c r="H288" s="401"/>
      <c r="I288" s="401"/>
      <c r="J288" s="346"/>
      <c r="K288" s="346"/>
      <c r="L288" s="346"/>
      <c r="M288" s="346"/>
      <c r="N288" s="346"/>
      <c r="O288" s="346"/>
      <c r="P288" s="346"/>
      <c r="Q288" s="346"/>
      <c r="R288" s="346"/>
      <c r="S288" s="346"/>
      <c r="T288" s="346"/>
      <c r="U288" s="346"/>
      <c r="V288" s="346"/>
      <c r="W288" s="346"/>
      <c r="X288" s="346"/>
      <c r="Y288" s="346"/>
      <c r="Z288" s="346"/>
      <c r="AA288" s="346"/>
      <c r="AB288" s="346"/>
      <c r="AC288" s="346"/>
      <c r="AD288" s="346"/>
      <c r="AE288" s="346"/>
      <c r="AF288" s="346"/>
      <c r="AG288" s="346"/>
      <c r="AH288" s="346"/>
      <c r="AI288" s="346"/>
      <c r="AJ288" s="346"/>
      <c r="AK288" s="346"/>
      <c r="AL288" s="346"/>
      <c r="AM288" s="346"/>
      <c r="AN288" s="346"/>
      <c r="AO288" s="346"/>
      <c r="AP288" s="346"/>
      <c r="AQ288" s="346"/>
      <c r="AR288" s="346"/>
      <c r="AS288" s="346"/>
      <c r="AT288" s="346"/>
      <c r="AU288" s="346"/>
      <c r="AV288" s="346"/>
      <c r="AW288" s="346"/>
      <c r="AX288" s="346"/>
      <c r="AY288" s="346"/>
      <c r="AZ288" s="346"/>
      <c r="BA288" s="346"/>
      <c r="BB288" s="346"/>
      <c r="BC288" s="346"/>
      <c r="BD288" s="346"/>
      <c r="BE288" s="346"/>
      <c r="BF288" s="346"/>
      <c r="BG288" s="346"/>
      <c r="BH288" s="346"/>
      <c r="BI288" s="346"/>
      <c r="BJ288" s="346"/>
      <c r="BK288" s="346"/>
      <c r="BL288" s="346"/>
      <c r="BM288" s="346"/>
      <c r="BN288" s="346"/>
      <c r="BO288" s="346"/>
      <c r="BP288" s="346"/>
      <c r="BQ288" s="346"/>
      <c r="BR288" s="346"/>
      <c r="BS288" s="346"/>
      <c r="BT288" s="346"/>
      <c r="BU288" s="346"/>
      <c r="BV288" s="346"/>
      <c r="BW288" s="346"/>
      <c r="BX288" s="346"/>
      <c r="BY288" s="346"/>
      <c r="BZ288" s="346"/>
      <c r="CA288" s="346"/>
      <c r="CB288" s="346"/>
      <c r="CC288" s="346"/>
      <c r="CD288" s="346"/>
      <c r="CE288" s="346"/>
      <c r="CF288" s="346"/>
      <c r="CG288" s="346"/>
      <c r="CH288" s="346"/>
      <c r="CI288" s="346"/>
      <c r="CJ288" s="346"/>
      <c r="CK288" s="346"/>
      <c r="CL288" s="346"/>
      <c r="CM288" s="346"/>
      <c r="CN288" s="346"/>
      <c r="CO288" s="346"/>
      <c r="CP288" s="346"/>
      <c r="CQ288" s="346"/>
    </row>
    <row r="289" spans="1:95" ht="16.5" customHeight="1">
      <c r="A289" s="399"/>
      <c r="B289" s="399"/>
      <c r="C289" s="399"/>
      <c r="D289" s="399"/>
      <c r="E289" s="399"/>
      <c r="F289" s="399"/>
      <c r="G289" s="346"/>
      <c r="H289" s="401"/>
      <c r="I289" s="401"/>
      <c r="J289" s="346"/>
      <c r="K289" s="346"/>
      <c r="L289" s="346"/>
      <c r="M289" s="346"/>
      <c r="N289" s="346"/>
      <c r="O289" s="346"/>
      <c r="P289" s="346"/>
      <c r="Q289" s="346"/>
      <c r="R289" s="346"/>
      <c r="S289" s="346"/>
      <c r="T289" s="346"/>
      <c r="U289" s="346"/>
      <c r="V289" s="346"/>
      <c r="W289" s="346"/>
      <c r="X289" s="346"/>
      <c r="Y289" s="346"/>
      <c r="Z289" s="346"/>
      <c r="AA289" s="346"/>
      <c r="AB289" s="346"/>
      <c r="AC289" s="346"/>
      <c r="AD289" s="346"/>
      <c r="AE289" s="346"/>
      <c r="AF289" s="346"/>
      <c r="AG289" s="346"/>
      <c r="AH289" s="346"/>
      <c r="AI289" s="346"/>
      <c r="AJ289" s="346"/>
      <c r="AK289" s="346"/>
      <c r="AL289" s="346"/>
      <c r="AM289" s="346"/>
      <c r="AN289" s="346"/>
      <c r="AO289" s="346"/>
      <c r="AP289" s="346"/>
      <c r="AQ289" s="346"/>
      <c r="AR289" s="346"/>
      <c r="AS289" s="346"/>
      <c r="AT289" s="346"/>
      <c r="AU289" s="346"/>
      <c r="AV289" s="346"/>
      <c r="AW289" s="346"/>
      <c r="AX289" s="346"/>
      <c r="AY289" s="346"/>
      <c r="AZ289" s="346"/>
      <c r="BA289" s="346"/>
      <c r="BB289" s="346"/>
      <c r="BC289" s="346"/>
      <c r="BD289" s="346"/>
      <c r="BE289" s="346"/>
      <c r="BF289" s="346"/>
      <c r="BG289" s="346"/>
      <c r="BH289" s="346"/>
      <c r="BI289" s="346"/>
      <c r="BJ289" s="346"/>
      <c r="BK289" s="346"/>
      <c r="BL289" s="346"/>
      <c r="BM289" s="346"/>
      <c r="BN289" s="346"/>
      <c r="BO289" s="346"/>
      <c r="BP289" s="346"/>
      <c r="BQ289" s="346"/>
      <c r="BR289" s="346"/>
      <c r="BS289" s="346"/>
      <c r="BT289" s="346"/>
      <c r="BU289" s="346"/>
      <c r="BV289" s="346"/>
      <c r="BW289" s="346"/>
      <c r="BX289" s="346"/>
      <c r="BY289" s="346"/>
      <c r="BZ289" s="346"/>
      <c r="CA289" s="346"/>
      <c r="CB289" s="346"/>
      <c r="CC289" s="346"/>
      <c r="CD289" s="346"/>
      <c r="CE289" s="346"/>
      <c r="CF289" s="346"/>
      <c r="CG289" s="346"/>
      <c r="CH289" s="346"/>
      <c r="CI289" s="346"/>
      <c r="CJ289" s="346"/>
      <c r="CK289" s="346"/>
      <c r="CL289" s="346"/>
      <c r="CM289" s="346"/>
      <c r="CN289" s="346"/>
      <c r="CO289" s="346"/>
      <c r="CP289" s="346"/>
      <c r="CQ289" s="346"/>
    </row>
    <row r="290" spans="1:95" ht="16.5" customHeight="1">
      <c r="A290" s="399"/>
      <c r="B290" s="399"/>
      <c r="C290" s="399"/>
      <c r="D290" s="399"/>
      <c r="E290" s="399"/>
      <c r="F290" s="399"/>
      <c r="G290" s="346"/>
      <c r="H290" s="401"/>
      <c r="I290" s="401"/>
      <c r="J290" s="346"/>
      <c r="K290" s="346"/>
      <c r="L290" s="346"/>
      <c r="M290" s="346"/>
      <c r="N290" s="346"/>
      <c r="O290" s="346"/>
      <c r="P290" s="346"/>
      <c r="Q290" s="346"/>
      <c r="R290" s="346"/>
      <c r="S290" s="346"/>
      <c r="T290" s="346"/>
      <c r="U290" s="346"/>
      <c r="V290" s="346"/>
      <c r="W290" s="346"/>
      <c r="X290" s="346"/>
      <c r="Y290" s="346"/>
      <c r="Z290" s="346"/>
      <c r="AA290" s="346"/>
      <c r="AB290" s="346"/>
      <c r="AC290" s="346"/>
      <c r="AD290" s="346"/>
      <c r="AE290" s="346"/>
      <c r="AF290" s="346"/>
      <c r="AG290" s="346"/>
      <c r="AH290" s="346"/>
      <c r="AI290" s="346"/>
      <c r="AJ290" s="346"/>
      <c r="AK290" s="346"/>
      <c r="AL290" s="346"/>
      <c r="AM290" s="346"/>
      <c r="AN290" s="346"/>
      <c r="AO290" s="346"/>
      <c r="AP290" s="346"/>
      <c r="AQ290" s="346"/>
      <c r="AR290" s="346"/>
      <c r="AS290" s="346"/>
      <c r="AT290" s="346"/>
      <c r="AU290" s="346"/>
      <c r="AV290" s="346"/>
      <c r="AW290" s="346"/>
      <c r="AX290" s="346"/>
      <c r="AY290" s="346"/>
      <c r="AZ290" s="346"/>
      <c r="BA290" s="346"/>
      <c r="BB290" s="346"/>
      <c r="BC290" s="346"/>
      <c r="BD290" s="346"/>
      <c r="BE290" s="346"/>
      <c r="BF290" s="346"/>
      <c r="BG290" s="346"/>
      <c r="BH290" s="346"/>
      <c r="BI290" s="346"/>
      <c r="BJ290" s="346"/>
      <c r="BK290" s="346"/>
      <c r="BL290" s="346"/>
      <c r="BM290" s="346"/>
      <c r="BN290" s="346"/>
      <c r="BO290" s="346"/>
      <c r="BP290" s="346"/>
      <c r="BQ290" s="346"/>
      <c r="BR290" s="346"/>
      <c r="BS290" s="346"/>
      <c r="BT290" s="346"/>
      <c r="BU290" s="346"/>
      <c r="BV290" s="346"/>
      <c r="BW290" s="346"/>
      <c r="BX290" s="346"/>
      <c r="BY290" s="346"/>
      <c r="BZ290" s="346"/>
      <c r="CA290" s="346"/>
      <c r="CB290" s="346"/>
      <c r="CC290" s="346"/>
      <c r="CD290" s="346"/>
      <c r="CE290" s="346"/>
      <c r="CF290" s="346"/>
      <c r="CG290" s="346"/>
      <c r="CH290" s="346"/>
      <c r="CI290" s="346"/>
      <c r="CJ290" s="346"/>
      <c r="CK290" s="346"/>
      <c r="CL290" s="346"/>
      <c r="CM290" s="346"/>
      <c r="CN290" s="346"/>
      <c r="CO290" s="346"/>
      <c r="CP290" s="346"/>
      <c r="CQ290" s="346"/>
    </row>
    <row r="291" spans="1:95" ht="16.5" customHeight="1">
      <c r="A291" s="399"/>
      <c r="B291" s="399"/>
      <c r="C291" s="399"/>
      <c r="D291" s="399"/>
      <c r="E291" s="399"/>
      <c r="F291" s="399"/>
      <c r="G291" s="346"/>
      <c r="H291" s="401"/>
      <c r="I291" s="401"/>
      <c r="J291" s="346"/>
      <c r="K291" s="346"/>
      <c r="L291" s="346"/>
      <c r="M291" s="346"/>
      <c r="N291" s="346"/>
      <c r="O291" s="346"/>
      <c r="P291" s="346"/>
      <c r="Q291" s="346"/>
      <c r="R291" s="346"/>
      <c r="S291" s="346"/>
      <c r="T291" s="346"/>
      <c r="U291" s="346"/>
      <c r="V291" s="346"/>
      <c r="W291" s="346"/>
      <c r="X291" s="346"/>
      <c r="Y291" s="346"/>
      <c r="Z291" s="346"/>
      <c r="AA291" s="346"/>
      <c r="AB291" s="346"/>
      <c r="AC291" s="346"/>
      <c r="AD291" s="346"/>
      <c r="AE291" s="346"/>
      <c r="AF291" s="346"/>
      <c r="AG291" s="346"/>
      <c r="AH291" s="346"/>
      <c r="AI291" s="346"/>
      <c r="AJ291" s="346"/>
      <c r="AK291" s="346"/>
      <c r="AL291" s="346"/>
      <c r="AM291" s="346"/>
      <c r="AN291" s="346"/>
      <c r="AO291" s="346"/>
      <c r="AP291" s="346"/>
      <c r="AQ291" s="346"/>
      <c r="AR291" s="346"/>
      <c r="AS291" s="346"/>
      <c r="AT291" s="346"/>
      <c r="AU291" s="346"/>
      <c r="AV291" s="346"/>
      <c r="AW291" s="346"/>
      <c r="AX291" s="346"/>
      <c r="AY291" s="346"/>
      <c r="AZ291" s="346"/>
      <c r="BA291" s="346"/>
      <c r="BB291" s="346"/>
      <c r="BC291" s="346"/>
      <c r="BD291" s="346"/>
      <c r="BE291" s="346"/>
      <c r="BF291" s="346"/>
      <c r="BG291" s="346"/>
      <c r="BH291" s="346"/>
      <c r="BI291" s="346"/>
      <c r="BJ291" s="346"/>
      <c r="BK291" s="346"/>
      <c r="BL291" s="346"/>
      <c r="BM291" s="346"/>
      <c r="BN291" s="346"/>
      <c r="BO291" s="346"/>
      <c r="BP291" s="346"/>
      <c r="BQ291" s="346"/>
      <c r="BR291" s="346"/>
      <c r="BS291" s="346"/>
      <c r="BT291" s="346"/>
      <c r="BU291" s="346"/>
      <c r="BV291" s="346"/>
      <c r="BW291" s="346"/>
      <c r="BX291" s="346"/>
      <c r="BY291" s="346"/>
      <c r="BZ291" s="346"/>
      <c r="CA291" s="346"/>
      <c r="CB291" s="346"/>
      <c r="CC291" s="346"/>
      <c r="CD291" s="346"/>
      <c r="CE291" s="346"/>
      <c r="CF291" s="346"/>
      <c r="CG291" s="346"/>
      <c r="CH291" s="346"/>
      <c r="CI291" s="346"/>
      <c r="CJ291" s="346"/>
      <c r="CK291" s="346"/>
      <c r="CL291" s="346"/>
      <c r="CM291" s="346"/>
      <c r="CN291" s="346"/>
      <c r="CO291" s="346"/>
      <c r="CP291" s="346"/>
      <c r="CQ291" s="346"/>
    </row>
    <row r="292" spans="1:95" ht="16.5" customHeight="1">
      <c r="A292" s="399"/>
      <c r="B292" s="399"/>
      <c r="C292" s="399"/>
      <c r="D292" s="399"/>
      <c r="E292" s="399"/>
      <c r="F292" s="399"/>
      <c r="G292" s="346"/>
      <c r="H292" s="401"/>
      <c r="I292" s="401"/>
      <c r="J292" s="346"/>
      <c r="K292" s="346"/>
      <c r="L292" s="346"/>
      <c r="M292" s="346"/>
      <c r="N292" s="346"/>
      <c r="O292" s="346"/>
      <c r="P292" s="346"/>
      <c r="Q292" s="346"/>
      <c r="R292" s="346"/>
      <c r="S292" s="346"/>
      <c r="T292" s="346"/>
      <c r="U292" s="346"/>
      <c r="V292" s="346"/>
      <c r="W292" s="346"/>
      <c r="X292" s="346"/>
      <c r="Y292" s="346"/>
      <c r="Z292" s="346"/>
      <c r="AA292" s="346"/>
      <c r="AB292" s="346"/>
      <c r="AC292" s="346"/>
      <c r="AD292" s="346"/>
      <c r="AE292" s="346"/>
      <c r="AF292" s="346"/>
      <c r="AG292" s="346"/>
      <c r="AH292" s="346"/>
      <c r="AI292" s="346"/>
      <c r="AJ292" s="346"/>
      <c r="AK292" s="346"/>
      <c r="AL292" s="346"/>
      <c r="AM292" s="346"/>
      <c r="AN292" s="346"/>
      <c r="AO292" s="346"/>
      <c r="AP292" s="346"/>
      <c r="AQ292" s="346"/>
      <c r="AR292" s="346"/>
      <c r="AS292" s="346"/>
      <c r="AT292" s="346"/>
      <c r="AU292" s="346"/>
      <c r="AV292" s="346"/>
      <c r="AW292" s="346"/>
      <c r="AX292" s="346"/>
      <c r="AY292" s="346"/>
      <c r="AZ292" s="346"/>
      <c r="BA292" s="346"/>
      <c r="BB292" s="346"/>
      <c r="BC292" s="346"/>
      <c r="BD292" s="346"/>
      <c r="BE292" s="346"/>
      <c r="BF292" s="346"/>
      <c r="BG292" s="346"/>
      <c r="BH292" s="346"/>
      <c r="BI292" s="346"/>
      <c r="BJ292" s="346"/>
      <c r="BK292" s="346"/>
      <c r="BL292" s="346"/>
      <c r="BM292" s="346"/>
      <c r="BN292" s="346"/>
      <c r="BO292" s="346"/>
      <c r="BP292" s="346"/>
      <c r="BQ292" s="346"/>
      <c r="BR292" s="346"/>
      <c r="BS292" s="346"/>
      <c r="BT292" s="346"/>
      <c r="BU292" s="346"/>
      <c r="BV292" s="346"/>
      <c r="BW292" s="346"/>
      <c r="BX292" s="346"/>
      <c r="BY292" s="346"/>
      <c r="BZ292" s="346"/>
      <c r="CA292" s="346"/>
      <c r="CB292" s="346"/>
      <c r="CC292" s="346"/>
      <c r="CD292" s="346"/>
      <c r="CE292" s="346"/>
      <c r="CF292" s="346"/>
      <c r="CG292" s="346"/>
      <c r="CH292" s="346"/>
      <c r="CI292" s="346"/>
      <c r="CJ292" s="346"/>
      <c r="CK292" s="346"/>
      <c r="CL292" s="346"/>
      <c r="CM292" s="346"/>
      <c r="CN292" s="346"/>
      <c r="CO292" s="346"/>
      <c r="CP292" s="346"/>
      <c r="CQ292" s="346"/>
    </row>
    <row r="293" spans="1:95" ht="16.5" customHeight="1">
      <c r="A293" s="399"/>
      <c r="B293" s="399"/>
      <c r="C293" s="399"/>
      <c r="D293" s="399"/>
      <c r="E293" s="399"/>
      <c r="F293" s="399"/>
      <c r="G293" s="346"/>
      <c r="H293" s="401"/>
      <c r="I293" s="401"/>
      <c r="J293" s="346"/>
      <c r="K293" s="346"/>
      <c r="L293" s="346"/>
      <c r="M293" s="346"/>
      <c r="N293" s="346"/>
      <c r="O293" s="346"/>
      <c r="P293" s="346"/>
      <c r="Q293" s="346"/>
      <c r="R293" s="346"/>
      <c r="S293" s="346"/>
      <c r="T293" s="346"/>
      <c r="U293" s="346"/>
      <c r="V293" s="346"/>
      <c r="W293" s="346"/>
      <c r="X293" s="346"/>
      <c r="Y293" s="346"/>
      <c r="Z293" s="346"/>
      <c r="AA293" s="346"/>
      <c r="AB293" s="346"/>
      <c r="AC293" s="346"/>
      <c r="AD293" s="346"/>
      <c r="AE293" s="346"/>
      <c r="AF293" s="346"/>
      <c r="AG293" s="346"/>
      <c r="AH293" s="346"/>
      <c r="AI293" s="346"/>
      <c r="AJ293" s="346"/>
      <c r="AK293" s="346"/>
      <c r="AL293" s="346"/>
      <c r="AM293" s="346"/>
      <c r="AN293" s="346"/>
      <c r="AO293" s="346"/>
      <c r="AP293" s="346"/>
      <c r="AQ293" s="346"/>
      <c r="AR293" s="346"/>
      <c r="AS293" s="346"/>
      <c r="AT293" s="346"/>
      <c r="AU293" s="346"/>
      <c r="AV293" s="346"/>
      <c r="AW293" s="346"/>
      <c r="AX293" s="346"/>
      <c r="AY293" s="346"/>
      <c r="AZ293" s="346"/>
      <c r="BA293" s="346"/>
      <c r="BB293" s="346"/>
      <c r="BC293" s="346"/>
      <c r="BD293" s="346"/>
      <c r="BE293" s="346"/>
      <c r="BF293" s="346"/>
      <c r="BG293" s="346"/>
      <c r="BH293" s="346"/>
      <c r="BI293" s="346"/>
      <c r="BJ293" s="346"/>
      <c r="BK293" s="346"/>
      <c r="BL293" s="346"/>
      <c r="BM293" s="346"/>
      <c r="BN293" s="346"/>
      <c r="BO293" s="346"/>
      <c r="BP293" s="346"/>
      <c r="BQ293" s="346"/>
      <c r="BR293" s="346"/>
      <c r="BS293" s="346"/>
      <c r="BT293" s="346"/>
      <c r="BU293" s="346"/>
      <c r="BV293" s="346"/>
      <c r="BW293" s="346"/>
      <c r="BX293" s="346"/>
      <c r="BY293" s="346"/>
      <c r="BZ293" s="346"/>
      <c r="CA293" s="346"/>
      <c r="CB293" s="346"/>
      <c r="CC293" s="346"/>
      <c r="CD293" s="346"/>
      <c r="CE293" s="346"/>
      <c r="CF293" s="346"/>
      <c r="CG293" s="346"/>
      <c r="CH293" s="346"/>
      <c r="CI293" s="346"/>
      <c r="CJ293" s="346"/>
      <c r="CK293" s="346"/>
      <c r="CL293" s="346"/>
      <c r="CM293" s="346"/>
      <c r="CN293" s="346"/>
      <c r="CO293" s="346"/>
      <c r="CP293" s="346"/>
      <c r="CQ293" s="346"/>
    </row>
    <row r="294" spans="1:95" ht="16.5" customHeight="1">
      <c r="A294" s="399"/>
      <c r="B294" s="399"/>
      <c r="C294" s="399"/>
      <c r="D294" s="399"/>
      <c r="E294" s="399"/>
      <c r="F294" s="399"/>
      <c r="G294" s="346"/>
      <c r="H294" s="401"/>
      <c r="I294" s="401"/>
      <c r="J294" s="346"/>
      <c r="K294" s="346"/>
      <c r="L294" s="346"/>
      <c r="M294" s="346"/>
      <c r="N294" s="346"/>
      <c r="O294" s="346"/>
      <c r="P294" s="346"/>
      <c r="Q294" s="346"/>
      <c r="R294" s="346"/>
      <c r="S294" s="346"/>
      <c r="T294" s="346"/>
      <c r="U294" s="346"/>
      <c r="V294" s="346"/>
      <c r="W294" s="346"/>
      <c r="X294" s="346"/>
      <c r="Y294" s="346"/>
      <c r="Z294" s="346"/>
      <c r="AA294" s="346"/>
      <c r="AB294" s="346"/>
      <c r="AC294" s="346"/>
      <c r="AD294" s="346"/>
      <c r="AE294" s="346"/>
      <c r="AF294" s="346"/>
      <c r="AG294" s="346"/>
      <c r="AH294" s="346"/>
      <c r="AI294" s="346"/>
      <c r="AJ294" s="346"/>
      <c r="AK294" s="346"/>
      <c r="AL294" s="346"/>
      <c r="AM294" s="346"/>
      <c r="AN294" s="346"/>
      <c r="AO294" s="346"/>
      <c r="AP294" s="346"/>
      <c r="AQ294" s="346"/>
      <c r="AR294" s="346"/>
      <c r="AS294" s="346"/>
      <c r="AT294" s="346"/>
      <c r="AU294" s="346"/>
      <c r="AV294" s="346"/>
      <c r="AW294" s="346"/>
      <c r="AX294" s="346"/>
      <c r="AY294" s="346"/>
      <c r="AZ294" s="346"/>
      <c r="BA294" s="346"/>
      <c r="BB294" s="346"/>
      <c r="BC294" s="346"/>
      <c r="BD294" s="346"/>
      <c r="BE294" s="346"/>
      <c r="BF294" s="346"/>
      <c r="BG294" s="346"/>
      <c r="BH294" s="346"/>
      <c r="BI294" s="346"/>
      <c r="BJ294" s="346"/>
      <c r="BK294" s="346"/>
      <c r="BL294" s="346"/>
      <c r="BM294" s="346"/>
      <c r="BN294" s="346"/>
      <c r="BO294" s="346"/>
      <c r="BP294" s="346"/>
      <c r="BQ294" s="346"/>
      <c r="BR294" s="346"/>
      <c r="BS294" s="346"/>
      <c r="BT294" s="346"/>
      <c r="BU294" s="346"/>
      <c r="BV294" s="346"/>
      <c r="BW294" s="346"/>
      <c r="BX294" s="346"/>
      <c r="BY294" s="346"/>
      <c r="BZ294" s="346"/>
      <c r="CA294" s="346"/>
      <c r="CB294" s="346"/>
      <c r="CC294" s="346"/>
      <c r="CD294" s="346"/>
      <c r="CE294" s="346"/>
      <c r="CF294" s="346"/>
      <c r="CG294" s="346"/>
      <c r="CH294" s="346"/>
      <c r="CI294" s="346"/>
      <c r="CJ294" s="346"/>
      <c r="CK294" s="346"/>
      <c r="CL294" s="346"/>
      <c r="CM294" s="346"/>
      <c r="CN294" s="346"/>
      <c r="CO294" s="346"/>
      <c r="CP294" s="346"/>
      <c r="CQ294" s="346"/>
    </row>
    <row r="295" spans="1:95" ht="16.5" customHeight="1">
      <c r="A295" s="399"/>
      <c r="B295" s="399"/>
      <c r="C295" s="399"/>
      <c r="D295" s="399"/>
      <c r="E295" s="399"/>
      <c r="F295" s="399"/>
      <c r="G295" s="346"/>
      <c r="H295" s="401"/>
      <c r="I295" s="401"/>
      <c r="J295" s="346"/>
      <c r="K295" s="346"/>
      <c r="L295" s="346"/>
      <c r="M295" s="346"/>
      <c r="N295" s="346"/>
      <c r="O295" s="346"/>
      <c r="P295" s="346"/>
      <c r="Q295" s="346"/>
      <c r="R295" s="346"/>
      <c r="S295" s="346"/>
      <c r="T295" s="346"/>
      <c r="U295" s="346"/>
      <c r="V295" s="346"/>
      <c r="W295" s="346"/>
      <c r="X295" s="346"/>
      <c r="Y295" s="346"/>
      <c r="Z295" s="346"/>
      <c r="AA295" s="346"/>
      <c r="AB295" s="346"/>
      <c r="AC295" s="346"/>
      <c r="AD295" s="346"/>
      <c r="AE295" s="346"/>
      <c r="AF295" s="346"/>
      <c r="AG295" s="346"/>
      <c r="AH295" s="346"/>
      <c r="AI295" s="346"/>
      <c r="AJ295" s="346"/>
      <c r="AK295" s="346"/>
      <c r="AL295" s="346"/>
      <c r="AM295" s="346"/>
      <c r="AN295" s="346"/>
      <c r="AO295" s="346"/>
      <c r="AP295" s="346"/>
      <c r="AQ295" s="346"/>
      <c r="AR295" s="346"/>
      <c r="AS295" s="346"/>
      <c r="AT295" s="346"/>
      <c r="AU295" s="346"/>
      <c r="AV295" s="346"/>
      <c r="AW295" s="346"/>
      <c r="AX295" s="346"/>
      <c r="AY295" s="346"/>
      <c r="AZ295" s="346"/>
      <c r="BA295" s="346"/>
      <c r="BB295" s="346"/>
      <c r="BC295" s="346"/>
      <c r="BD295" s="346"/>
      <c r="BE295" s="346"/>
      <c r="BF295" s="346"/>
      <c r="BG295" s="346"/>
      <c r="BH295" s="346"/>
      <c r="BI295" s="346"/>
      <c r="BJ295" s="346"/>
      <c r="BK295" s="346"/>
      <c r="BL295" s="346"/>
      <c r="BM295" s="346"/>
      <c r="BN295" s="346"/>
      <c r="BO295" s="346"/>
      <c r="BP295" s="346"/>
      <c r="BQ295" s="346"/>
      <c r="BR295" s="346"/>
      <c r="BS295" s="346"/>
      <c r="BT295" s="346"/>
      <c r="BU295" s="346"/>
      <c r="BV295" s="346"/>
      <c r="BW295" s="346"/>
      <c r="BX295" s="346"/>
      <c r="BY295" s="346"/>
      <c r="BZ295" s="346"/>
      <c r="CA295" s="346"/>
      <c r="CB295" s="346"/>
      <c r="CC295" s="346"/>
      <c r="CD295" s="346"/>
      <c r="CE295" s="346"/>
      <c r="CF295" s="346"/>
      <c r="CG295" s="346"/>
      <c r="CH295" s="346"/>
      <c r="CI295" s="346"/>
      <c r="CJ295" s="346"/>
      <c r="CK295" s="346"/>
      <c r="CL295" s="346"/>
      <c r="CM295" s="346"/>
      <c r="CN295" s="346"/>
      <c r="CO295" s="346"/>
      <c r="CP295" s="346"/>
      <c r="CQ295" s="346"/>
    </row>
    <row r="296" spans="1:95" ht="16.5" customHeight="1">
      <c r="A296" s="399"/>
      <c r="B296" s="399"/>
      <c r="C296" s="399"/>
      <c r="D296" s="399"/>
      <c r="E296" s="399"/>
      <c r="F296" s="399"/>
      <c r="G296" s="346"/>
      <c r="H296" s="401"/>
      <c r="I296" s="401"/>
      <c r="J296" s="346"/>
      <c r="K296" s="346"/>
      <c r="L296" s="346"/>
      <c r="M296" s="346"/>
      <c r="N296" s="346"/>
      <c r="O296" s="346"/>
      <c r="P296" s="346"/>
      <c r="Q296" s="346"/>
      <c r="R296" s="346"/>
      <c r="S296" s="346"/>
      <c r="T296" s="346"/>
      <c r="U296" s="346"/>
      <c r="V296" s="346"/>
      <c r="W296" s="346"/>
      <c r="X296" s="346"/>
      <c r="Y296" s="346"/>
      <c r="Z296" s="346"/>
      <c r="AA296" s="346"/>
      <c r="AB296" s="346"/>
      <c r="AC296" s="346"/>
      <c r="AD296" s="346"/>
      <c r="AE296" s="346"/>
      <c r="AF296" s="346"/>
      <c r="AG296" s="346"/>
      <c r="AH296" s="346"/>
      <c r="AI296" s="346"/>
      <c r="AJ296" s="346"/>
      <c r="AK296" s="346"/>
      <c r="AL296" s="346"/>
      <c r="AM296" s="346"/>
      <c r="AN296" s="346"/>
      <c r="AO296" s="346"/>
      <c r="AP296" s="346"/>
      <c r="AQ296" s="346"/>
      <c r="AR296" s="346"/>
      <c r="AS296" s="346"/>
      <c r="AT296" s="346"/>
      <c r="AU296" s="346"/>
      <c r="AV296" s="346"/>
      <c r="AW296" s="346"/>
      <c r="AX296" s="346"/>
      <c r="AY296" s="346"/>
      <c r="AZ296" s="346"/>
      <c r="BA296" s="346"/>
      <c r="BB296" s="346"/>
      <c r="BC296" s="346"/>
      <c r="BD296" s="346"/>
      <c r="BE296" s="346"/>
      <c r="BF296" s="346"/>
      <c r="BG296" s="346"/>
      <c r="BH296" s="346"/>
      <c r="BI296" s="346"/>
      <c r="BJ296" s="346"/>
      <c r="BK296" s="346"/>
      <c r="BL296" s="346"/>
      <c r="BM296" s="346"/>
      <c r="BN296" s="346"/>
      <c r="BO296" s="346"/>
      <c r="BP296" s="346"/>
      <c r="BQ296" s="346"/>
      <c r="BR296" s="346"/>
      <c r="BS296" s="346"/>
      <c r="BT296" s="346"/>
      <c r="BU296" s="346"/>
      <c r="BV296" s="346"/>
      <c r="BW296" s="346"/>
      <c r="BX296" s="346"/>
      <c r="BY296" s="346"/>
      <c r="BZ296" s="346"/>
      <c r="CA296" s="346"/>
      <c r="CB296" s="346"/>
      <c r="CC296" s="346"/>
      <c r="CD296" s="346"/>
      <c r="CE296" s="346"/>
      <c r="CF296" s="346"/>
      <c r="CG296" s="346"/>
      <c r="CH296" s="346"/>
      <c r="CI296" s="346"/>
      <c r="CJ296" s="346"/>
      <c r="CK296" s="346"/>
      <c r="CL296" s="346"/>
      <c r="CM296" s="346"/>
      <c r="CN296" s="346"/>
      <c r="CO296" s="346"/>
      <c r="CP296" s="346"/>
      <c r="CQ296" s="346"/>
    </row>
    <row r="297" spans="1:95" ht="16.5" customHeight="1">
      <c r="A297" s="399"/>
      <c r="B297" s="399"/>
      <c r="C297" s="399"/>
      <c r="D297" s="399"/>
      <c r="E297" s="399"/>
      <c r="F297" s="399"/>
      <c r="G297" s="346"/>
      <c r="H297" s="401"/>
      <c r="I297" s="401"/>
      <c r="J297" s="346"/>
      <c r="K297" s="346"/>
      <c r="L297" s="346"/>
      <c r="M297" s="346"/>
      <c r="N297" s="346"/>
      <c r="O297" s="346"/>
      <c r="P297" s="346"/>
      <c r="Q297" s="346"/>
      <c r="R297" s="346"/>
      <c r="S297" s="346"/>
      <c r="T297" s="346"/>
      <c r="U297" s="346"/>
      <c r="V297" s="346"/>
      <c r="W297" s="346"/>
      <c r="X297" s="346"/>
      <c r="Y297" s="346"/>
      <c r="Z297" s="346"/>
      <c r="AA297" s="346"/>
      <c r="AB297" s="346"/>
      <c r="AC297" s="346"/>
      <c r="AD297" s="346"/>
      <c r="AE297" s="346"/>
      <c r="AF297" s="346"/>
      <c r="AG297" s="346"/>
      <c r="AH297" s="346"/>
      <c r="AI297" s="346"/>
      <c r="AJ297" s="346"/>
      <c r="AK297" s="346"/>
      <c r="AL297" s="346"/>
      <c r="AM297" s="346"/>
      <c r="AN297" s="346"/>
      <c r="AO297" s="346"/>
      <c r="AP297" s="346"/>
      <c r="AQ297" s="346"/>
      <c r="AR297" s="346"/>
      <c r="AS297" s="346"/>
      <c r="AT297" s="346"/>
      <c r="AU297" s="346"/>
      <c r="AV297" s="346"/>
      <c r="AW297" s="346"/>
      <c r="AX297" s="346"/>
      <c r="AY297" s="346"/>
      <c r="AZ297" s="346"/>
      <c r="BA297" s="346"/>
      <c r="BB297" s="346"/>
      <c r="BC297" s="346"/>
      <c r="BD297" s="346"/>
      <c r="BE297" s="346"/>
      <c r="BF297" s="346"/>
      <c r="BG297" s="346"/>
      <c r="BH297" s="346"/>
      <c r="BI297" s="346"/>
      <c r="BJ297" s="346"/>
      <c r="BK297" s="346"/>
      <c r="BL297" s="346"/>
      <c r="BM297" s="346"/>
      <c r="BN297" s="346"/>
      <c r="BO297" s="346"/>
      <c r="BP297" s="346"/>
      <c r="BQ297" s="346"/>
      <c r="BR297" s="346"/>
      <c r="BS297" s="346"/>
      <c r="BT297" s="346"/>
      <c r="BU297" s="346"/>
      <c r="BV297" s="346"/>
      <c r="BW297" s="346"/>
      <c r="BX297" s="346"/>
      <c r="BY297" s="346"/>
      <c r="BZ297" s="346"/>
      <c r="CA297" s="346"/>
      <c r="CB297" s="346"/>
      <c r="CC297" s="346"/>
      <c r="CD297" s="346"/>
      <c r="CE297" s="346"/>
      <c r="CF297" s="346"/>
      <c r="CG297" s="346"/>
      <c r="CH297" s="346"/>
      <c r="CI297" s="346"/>
      <c r="CJ297" s="346"/>
      <c r="CK297" s="346"/>
      <c r="CL297" s="346"/>
      <c r="CM297" s="346"/>
      <c r="CN297" s="346"/>
      <c r="CO297" s="346"/>
      <c r="CP297" s="346"/>
      <c r="CQ297" s="346"/>
    </row>
    <row r="298" spans="1:95" ht="16.5" customHeight="1">
      <c r="A298" s="399"/>
      <c r="B298" s="399"/>
      <c r="C298" s="399"/>
      <c r="D298" s="399"/>
      <c r="E298" s="399"/>
      <c r="F298" s="399"/>
      <c r="G298" s="346"/>
      <c r="H298" s="401"/>
      <c r="I298" s="401"/>
      <c r="J298" s="346"/>
      <c r="K298" s="346"/>
      <c r="L298" s="346"/>
      <c r="M298" s="346"/>
      <c r="N298" s="346"/>
      <c r="O298" s="346"/>
      <c r="P298" s="346"/>
      <c r="Q298" s="346"/>
      <c r="R298" s="346"/>
      <c r="S298" s="346"/>
      <c r="T298" s="346"/>
      <c r="U298" s="346"/>
      <c r="V298" s="346"/>
      <c r="W298" s="346"/>
      <c r="X298" s="346"/>
      <c r="Y298" s="346"/>
      <c r="Z298" s="346"/>
      <c r="AA298" s="346"/>
      <c r="AB298" s="346"/>
      <c r="AC298" s="346"/>
      <c r="AD298" s="346"/>
      <c r="AE298" s="346"/>
      <c r="AF298" s="346"/>
      <c r="AG298" s="346"/>
      <c r="AH298" s="346"/>
      <c r="AI298" s="346"/>
      <c r="AJ298" s="346"/>
      <c r="AK298" s="346"/>
      <c r="AL298" s="346"/>
      <c r="AM298" s="346"/>
      <c r="AN298" s="346"/>
      <c r="AO298" s="346"/>
      <c r="AP298" s="346"/>
      <c r="AQ298" s="346"/>
      <c r="AR298" s="346"/>
      <c r="AS298" s="346"/>
      <c r="AT298" s="346"/>
      <c r="AU298" s="346"/>
      <c r="AV298" s="346"/>
      <c r="AW298" s="346"/>
      <c r="AX298" s="346"/>
      <c r="AY298" s="346"/>
      <c r="AZ298" s="346"/>
      <c r="BA298" s="346"/>
      <c r="BB298" s="346"/>
      <c r="BC298" s="346"/>
      <c r="BD298" s="346"/>
      <c r="BE298" s="346"/>
      <c r="BF298" s="346"/>
      <c r="BG298" s="346"/>
      <c r="BH298" s="346"/>
      <c r="BI298" s="346"/>
      <c r="BJ298" s="346"/>
      <c r="BK298" s="346"/>
      <c r="BL298" s="346"/>
      <c r="BM298" s="346"/>
      <c r="BN298" s="346"/>
      <c r="BO298" s="346"/>
      <c r="BP298" s="346"/>
      <c r="BQ298" s="346"/>
      <c r="BR298" s="346"/>
      <c r="BS298" s="346"/>
      <c r="BT298" s="346"/>
      <c r="BU298" s="346"/>
      <c r="BV298" s="346"/>
      <c r="BW298" s="346"/>
      <c r="BX298" s="346"/>
      <c r="BY298" s="346"/>
      <c r="BZ298" s="346"/>
      <c r="CA298" s="346"/>
      <c r="CB298" s="346"/>
      <c r="CC298" s="346"/>
      <c r="CD298" s="346"/>
      <c r="CE298" s="346"/>
      <c r="CF298" s="346"/>
      <c r="CG298" s="346"/>
      <c r="CH298" s="346"/>
      <c r="CI298" s="346"/>
      <c r="CJ298" s="346"/>
      <c r="CK298" s="346"/>
      <c r="CL298" s="346"/>
      <c r="CM298" s="346"/>
      <c r="CN298" s="346"/>
      <c r="CO298" s="346"/>
      <c r="CP298" s="346"/>
      <c r="CQ298" s="346"/>
    </row>
    <row r="299" spans="1:95" ht="16.5" customHeight="1">
      <c r="A299" s="399"/>
      <c r="B299" s="399"/>
      <c r="C299" s="399"/>
      <c r="D299" s="399"/>
      <c r="E299" s="399"/>
      <c r="F299" s="399"/>
      <c r="G299" s="346"/>
      <c r="H299" s="401"/>
      <c r="I299" s="401"/>
      <c r="J299" s="346"/>
      <c r="K299" s="346"/>
      <c r="L299" s="346"/>
      <c r="M299" s="346"/>
      <c r="N299" s="346"/>
      <c r="O299" s="346"/>
      <c r="P299" s="346"/>
      <c r="Q299" s="346"/>
      <c r="R299" s="346"/>
      <c r="S299" s="346"/>
      <c r="T299" s="346"/>
      <c r="U299" s="346"/>
      <c r="V299" s="346"/>
      <c r="W299" s="346"/>
      <c r="X299" s="346"/>
      <c r="Y299" s="346"/>
      <c r="Z299" s="346"/>
      <c r="AA299" s="346"/>
      <c r="AB299" s="346"/>
      <c r="AC299" s="346"/>
      <c r="AD299" s="346"/>
      <c r="AE299" s="346"/>
      <c r="AF299" s="346"/>
      <c r="AG299" s="346"/>
      <c r="AH299" s="346"/>
      <c r="AI299" s="346"/>
      <c r="AJ299" s="346"/>
      <c r="AK299" s="346"/>
      <c r="AL299" s="346"/>
      <c r="AM299" s="346"/>
      <c r="AN299" s="346"/>
      <c r="AO299" s="346"/>
      <c r="AP299" s="346"/>
      <c r="AQ299" s="346"/>
      <c r="AR299" s="346"/>
      <c r="AS299" s="346"/>
      <c r="AT299" s="346"/>
      <c r="AU299" s="346"/>
      <c r="AV299" s="346"/>
      <c r="AW299" s="346"/>
      <c r="AX299" s="346"/>
      <c r="AY299" s="346"/>
      <c r="AZ299" s="346"/>
      <c r="BA299" s="346"/>
      <c r="BB299" s="346"/>
      <c r="BC299" s="346"/>
      <c r="BD299" s="346"/>
      <c r="BE299" s="346"/>
      <c r="BF299" s="346"/>
      <c r="BG299" s="346"/>
      <c r="BH299" s="346"/>
      <c r="BI299" s="346"/>
      <c r="BJ299" s="346"/>
      <c r="BK299" s="346"/>
      <c r="BL299" s="346"/>
      <c r="BM299" s="346"/>
      <c r="BN299" s="346"/>
      <c r="BO299" s="346"/>
      <c r="BP299" s="346"/>
      <c r="BQ299" s="346"/>
      <c r="BR299" s="346"/>
      <c r="BS299" s="346"/>
      <c r="BT299" s="346"/>
      <c r="BU299" s="346"/>
      <c r="BV299" s="346"/>
      <c r="BW299" s="346"/>
      <c r="BX299" s="346"/>
      <c r="BY299" s="346"/>
      <c r="BZ299" s="346"/>
      <c r="CA299" s="346"/>
      <c r="CB299" s="346"/>
      <c r="CC299" s="346"/>
      <c r="CD299" s="346"/>
      <c r="CE299" s="346"/>
      <c r="CF299" s="346"/>
      <c r="CG299" s="346"/>
      <c r="CH299" s="346"/>
      <c r="CI299" s="346"/>
      <c r="CJ299" s="346"/>
      <c r="CK299" s="346"/>
      <c r="CL299" s="346"/>
      <c r="CM299" s="346"/>
      <c r="CN299" s="346"/>
      <c r="CO299" s="346"/>
      <c r="CP299" s="346"/>
      <c r="CQ299" s="346"/>
    </row>
    <row r="300" spans="1:95" ht="16.5" customHeight="1">
      <c r="A300" s="399"/>
      <c r="B300" s="399"/>
      <c r="C300" s="399"/>
      <c r="D300" s="399"/>
      <c r="E300" s="399"/>
      <c r="F300" s="399"/>
      <c r="G300" s="346"/>
      <c r="H300" s="401"/>
      <c r="I300" s="401"/>
      <c r="J300" s="346"/>
      <c r="K300" s="346"/>
      <c r="L300" s="346"/>
      <c r="M300" s="346"/>
      <c r="N300" s="346"/>
      <c r="O300" s="346"/>
      <c r="P300" s="346"/>
      <c r="Q300" s="346"/>
      <c r="R300" s="346"/>
      <c r="S300" s="346"/>
      <c r="T300" s="346"/>
      <c r="U300" s="346"/>
      <c r="V300" s="346"/>
      <c r="W300" s="346"/>
      <c r="X300" s="346"/>
      <c r="Y300" s="346"/>
      <c r="Z300" s="346"/>
      <c r="AA300" s="346"/>
      <c r="AB300" s="346"/>
      <c r="AC300" s="346"/>
      <c r="AD300" s="346"/>
      <c r="AE300" s="346"/>
      <c r="AF300" s="346"/>
      <c r="AG300" s="346"/>
      <c r="AH300" s="346"/>
      <c r="AI300" s="346"/>
      <c r="AJ300" s="346"/>
      <c r="AK300" s="346"/>
      <c r="AL300" s="346"/>
      <c r="AM300" s="346"/>
      <c r="AN300" s="346"/>
      <c r="AO300" s="346"/>
      <c r="AP300" s="346"/>
      <c r="AQ300" s="346"/>
      <c r="AR300" s="346"/>
      <c r="AS300" s="346"/>
      <c r="AT300" s="346"/>
      <c r="AU300" s="346"/>
      <c r="AV300" s="346"/>
      <c r="AW300" s="346"/>
      <c r="AX300" s="346"/>
      <c r="AY300" s="346"/>
      <c r="AZ300" s="346"/>
      <c r="BA300" s="346"/>
      <c r="BB300" s="346"/>
      <c r="BC300" s="346"/>
      <c r="BD300" s="346"/>
      <c r="BE300" s="346"/>
      <c r="BF300" s="346"/>
      <c r="BG300" s="346"/>
      <c r="BH300" s="346"/>
      <c r="BI300" s="346"/>
      <c r="BJ300" s="346"/>
      <c r="BK300" s="346"/>
      <c r="BL300" s="346"/>
      <c r="BM300" s="346"/>
      <c r="BN300" s="346"/>
      <c r="BO300" s="346"/>
      <c r="BP300" s="346"/>
      <c r="BQ300" s="346"/>
      <c r="BR300" s="346"/>
      <c r="BS300" s="346"/>
      <c r="BT300" s="346"/>
      <c r="BU300" s="346"/>
      <c r="BV300" s="346"/>
      <c r="BW300" s="346"/>
      <c r="BX300" s="346"/>
      <c r="BY300" s="346"/>
      <c r="BZ300" s="346"/>
      <c r="CA300" s="346"/>
      <c r="CB300" s="346"/>
      <c r="CC300" s="346"/>
      <c r="CD300" s="346"/>
      <c r="CE300" s="346"/>
      <c r="CF300" s="346"/>
      <c r="CG300" s="346"/>
      <c r="CH300" s="346"/>
      <c r="CI300" s="346"/>
      <c r="CJ300" s="346"/>
      <c r="CK300" s="346"/>
      <c r="CL300" s="346"/>
      <c r="CM300" s="346"/>
      <c r="CN300" s="346"/>
      <c r="CO300" s="346"/>
      <c r="CP300" s="346"/>
      <c r="CQ300" s="346"/>
    </row>
    <row r="301" spans="1:95" ht="16.5" customHeight="1">
      <c r="A301" s="399"/>
      <c r="B301" s="399"/>
      <c r="C301" s="399"/>
      <c r="D301" s="399"/>
      <c r="E301" s="399"/>
      <c r="F301" s="399"/>
      <c r="G301" s="346"/>
      <c r="H301" s="401"/>
      <c r="I301" s="401"/>
      <c r="J301" s="346"/>
      <c r="K301" s="346"/>
      <c r="L301" s="346"/>
      <c r="M301" s="346"/>
      <c r="N301" s="346"/>
      <c r="O301" s="346"/>
      <c r="P301" s="346"/>
      <c r="Q301" s="346"/>
      <c r="R301" s="346"/>
      <c r="S301" s="346"/>
      <c r="T301" s="346"/>
      <c r="U301" s="346"/>
      <c r="V301" s="346"/>
      <c r="W301" s="346"/>
      <c r="X301" s="346"/>
      <c r="Y301" s="346"/>
      <c r="Z301" s="346"/>
      <c r="AA301" s="346"/>
      <c r="AB301" s="346"/>
      <c r="AC301" s="346"/>
      <c r="AD301" s="346"/>
      <c r="AE301" s="346"/>
      <c r="AF301" s="346"/>
      <c r="AG301" s="346"/>
      <c r="AH301" s="346"/>
      <c r="AI301" s="346"/>
      <c r="AJ301" s="346"/>
      <c r="AK301" s="346"/>
      <c r="AL301" s="346"/>
      <c r="AM301" s="346"/>
      <c r="AN301" s="346"/>
      <c r="AO301" s="346"/>
      <c r="AP301" s="346"/>
      <c r="AQ301" s="346"/>
      <c r="AR301" s="346"/>
      <c r="AS301" s="346"/>
      <c r="AT301" s="346"/>
      <c r="AU301" s="346"/>
      <c r="AV301" s="346"/>
      <c r="AW301" s="346"/>
      <c r="AX301" s="346"/>
      <c r="AY301" s="346"/>
      <c r="AZ301" s="346"/>
      <c r="BA301" s="346"/>
      <c r="BB301" s="346"/>
      <c r="BC301" s="346"/>
      <c r="BD301" s="346"/>
      <c r="BE301" s="346"/>
      <c r="BF301" s="346"/>
      <c r="BG301" s="346"/>
      <c r="BH301" s="346"/>
      <c r="BI301" s="346"/>
      <c r="BJ301" s="346"/>
      <c r="BK301" s="346"/>
      <c r="BL301" s="346"/>
      <c r="BM301" s="346"/>
      <c r="BN301" s="346"/>
      <c r="BO301" s="346"/>
      <c r="BP301" s="346"/>
      <c r="BQ301" s="346"/>
      <c r="BR301" s="346"/>
      <c r="BS301" s="346"/>
      <c r="BT301" s="346"/>
      <c r="BU301" s="346"/>
      <c r="BV301" s="346"/>
      <c r="BW301" s="346"/>
      <c r="BX301" s="346"/>
      <c r="BY301" s="346"/>
      <c r="BZ301" s="346"/>
      <c r="CA301" s="346"/>
      <c r="CB301" s="346"/>
      <c r="CC301" s="346"/>
      <c r="CD301" s="346"/>
      <c r="CE301" s="346"/>
      <c r="CF301" s="346"/>
      <c r="CG301" s="346"/>
      <c r="CH301" s="346"/>
      <c r="CI301" s="346"/>
      <c r="CJ301" s="346"/>
      <c r="CK301" s="346"/>
      <c r="CL301" s="346"/>
      <c r="CM301" s="346"/>
      <c r="CN301" s="346"/>
      <c r="CO301" s="346"/>
      <c r="CP301" s="346"/>
      <c r="CQ301" s="346"/>
    </row>
    <row r="302" spans="1:95" ht="16.5" customHeight="1">
      <c r="A302" s="399"/>
      <c r="B302" s="399"/>
      <c r="C302" s="399"/>
      <c r="D302" s="399"/>
      <c r="E302" s="399"/>
      <c r="F302" s="399"/>
      <c r="G302" s="346"/>
      <c r="H302" s="401"/>
      <c r="I302" s="401"/>
      <c r="J302" s="346"/>
      <c r="K302" s="346"/>
      <c r="L302" s="346"/>
      <c r="M302" s="346"/>
      <c r="N302" s="346"/>
      <c r="O302" s="346"/>
      <c r="P302" s="346"/>
      <c r="Q302" s="346"/>
      <c r="R302" s="346"/>
      <c r="S302" s="346"/>
      <c r="T302" s="346"/>
      <c r="U302" s="346"/>
      <c r="V302" s="346"/>
      <c r="W302" s="346"/>
      <c r="X302" s="346"/>
      <c r="Y302" s="346"/>
      <c r="Z302" s="346"/>
      <c r="AA302" s="346"/>
      <c r="AB302" s="346"/>
      <c r="AC302" s="346"/>
      <c r="AD302" s="346"/>
      <c r="AE302" s="346"/>
      <c r="AF302" s="346"/>
      <c r="AG302" s="346"/>
      <c r="AH302" s="346"/>
      <c r="AI302" s="346"/>
      <c r="AJ302" s="346"/>
      <c r="AK302" s="346"/>
      <c r="AL302" s="346"/>
      <c r="AM302" s="346"/>
      <c r="AN302" s="346"/>
      <c r="AO302" s="346"/>
      <c r="AP302" s="346"/>
      <c r="AQ302" s="346"/>
      <c r="AR302" s="346"/>
      <c r="AS302" s="346"/>
      <c r="AT302" s="346"/>
      <c r="AU302" s="346"/>
      <c r="AV302" s="346"/>
      <c r="AW302" s="346"/>
      <c r="AX302" s="346"/>
      <c r="AY302" s="346"/>
      <c r="AZ302" s="346"/>
      <c r="BA302" s="346"/>
      <c r="BB302" s="346"/>
      <c r="BC302" s="346"/>
      <c r="BD302" s="346"/>
      <c r="BE302" s="346"/>
      <c r="BF302" s="346"/>
      <c r="BG302" s="346"/>
      <c r="BH302" s="346"/>
      <c r="BI302" s="346"/>
      <c r="BJ302" s="346"/>
      <c r="BK302" s="346"/>
      <c r="BL302" s="346"/>
      <c r="BM302" s="346"/>
      <c r="BN302" s="346"/>
      <c r="BO302" s="346"/>
      <c r="BP302" s="346"/>
      <c r="BQ302" s="346"/>
      <c r="BR302" s="346"/>
      <c r="BS302" s="346"/>
      <c r="BT302" s="346"/>
      <c r="BU302" s="346"/>
      <c r="BV302" s="346"/>
      <c r="BW302" s="346"/>
      <c r="BX302" s="346"/>
      <c r="BY302" s="346"/>
      <c r="BZ302" s="346"/>
      <c r="CA302" s="346"/>
      <c r="CB302" s="346"/>
      <c r="CC302" s="346"/>
      <c r="CD302" s="346"/>
      <c r="CE302" s="346"/>
      <c r="CF302" s="346"/>
      <c r="CG302" s="346"/>
      <c r="CH302" s="346"/>
      <c r="CI302" s="346"/>
      <c r="CJ302" s="346"/>
      <c r="CK302" s="346"/>
      <c r="CL302" s="346"/>
      <c r="CM302" s="346"/>
      <c r="CN302" s="346"/>
      <c r="CO302" s="346"/>
      <c r="CP302" s="346"/>
      <c r="CQ302" s="346"/>
    </row>
    <row r="303" spans="1:95" ht="16.5" customHeight="1">
      <c r="A303" s="399"/>
      <c r="B303" s="399"/>
      <c r="C303" s="399"/>
      <c r="D303" s="399"/>
      <c r="E303" s="399"/>
      <c r="F303" s="399"/>
      <c r="G303" s="346"/>
      <c r="H303" s="401"/>
      <c r="I303" s="401"/>
      <c r="J303" s="346"/>
      <c r="K303" s="346"/>
      <c r="L303" s="346"/>
      <c r="M303" s="346"/>
      <c r="N303" s="346"/>
      <c r="O303" s="346"/>
      <c r="P303" s="346"/>
      <c r="Q303" s="346"/>
      <c r="R303" s="346"/>
      <c r="S303" s="346"/>
      <c r="T303" s="346"/>
      <c r="U303" s="346"/>
      <c r="V303" s="346"/>
      <c r="W303" s="346"/>
      <c r="X303" s="346"/>
      <c r="Y303" s="346"/>
      <c r="Z303" s="346"/>
      <c r="AA303" s="346"/>
      <c r="AB303" s="346"/>
      <c r="AC303" s="346"/>
      <c r="AD303" s="346"/>
      <c r="AE303" s="346"/>
      <c r="AF303" s="346"/>
      <c r="AG303" s="346"/>
      <c r="AH303" s="346"/>
      <c r="AI303" s="346"/>
      <c r="AJ303" s="346"/>
      <c r="AK303" s="346"/>
      <c r="AL303" s="346"/>
      <c r="AM303" s="346"/>
      <c r="AN303" s="346"/>
      <c r="AO303" s="346"/>
      <c r="AP303" s="346"/>
      <c r="AQ303" s="346"/>
      <c r="AR303" s="346"/>
      <c r="AS303" s="346"/>
      <c r="AT303" s="346"/>
      <c r="AU303" s="346"/>
      <c r="AV303" s="346"/>
      <c r="AW303" s="346"/>
      <c r="AX303" s="346"/>
      <c r="AY303" s="346"/>
      <c r="AZ303" s="346"/>
      <c r="BA303" s="346"/>
      <c r="BB303" s="346"/>
      <c r="BC303" s="346"/>
      <c r="BD303" s="346"/>
      <c r="BE303" s="346"/>
      <c r="BF303" s="346"/>
      <c r="BG303" s="346"/>
      <c r="BH303" s="346"/>
      <c r="BI303" s="346"/>
      <c r="BJ303" s="346"/>
      <c r="BK303" s="346"/>
      <c r="BL303" s="346"/>
      <c r="BM303" s="346"/>
      <c r="BN303" s="346"/>
      <c r="BO303" s="346"/>
      <c r="BP303" s="346"/>
      <c r="BQ303" s="346"/>
      <c r="BR303" s="346"/>
      <c r="BS303" s="346"/>
      <c r="BT303" s="346"/>
      <c r="BU303" s="346"/>
      <c r="BV303" s="346"/>
      <c r="BW303" s="346"/>
      <c r="BX303" s="346"/>
      <c r="BY303" s="346"/>
      <c r="BZ303" s="346"/>
      <c r="CA303" s="346"/>
      <c r="CB303" s="346"/>
      <c r="CC303" s="346"/>
      <c r="CD303" s="346"/>
      <c r="CE303" s="346"/>
      <c r="CF303" s="346"/>
      <c r="CG303" s="346"/>
      <c r="CH303" s="346"/>
      <c r="CI303" s="346"/>
      <c r="CJ303" s="346"/>
      <c r="CK303" s="346"/>
      <c r="CL303" s="346"/>
      <c r="CM303" s="346"/>
      <c r="CN303" s="346"/>
      <c r="CO303" s="346"/>
      <c r="CP303" s="346"/>
      <c r="CQ303" s="346"/>
    </row>
    <row r="304" spans="1:95" ht="16.5" customHeight="1">
      <c r="A304" s="399"/>
      <c r="B304" s="399"/>
      <c r="C304" s="399"/>
      <c r="D304" s="399"/>
      <c r="E304" s="399"/>
      <c r="F304" s="399"/>
      <c r="G304" s="346"/>
      <c r="H304" s="401"/>
      <c r="I304" s="401"/>
      <c r="J304" s="346"/>
      <c r="K304" s="346"/>
      <c r="L304" s="346"/>
      <c r="M304" s="346"/>
      <c r="N304" s="346"/>
      <c r="O304" s="346"/>
      <c r="P304" s="346"/>
      <c r="Q304" s="346"/>
      <c r="R304" s="346"/>
      <c r="S304" s="346"/>
      <c r="T304" s="346"/>
      <c r="U304" s="346"/>
      <c r="V304" s="346"/>
      <c r="W304" s="346"/>
      <c r="X304" s="346"/>
      <c r="Y304" s="346"/>
      <c r="Z304" s="346"/>
      <c r="AA304" s="346"/>
      <c r="AB304" s="346"/>
      <c r="AC304" s="346"/>
      <c r="AD304" s="346"/>
      <c r="AE304" s="346"/>
      <c r="AF304" s="346"/>
      <c r="AG304" s="346"/>
      <c r="AH304" s="346"/>
      <c r="AI304" s="346"/>
      <c r="AJ304" s="346"/>
      <c r="AK304" s="346"/>
      <c r="AL304" s="346"/>
      <c r="AM304" s="346"/>
      <c r="AN304" s="346"/>
      <c r="AO304" s="346"/>
      <c r="AP304" s="346"/>
      <c r="AQ304" s="346"/>
      <c r="AR304" s="346"/>
      <c r="AS304" s="346"/>
      <c r="AT304" s="346"/>
      <c r="AU304" s="346"/>
      <c r="AV304" s="346"/>
      <c r="AW304" s="346"/>
      <c r="AX304" s="346"/>
      <c r="AY304" s="346"/>
      <c r="AZ304" s="346"/>
      <c r="BA304" s="346"/>
      <c r="BB304" s="346"/>
      <c r="BC304" s="346"/>
      <c r="BD304" s="346"/>
      <c r="BE304" s="346"/>
      <c r="BF304" s="346"/>
      <c r="BG304" s="346"/>
      <c r="BH304" s="346"/>
      <c r="BI304" s="346"/>
      <c r="BJ304" s="346"/>
      <c r="BK304" s="346"/>
      <c r="BL304" s="346"/>
      <c r="BM304" s="346"/>
      <c r="BN304" s="346"/>
      <c r="BO304" s="346"/>
      <c r="BP304" s="346"/>
      <c r="BQ304" s="346"/>
      <c r="BR304" s="346"/>
      <c r="BS304" s="346"/>
      <c r="BT304" s="346"/>
      <c r="BU304" s="346"/>
      <c r="BV304" s="346"/>
      <c r="BW304" s="346"/>
      <c r="BX304" s="346"/>
      <c r="BY304" s="346"/>
      <c r="BZ304" s="346"/>
      <c r="CA304" s="346"/>
      <c r="CB304" s="346"/>
      <c r="CC304" s="346"/>
      <c r="CD304" s="346"/>
      <c r="CE304" s="346"/>
      <c r="CF304" s="346"/>
      <c r="CG304" s="346"/>
      <c r="CH304" s="346"/>
      <c r="CI304" s="346"/>
      <c r="CJ304" s="346"/>
      <c r="CK304" s="346"/>
      <c r="CL304" s="346"/>
      <c r="CM304" s="346"/>
      <c r="CN304" s="346"/>
      <c r="CO304" s="346"/>
      <c r="CP304" s="346"/>
      <c r="CQ304" s="346"/>
    </row>
    <row r="305" spans="1:95" ht="16.5" customHeight="1">
      <c r="A305" s="399"/>
      <c r="B305" s="399"/>
      <c r="C305" s="399"/>
      <c r="D305" s="399"/>
      <c r="E305" s="399"/>
      <c r="F305" s="399"/>
      <c r="G305" s="346"/>
      <c r="H305" s="401"/>
      <c r="I305" s="401"/>
      <c r="J305" s="346"/>
      <c r="K305" s="346"/>
      <c r="L305" s="346"/>
      <c r="M305" s="346"/>
      <c r="N305" s="346"/>
      <c r="O305" s="346"/>
      <c r="P305" s="346"/>
      <c r="Q305" s="346"/>
      <c r="R305" s="346"/>
      <c r="S305" s="346"/>
      <c r="T305" s="346"/>
      <c r="U305" s="346"/>
      <c r="V305" s="346"/>
      <c r="W305" s="346"/>
      <c r="X305" s="346"/>
      <c r="Y305" s="346"/>
      <c r="Z305" s="346"/>
      <c r="AA305" s="346"/>
      <c r="AB305" s="346"/>
      <c r="AC305" s="346"/>
      <c r="AD305" s="346"/>
      <c r="AE305" s="346"/>
      <c r="AF305" s="346"/>
      <c r="AG305" s="346"/>
      <c r="AH305" s="346"/>
      <c r="AI305" s="346"/>
      <c r="AJ305" s="346"/>
      <c r="AK305" s="346"/>
      <c r="AL305" s="346"/>
      <c r="AM305" s="346"/>
      <c r="AN305" s="346"/>
      <c r="AO305" s="346"/>
      <c r="AP305" s="346"/>
      <c r="AQ305" s="346"/>
      <c r="AR305" s="346"/>
      <c r="AS305" s="346"/>
      <c r="AT305" s="346"/>
      <c r="AU305" s="346"/>
      <c r="AV305" s="346"/>
      <c r="AW305" s="346"/>
      <c r="AX305" s="346"/>
      <c r="AY305" s="346"/>
      <c r="AZ305" s="346"/>
      <c r="BA305" s="346"/>
      <c r="BB305" s="346"/>
      <c r="BC305" s="346"/>
      <c r="BD305" s="346"/>
      <c r="BE305" s="346"/>
      <c r="BF305" s="346"/>
      <c r="BG305" s="346"/>
      <c r="BH305" s="346"/>
      <c r="BI305" s="346"/>
      <c r="BJ305" s="346"/>
      <c r="BK305" s="346"/>
      <c r="BL305" s="346"/>
      <c r="BM305" s="346"/>
      <c r="BN305" s="346"/>
      <c r="BO305" s="346"/>
      <c r="BP305" s="346"/>
      <c r="BQ305" s="346"/>
      <c r="BR305" s="346"/>
      <c r="BS305" s="346"/>
      <c r="BT305" s="346"/>
      <c r="BU305" s="346"/>
      <c r="BV305" s="346"/>
      <c r="BW305" s="346"/>
      <c r="BX305" s="346"/>
      <c r="BY305" s="346"/>
      <c r="BZ305" s="346"/>
      <c r="CA305" s="346"/>
      <c r="CB305" s="346"/>
      <c r="CC305" s="346"/>
      <c r="CD305" s="346"/>
      <c r="CE305" s="346"/>
      <c r="CF305" s="346"/>
      <c r="CG305" s="346"/>
      <c r="CH305" s="346"/>
      <c r="CI305" s="346"/>
      <c r="CJ305" s="346"/>
      <c r="CK305" s="346"/>
      <c r="CL305" s="346"/>
      <c r="CM305" s="346"/>
      <c r="CN305" s="346"/>
      <c r="CO305" s="346"/>
      <c r="CP305" s="346"/>
      <c r="CQ305" s="346"/>
    </row>
    <row r="306" spans="1:95" ht="16.5" customHeight="1">
      <c r="A306" s="399"/>
      <c r="B306" s="399"/>
      <c r="C306" s="399"/>
      <c r="D306" s="399"/>
      <c r="E306" s="399"/>
      <c r="F306" s="399"/>
      <c r="G306" s="346"/>
      <c r="H306" s="401"/>
      <c r="I306" s="401"/>
      <c r="J306" s="346"/>
      <c r="K306" s="346"/>
      <c r="L306" s="346"/>
      <c r="M306" s="346"/>
      <c r="N306" s="346"/>
      <c r="O306" s="346"/>
      <c r="P306" s="346"/>
      <c r="Q306" s="346"/>
      <c r="R306" s="346"/>
      <c r="S306" s="346"/>
      <c r="T306" s="346"/>
      <c r="U306" s="346"/>
      <c r="V306" s="346"/>
      <c r="W306" s="346"/>
      <c r="X306" s="346"/>
      <c r="Y306" s="346"/>
      <c r="Z306" s="346"/>
      <c r="AA306" s="346"/>
      <c r="AB306" s="346"/>
      <c r="AC306" s="346"/>
      <c r="AD306" s="346"/>
      <c r="AE306" s="346"/>
      <c r="AF306" s="346"/>
      <c r="AG306" s="346"/>
      <c r="AH306" s="346"/>
      <c r="AI306" s="346"/>
      <c r="AJ306" s="346"/>
      <c r="AK306" s="346"/>
      <c r="AL306" s="346"/>
      <c r="AM306" s="346"/>
      <c r="AN306" s="346"/>
      <c r="AO306" s="346"/>
      <c r="AP306" s="346"/>
      <c r="AQ306" s="346"/>
      <c r="AR306" s="346"/>
      <c r="AS306" s="346"/>
      <c r="AT306" s="346"/>
      <c r="AU306" s="346"/>
      <c r="AV306" s="346"/>
      <c r="AW306" s="346"/>
      <c r="AX306" s="346"/>
      <c r="AY306" s="346"/>
      <c r="AZ306" s="346"/>
      <c r="BA306" s="346"/>
      <c r="BB306" s="346"/>
      <c r="BC306" s="346"/>
      <c r="BD306" s="346"/>
      <c r="BE306" s="346"/>
      <c r="BF306" s="346"/>
      <c r="BG306" s="346"/>
      <c r="BH306" s="346"/>
      <c r="BI306" s="346"/>
      <c r="BJ306" s="346"/>
      <c r="BK306" s="346"/>
      <c r="BL306" s="346"/>
      <c r="BM306" s="346"/>
      <c r="BN306" s="346"/>
      <c r="BO306" s="346"/>
      <c r="BP306" s="346"/>
      <c r="BQ306" s="346"/>
      <c r="BR306" s="346"/>
      <c r="BS306" s="346"/>
      <c r="BT306" s="346"/>
      <c r="BU306" s="346"/>
      <c r="BV306" s="346"/>
      <c r="BW306" s="346"/>
      <c r="BX306" s="346"/>
      <c r="BY306" s="346"/>
      <c r="BZ306" s="346"/>
      <c r="CA306" s="346"/>
      <c r="CB306" s="346"/>
      <c r="CC306" s="346"/>
      <c r="CD306" s="346"/>
      <c r="CE306" s="346"/>
      <c r="CF306" s="346"/>
      <c r="CG306" s="346"/>
      <c r="CH306" s="346"/>
      <c r="CI306" s="346"/>
      <c r="CJ306" s="346"/>
      <c r="CK306" s="346"/>
      <c r="CL306" s="346"/>
      <c r="CM306" s="346"/>
      <c r="CN306" s="346"/>
      <c r="CO306" s="346"/>
      <c r="CP306" s="346"/>
      <c r="CQ306" s="346"/>
    </row>
    <row r="307" spans="1:95" ht="16.5" customHeight="1">
      <c r="A307" s="399"/>
      <c r="B307" s="399"/>
      <c r="C307" s="399"/>
      <c r="D307" s="399"/>
      <c r="E307" s="399"/>
      <c r="F307" s="399"/>
      <c r="G307" s="346"/>
      <c r="H307" s="401"/>
      <c r="I307" s="401"/>
      <c r="J307" s="346"/>
      <c r="K307" s="346"/>
      <c r="L307" s="346"/>
      <c r="M307" s="346"/>
      <c r="N307" s="346"/>
      <c r="O307" s="346"/>
      <c r="P307" s="346"/>
      <c r="Q307" s="346"/>
      <c r="R307" s="346"/>
      <c r="S307" s="346"/>
      <c r="T307" s="346"/>
      <c r="U307" s="346"/>
      <c r="V307" s="346"/>
      <c r="W307" s="346"/>
      <c r="X307" s="346"/>
      <c r="Y307" s="346"/>
      <c r="Z307" s="346"/>
      <c r="AA307" s="346"/>
      <c r="AB307" s="346"/>
      <c r="AC307" s="346"/>
      <c r="AD307" s="346"/>
      <c r="AE307" s="346"/>
      <c r="AF307" s="346"/>
      <c r="AG307" s="346"/>
      <c r="AH307" s="346"/>
      <c r="AI307" s="346"/>
      <c r="AJ307" s="346"/>
      <c r="AK307" s="346"/>
      <c r="AL307" s="346"/>
      <c r="AM307" s="346"/>
      <c r="AN307" s="346"/>
      <c r="AO307" s="346"/>
      <c r="AP307" s="346"/>
      <c r="AQ307" s="346"/>
      <c r="AR307" s="346"/>
      <c r="AS307" s="346"/>
      <c r="AT307" s="346"/>
      <c r="AU307" s="346"/>
      <c r="AV307" s="346"/>
      <c r="AW307" s="346"/>
      <c r="AX307" s="346"/>
      <c r="AY307" s="346"/>
      <c r="AZ307" s="346"/>
      <c r="BA307" s="346"/>
      <c r="BB307" s="346"/>
      <c r="BC307" s="346"/>
      <c r="BD307" s="346"/>
      <c r="BE307" s="346"/>
      <c r="BF307" s="346"/>
      <c r="BG307" s="346"/>
      <c r="BH307" s="346"/>
      <c r="BI307" s="346"/>
      <c r="BJ307" s="346"/>
      <c r="BK307" s="346"/>
      <c r="BL307" s="346"/>
      <c r="BM307" s="346"/>
      <c r="BN307" s="346"/>
      <c r="BO307" s="346"/>
      <c r="BP307" s="346"/>
      <c r="BQ307" s="346"/>
      <c r="BR307" s="346"/>
      <c r="BS307" s="346"/>
      <c r="BT307" s="346"/>
      <c r="BU307" s="346"/>
      <c r="BV307" s="346"/>
      <c r="BW307" s="346"/>
      <c r="BX307" s="346"/>
      <c r="BY307" s="346"/>
      <c r="BZ307" s="346"/>
      <c r="CA307" s="346"/>
      <c r="CB307" s="346"/>
      <c r="CC307" s="346"/>
      <c r="CD307" s="346"/>
      <c r="CE307" s="346"/>
      <c r="CF307" s="346"/>
      <c r="CG307" s="346"/>
      <c r="CH307" s="346"/>
      <c r="CI307" s="346"/>
      <c r="CJ307" s="346"/>
      <c r="CK307" s="346"/>
      <c r="CL307" s="346"/>
      <c r="CM307" s="346"/>
      <c r="CN307" s="346"/>
      <c r="CO307" s="346"/>
      <c r="CP307" s="346"/>
      <c r="CQ307" s="346"/>
    </row>
    <row r="308" spans="1:95" ht="16.5" customHeight="1">
      <c r="A308" s="399"/>
      <c r="B308" s="399"/>
      <c r="C308" s="399"/>
      <c r="D308" s="399"/>
      <c r="E308" s="399"/>
      <c r="F308" s="399"/>
      <c r="G308" s="346"/>
      <c r="H308" s="401"/>
      <c r="I308" s="401"/>
      <c r="J308" s="346"/>
      <c r="K308" s="346"/>
      <c r="L308" s="346"/>
      <c r="M308" s="346"/>
      <c r="N308" s="346"/>
      <c r="O308" s="346"/>
      <c r="P308" s="346"/>
      <c r="Q308" s="346"/>
      <c r="R308" s="346"/>
      <c r="S308" s="346"/>
      <c r="T308" s="346"/>
      <c r="U308" s="346"/>
      <c r="V308" s="346"/>
      <c r="W308" s="346"/>
      <c r="X308" s="346"/>
      <c r="Y308" s="346"/>
      <c r="Z308" s="346"/>
      <c r="AA308" s="346"/>
      <c r="AB308" s="346"/>
      <c r="AC308" s="346"/>
      <c r="AD308" s="346"/>
      <c r="AE308" s="346"/>
      <c r="AF308" s="346"/>
      <c r="AG308" s="346"/>
      <c r="AH308" s="346"/>
      <c r="AI308" s="346"/>
      <c r="AJ308" s="346"/>
      <c r="AK308" s="346"/>
      <c r="AL308" s="346"/>
      <c r="AM308" s="346"/>
      <c r="AN308" s="346"/>
      <c r="AO308" s="346"/>
      <c r="AP308" s="346"/>
      <c r="AQ308" s="346"/>
      <c r="AR308" s="346"/>
      <c r="AS308" s="346"/>
      <c r="AT308" s="346"/>
      <c r="AU308" s="346"/>
      <c r="AV308" s="346"/>
      <c r="AW308" s="346"/>
      <c r="AX308" s="346"/>
      <c r="AY308" s="346"/>
      <c r="AZ308" s="346"/>
      <c r="BA308" s="346"/>
      <c r="BB308" s="346"/>
      <c r="BC308" s="346"/>
      <c r="BD308" s="346"/>
      <c r="BE308" s="346"/>
      <c r="BF308" s="346"/>
      <c r="BG308" s="346"/>
      <c r="BH308" s="346"/>
      <c r="BI308" s="346"/>
      <c r="BJ308" s="346"/>
      <c r="BK308" s="346"/>
      <c r="BL308" s="346"/>
      <c r="BM308" s="346"/>
      <c r="BN308" s="346"/>
      <c r="BO308" s="346"/>
      <c r="BP308" s="346"/>
      <c r="BQ308" s="346"/>
      <c r="BR308" s="346"/>
      <c r="BS308" s="346"/>
      <c r="BT308" s="346"/>
      <c r="BU308" s="346"/>
      <c r="BV308" s="346"/>
      <c r="BW308" s="346"/>
      <c r="BX308" s="346"/>
      <c r="BY308" s="346"/>
      <c r="BZ308" s="346"/>
      <c r="CA308" s="346"/>
      <c r="CB308" s="346"/>
      <c r="CC308" s="346"/>
      <c r="CD308" s="346"/>
      <c r="CE308" s="346"/>
      <c r="CF308" s="346"/>
      <c r="CG308" s="346"/>
      <c r="CH308" s="346"/>
      <c r="CI308" s="346"/>
      <c r="CJ308" s="346"/>
      <c r="CK308" s="346"/>
      <c r="CL308" s="346"/>
      <c r="CM308" s="346"/>
      <c r="CN308" s="346"/>
      <c r="CO308" s="346"/>
      <c r="CP308" s="346"/>
      <c r="CQ308" s="346"/>
    </row>
    <row r="309" spans="1:95" ht="16.5" customHeight="1">
      <c r="A309" s="399"/>
      <c r="B309" s="399"/>
      <c r="C309" s="399"/>
      <c r="D309" s="399"/>
      <c r="E309" s="399"/>
      <c r="F309" s="399"/>
      <c r="G309" s="346"/>
      <c r="H309" s="401"/>
      <c r="I309" s="401"/>
      <c r="J309" s="346"/>
      <c r="K309" s="346"/>
      <c r="L309" s="346"/>
      <c r="M309" s="346"/>
      <c r="N309" s="346"/>
      <c r="O309" s="346"/>
      <c r="P309" s="346"/>
      <c r="Q309" s="346"/>
      <c r="R309" s="346"/>
      <c r="S309" s="346"/>
      <c r="T309" s="346"/>
      <c r="U309" s="346"/>
      <c r="V309" s="346"/>
      <c r="W309" s="346"/>
      <c r="X309" s="346"/>
      <c r="Y309" s="346"/>
      <c r="Z309" s="346"/>
      <c r="AA309" s="346"/>
      <c r="AB309" s="346"/>
      <c r="AC309" s="346"/>
      <c r="AD309" s="346"/>
      <c r="AE309" s="346"/>
      <c r="AF309" s="346"/>
      <c r="AG309" s="346"/>
      <c r="AH309" s="346"/>
      <c r="AI309" s="346"/>
      <c r="AJ309" s="346"/>
      <c r="AK309" s="346"/>
      <c r="AL309" s="346"/>
      <c r="AM309" s="346"/>
      <c r="AN309" s="346"/>
      <c r="AO309" s="346"/>
      <c r="AP309" s="346"/>
      <c r="AQ309" s="346"/>
      <c r="AR309" s="346"/>
      <c r="AS309" s="346"/>
      <c r="AT309" s="346"/>
      <c r="AU309" s="346"/>
      <c r="AV309" s="346"/>
      <c r="AW309" s="346"/>
      <c r="AX309" s="346"/>
      <c r="AY309" s="346"/>
      <c r="AZ309" s="346"/>
      <c r="BA309" s="346"/>
      <c r="BB309" s="346"/>
      <c r="BC309" s="346"/>
      <c r="BD309" s="346"/>
      <c r="BE309" s="346"/>
      <c r="BF309" s="346"/>
      <c r="BG309" s="346"/>
      <c r="BH309" s="346"/>
      <c r="BI309" s="346"/>
      <c r="BJ309" s="346"/>
      <c r="BK309" s="346"/>
      <c r="BL309" s="346"/>
      <c r="BM309" s="346"/>
      <c r="BN309" s="346"/>
      <c r="BO309" s="346"/>
      <c r="BP309" s="346"/>
      <c r="BQ309" s="346"/>
      <c r="BR309" s="346"/>
      <c r="BS309" s="346"/>
      <c r="BT309" s="346"/>
      <c r="BU309" s="346"/>
      <c r="BV309" s="346"/>
      <c r="BW309" s="346"/>
      <c r="BX309" s="346"/>
      <c r="BY309" s="346"/>
      <c r="BZ309" s="346"/>
      <c r="CA309" s="346"/>
      <c r="CB309" s="346"/>
      <c r="CC309" s="346"/>
      <c r="CD309" s="346"/>
      <c r="CE309" s="346"/>
      <c r="CF309" s="346"/>
      <c r="CG309" s="346"/>
      <c r="CH309" s="346"/>
      <c r="CI309" s="346"/>
      <c r="CJ309" s="346"/>
      <c r="CK309" s="346"/>
      <c r="CL309" s="346"/>
      <c r="CM309" s="346"/>
      <c r="CN309" s="346"/>
      <c r="CO309" s="346"/>
      <c r="CP309" s="346"/>
      <c r="CQ309" s="346"/>
    </row>
    <row r="310" spans="1:95" ht="16.5" customHeight="1">
      <c r="A310" s="399"/>
      <c r="B310" s="399"/>
      <c r="C310" s="399"/>
      <c r="D310" s="399"/>
      <c r="E310" s="399"/>
      <c r="F310" s="399"/>
      <c r="G310" s="346"/>
      <c r="H310" s="401"/>
      <c r="I310" s="401"/>
      <c r="J310" s="346"/>
      <c r="K310" s="346"/>
      <c r="L310" s="346"/>
      <c r="M310" s="346"/>
      <c r="N310" s="346"/>
      <c r="O310" s="346"/>
      <c r="P310" s="346"/>
      <c r="Q310" s="346"/>
      <c r="R310" s="346"/>
      <c r="S310" s="346"/>
      <c r="T310" s="346"/>
      <c r="U310" s="346"/>
      <c r="V310" s="346"/>
      <c r="W310" s="346"/>
      <c r="X310" s="346"/>
      <c r="Y310" s="346"/>
      <c r="Z310" s="346"/>
      <c r="AA310" s="346"/>
      <c r="AB310" s="346"/>
      <c r="AC310" s="346"/>
      <c r="AD310" s="346"/>
      <c r="AE310" s="346"/>
      <c r="AF310" s="346"/>
      <c r="AG310" s="346"/>
      <c r="AH310" s="346"/>
      <c r="AI310" s="346"/>
      <c r="AJ310" s="346"/>
      <c r="AK310" s="346"/>
      <c r="AL310" s="346"/>
      <c r="AM310" s="346"/>
      <c r="AN310" s="346"/>
      <c r="AO310" s="346"/>
      <c r="AP310" s="346"/>
      <c r="AQ310" s="346"/>
      <c r="AR310" s="346"/>
      <c r="AS310" s="346"/>
      <c r="AT310" s="346"/>
      <c r="AU310" s="346"/>
      <c r="AV310" s="346"/>
      <c r="AW310" s="346"/>
      <c r="AX310" s="346"/>
      <c r="AY310" s="346"/>
      <c r="AZ310" s="346"/>
      <c r="BA310" s="346"/>
      <c r="BB310" s="346"/>
      <c r="BC310" s="346"/>
      <c r="BD310" s="346"/>
      <c r="BE310" s="346"/>
      <c r="BF310" s="346"/>
      <c r="BG310" s="346"/>
      <c r="BH310" s="346"/>
      <c r="BI310" s="346"/>
      <c r="BJ310" s="346"/>
      <c r="BK310" s="346"/>
      <c r="BL310" s="346"/>
      <c r="BM310" s="346"/>
      <c r="BN310" s="346"/>
      <c r="BO310" s="346"/>
      <c r="BP310" s="346"/>
      <c r="BQ310" s="346"/>
      <c r="BR310" s="346"/>
      <c r="BS310" s="346"/>
      <c r="BT310" s="346"/>
      <c r="BU310" s="346"/>
      <c r="BV310" s="346"/>
      <c r="BW310" s="346"/>
      <c r="BX310" s="346"/>
      <c r="BY310" s="346"/>
      <c r="BZ310" s="346"/>
      <c r="CA310" s="346"/>
      <c r="CB310" s="346"/>
      <c r="CC310" s="346"/>
      <c r="CD310" s="346"/>
      <c r="CE310" s="346"/>
      <c r="CF310" s="346"/>
      <c r="CG310" s="346"/>
      <c r="CH310" s="346"/>
      <c r="CI310" s="346"/>
      <c r="CJ310" s="346"/>
      <c r="CK310" s="346"/>
      <c r="CL310" s="346"/>
      <c r="CM310" s="346"/>
      <c r="CN310" s="346"/>
      <c r="CO310" s="346"/>
      <c r="CP310" s="346"/>
      <c r="CQ310" s="346"/>
    </row>
    <row r="311" spans="1:95" ht="16.5" customHeight="1">
      <c r="A311" s="399"/>
      <c r="B311" s="399"/>
      <c r="C311" s="399"/>
      <c r="D311" s="399"/>
      <c r="E311" s="399"/>
      <c r="F311" s="399"/>
      <c r="G311" s="346"/>
      <c r="H311" s="401"/>
      <c r="I311" s="401"/>
      <c r="J311" s="346"/>
      <c r="K311" s="346"/>
      <c r="L311" s="346"/>
      <c r="M311" s="346"/>
      <c r="N311" s="346"/>
      <c r="O311" s="346"/>
      <c r="P311" s="346"/>
      <c r="Q311" s="346"/>
      <c r="R311" s="346"/>
      <c r="S311" s="346"/>
      <c r="T311" s="346"/>
      <c r="U311" s="346"/>
      <c r="V311" s="346"/>
      <c r="W311" s="346"/>
      <c r="X311" s="346"/>
      <c r="Y311" s="346"/>
      <c r="Z311" s="346"/>
      <c r="AA311" s="346"/>
      <c r="AB311" s="346"/>
      <c r="AC311" s="346"/>
      <c r="AD311" s="346"/>
      <c r="AE311" s="346"/>
      <c r="AF311" s="346"/>
      <c r="AG311" s="346"/>
      <c r="AH311" s="346"/>
      <c r="AI311" s="346"/>
      <c r="AJ311" s="346"/>
      <c r="AK311" s="346"/>
      <c r="AL311" s="346"/>
      <c r="AM311" s="346"/>
      <c r="AN311" s="346"/>
      <c r="AO311" s="346"/>
      <c r="AP311" s="346"/>
      <c r="AQ311" s="346"/>
      <c r="AR311" s="346"/>
      <c r="AS311" s="346"/>
      <c r="AT311" s="346"/>
      <c r="AU311" s="346"/>
      <c r="AV311" s="346"/>
      <c r="AW311" s="346"/>
      <c r="AX311" s="346"/>
      <c r="AY311" s="346"/>
      <c r="AZ311" s="346"/>
      <c r="BA311" s="346"/>
      <c r="BB311" s="346"/>
      <c r="BC311" s="346"/>
      <c r="BD311" s="346"/>
      <c r="BE311" s="346"/>
      <c r="BF311" s="346"/>
      <c r="BG311" s="346"/>
      <c r="BH311" s="346"/>
      <c r="BI311" s="346"/>
      <c r="BJ311" s="346"/>
      <c r="BK311" s="346"/>
      <c r="BL311" s="346"/>
      <c r="BM311" s="346"/>
      <c r="BN311" s="346"/>
      <c r="BO311" s="346"/>
      <c r="BP311" s="346"/>
      <c r="BQ311" s="346"/>
      <c r="BR311" s="346"/>
      <c r="BS311" s="346"/>
      <c r="BT311" s="346"/>
      <c r="BU311" s="346"/>
      <c r="BV311" s="346"/>
      <c r="BW311" s="346"/>
      <c r="BX311" s="346"/>
      <c r="BY311" s="346"/>
      <c r="BZ311" s="346"/>
      <c r="CA311" s="346"/>
      <c r="CB311" s="346"/>
      <c r="CC311" s="346"/>
      <c r="CD311" s="346"/>
      <c r="CE311" s="346"/>
      <c r="CF311" s="346"/>
      <c r="CG311" s="346"/>
      <c r="CH311" s="346"/>
      <c r="CI311" s="346"/>
      <c r="CJ311" s="346"/>
      <c r="CK311" s="346"/>
      <c r="CL311" s="346"/>
      <c r="CM311" s="346"/>
      <c r="CN311" s="346"/>
      <c r="CO311" s="346"/>
      <c r="CP311" s="346"/>
      <c r="CQ311" s="346"/>
    </row>
    <row r="312" spans="1:95" ht="16.5" customHeight="1">
      <c r="A312" s="399"/>
      <c r="B312" s="399"/>
      <c r="C312" s="399"/>
      <c r="D312" s="399"/>
      <c r="E312" s="399"/>
      <c r="F312" s="399"/>
      <c r="G312" s="346"/>
      <c r="H312" s="401"/>
      <c r="I312" s="401"/>
      <c r="J312" s="346"/>
      <c r="K312" s="346"/>
      <c r="L312" s="346"/>
      <c r="M312" s="346"/>
      <c r="N312" s="346"/>
      <c r="O312" s="346"/>
      <c r="P312" s="346"/>
      <c r="Q312" s="346"/>
      <c r="R312" s="346"/>
      <c r="S312" s="346"/>
      <c r="T312" s="346"/>
      <c r="U312" s="346"/>
      <c r="V312" s="346"/>
      <c r="W312" s="346"/>
      <c r="X312" s="346"/>
      <c r="Y312" s="346"/>
      <c r="Z312" s="346"/>
      <c r="AA312" s="346"/>
      <c r="AB312" s="346"/>
      <c r="AC312" s="346"/>
      <c r="AD312" s="346"/>
      <c r="AE312" s="346"/>
      <c r="AF312" s="346"/>
      <c r="AG312" s="346"/>
      <c r="AH312" s="346"/>
      <c r="AI312" s="346"/>
      <c r="AJ312" s="346"/>
      <c r="AK312" s="346"/>
      <c r="AL312" s="346"/>
      <c r="AM312" s="346"/>
      <c r="AN312" s="346"/>
      <c r="AO312" s="346"/>
      <c r="AP312" s="346"/>
      <c r="AQ312" s="346"/>
      <c r="AR312" s="346"/>
      <c r="AS312" s="346"/>
      <c r="AT312" s="346"/>
      <c r="AU312" s="346"/>
      <c r="AV312" s="346"/>
      <c r="AW312" s="346"/>
      <c r="AX312" s="346"/>
      <c r="AY312" s="346"/>
      <c r="AZ312" s="346"/>
      <c r="BA312" s="346"/>
      <c r="BB312" s="346"/>
      <c r="BC312" s="346"/>
      <c r="BD312" s="346"/>
      <c r="BE312" s="346"/>
      <c r="BF312" s="346"/>
      <c r="BG312" s="346"/>
      <c r="BH312" s="346"/>
      <c r="BI312" s="346"/>
      <c r="BJ312" s="346"/>
      <c r="BK312" s="346"/>
      <c r="BL312" s="346"/>
      <c r="BM312" s="346"/>
      <c r="BN312" s="346"/>
      <c r="BO312" s="346"/>
      <c r="BP312" s="346"/>
      <c r="BQ312" s="346"/>
      <c r="BR312" s="346"/>
      <c r="BS312" s="346"/>
      <c r="BT312" s="346"/>
      <c r="BU312" s="346"/>
      <c r="BV312" s="346"/>
      <c r="BW312" s="346"/>
      <c r="BX312" s="346"/>
      <c r="BY312" s="346"/>
      <c r="BZ312" s="346"/>
      <c r="CA312" s="346"/>
      <c r="CB312" s="346"/>
      <c r="CC312" s="346"/>
      <c r="CD312" s="346"/>
      <c r="CE312" s="346"/>
      <c r="CF312" s="346"/>
      <c r="CG312" s="346"/>
      <c r="CH312" s="346"/>
      <c r="CI312" s="346"/>
      <c r="CJ312" s="346"/>
      <c r="CK312" s="346"/>
      <c r="CL312" s="346"/>
      <c r="CM312" s="346"/>
      <c r="CN312" s="346"/>
      <c r="CO312" s="346"/>
      <c r="CP312" s="346"/>
      <c r="CQ312" s="346"/>
    </row>
  </sheetData>
  <mergeCells count="1011">
    <mergeCell ref="BI104:BI107"/>
    <mergeCell ref="BJ104:BJ107"/>
    <mergeCell ref="BK104:BK107"/>
    <mergeCell ref="BL104:BL107"/>
    <mergeCell ref="BM104:BM107"/>
    <mergeCell ref="AH104:AH107"/>
    <mergeCell ref="AI104:AI107"/>
    <mergeCell ref="AJ104:AJ107"/>
    <mergeCell ref="BF104:BF107"/>
    <mergeCell ref="BG104:BG107"/>
    <mergeCell ref="BH104:BH107"/>
    <mergeCell ref="AA104:AA107"/>
    <mergeCell ref="AB104:AB107"/>
    <mergeCell ref="AC104:AC107"/>
    <mergeCell ref="AD104:AD107"/>
    <mergeCell ref="AE104:AE107"/>
    <mergeCell ref="AF104:AF107"/>
    <mergeCell ref="U104:U107"/>
    <mergeCell ref="V104:V107"/>
    <mergeCell ref="W104:W107"/>
    <mergeCell ref="X104:X107"/>
    <mergeCell ref="Y104:Y107"/>
    <mergeCell ref="Z104:Z107"/>
    <mergeCell ref="O104:O107"/>
    <mergeCell ref="P104:P107"/>
    <mergeCell ref="Q104:Q107"/>
    <mergeCell ref="R104:R107"/>
    <mergeCell ref="S104:S107"/>
    <mergeCell ref="T104:T107"/>
    <mergeCell ref="H104:H107"/>
    <mergeCell ref="J104:J107"/>
    <mergeCell ref="K104:K107"/>
    <mergeCell ref="L104:L107"/>
    <mergeCell ref="M104:M107"/>
    <mergeCell ref="N104:N107"/>
    <mergeCell ref="BI98:BI102"/>
    <mergeCell ref="BJ98:BJ102"/>
    <mergeCell ref="BK98:BK102"/>
    <mergeCell ref="BL98:BL102"/>
    <mergeCell ref="BM98:BM102"/>
    <mergeCell ref="A104:A107"/>
    <mergeCell ref="B104:B107"/>
    <mergeCell ref="C104:C107"/>
    <mergeCell ref="D104:D107"/>
    <mergeCell ref="G104:G107"/>
    <mergeCell ref="AH98:AH102"/>
    <mergeCell ref="AI98:AI102"/>
    <mergeCell ref="AJ98:AJ102"/>
    <mergeCell ref="BF98:BF102"/>
    <mergeCell ref="BG98:BG102"/>
    <mergeCell ref="BH98:BH102"/>
    <mergeCell ref="AA98:AA102"/>
    <mergeCell ref="AB98:AB102"/>
    <mergeCell ref="AC98:AC102"/>
    <mergeCell ref="AD98:AD102"/>
    <mergeCell ref="AE98:AE102"/>
    <mergeCell ref="AF98:AF102"/>
    <mergeCell ref="U98:U102"/>
    <mergeCell ref="V98:V102"/>
    <mergeCell ref="W98:W102"/>
    <mergeCell ref="X98:X102"/>
    <mergeCell ref="Y98:Y102"/>
    <mergeCell ref="Z98:Z102"/>
    <mergeCell ref="O98:O102"/>
    <mergeCell ref="P98:P102"/>
    <mergeCell ref="Q98:Q102"/>
    <mergeCell ref="R98:R102"/>
    <mergeCell ref="S98:S102"/>
    <mergeCell ref="T98:T102"/>
    <mergeCell ref="H98:H102"/>
    <mergeCell ref="J98:J102"/>
    <mergeCell ref="K98:K102"/>
    <mergeCell ref="L98:L102"/>
    <mergeCell ref="M98:M102"/>
    <mergeCell ref="N98:N102"/>
    <mergeCell ref="BI92:BI96"/>
    <mergeCell ref="BJ92:BJ96"/>
    <mergeCell ref="BK92:BK96"/>
    <mergeCell ref="BL92:BL96"/>
    <mergeCell ref="BM92:BM96"/>
    <mergeCell ref="A98:A102"/>
    <mergeCell ref="B98:B102"/>
    <mergeCell ref="C98:C102"/>
    <mergeCell ref="D98:D102"/>
    <mergeCell ref="G98:G102"/>
    <mergeCell ref="AH92:AH96"/>
    <mergeCell ref="AI92:AI96"/>
    <mergeCell ref="AJ92:AJ96"/>
    <mergeCell ref="BF92:BF96"/>
    <mergeCell ref="BG92:BG96"/>
    <mergeCell ref="BH92:BH96"/>
    <mergeCell ref="AA92:AA96"/>
    <mergeCell ref="AB92:AB96"/>
    <mergeCell ref="AC92:AC96"/>
    <mergeCell ref="AD92:AD96"/>
    <mergeCell ref="AE92:AE96"/>
    <mergeCell ref="AF92:AF96"/>
    <mergeCell ref="U92:U96"/>
    <mergeCell ref="V92:V96"/>
    <mergeCell ref="W92:W96"/>
    <mergeCell ref="X92:X96"/>
    <mergeCell ref="Y92:Y96"/>
    <mergeCell ref="Z92:Z96"/>
    <mergeCell ref="O92:O96"/>
    <mergeCell ref="P92:P96"/>
    <mergeCell ref="Q92:Q96"/>
    <mergeCell ref="R92:R96"/>
    <mergeCell ref="S92:S96"/>
    <mergeCell ref="T92:T96"/>
    <mergeCell ref="H92:H96"/>
    <mergeCell ref="J92:J96"/>
    <mergeCell ref="K92:K96"/>
    <mergeCell ref="L92:L96"/>
    <mergeCell ref="M92:M96"/>
    <mergeCell ref="N92:N96"/>
    <mergeCell ref="BI86:BI91"/>
    <mergeCell ref="T86:T91"/>
    <mergeCell ref="H86:H91"/>
    <mergeCell ref="J86:J91"/>
    <mergeCell ref="K86:K91"/>
    <mergeCell ref="L86:L91"/>
    <mergeCell ref="M86:M91"/>
    <mergeCell ref="N86:N91"/>
    <mergeCell ref="BJ86:BJ91"/>
    <mergeCell ref="BK86:BK91"/>
    <mergeCell ref="BL86:BL91"/>
    <mergeCell ref="BM86:BM91"/>
    <mergeCell ref="A92:A96"/>
    <mergeCell ref="B92:B96"/>
    <mergeCell ref="C92:C96"/>
    <mergeCell ref="D92:D96"/>
    <mergeCell ref="G92:G96"/>
    <mergeCell ref="AH86:AH91"/>
    <mergeCell ref="AI86:AI91"/>
    <mergeCell ref="AJ86:AJ91"/>
    <mergeCell ref="BF86:BF91"/>
    <mergeCell ref="BG86:BG91"/>
    <mergeCell ref="BH86:BH91"/>
    <mergeCell ref="AA86:AA91"/>
    <mergeCell ref="AB86:AB91"/>
    <mergeCell ref="AC86:AC91"/>
    <mergeCell ref="AD86:AD91"/>
    <mergeCell ref="AE86:AE91"/>
    <mergeCell ref="AF86:AF91"/>
    <mergeCell ref="U86:U91"/>
    <mergeCell ref="V86:V91"/>
    <mergeCell ref="W86:W91"/>
    <mergeCell ref="X86:X91"/>
    <mergeCell ref="Y86:Y91"/>
    <mergeCell ref="Z86:Z91"/>
    <mergeCell ref="O86:O91"/>
    <mergeCell ref="P86:P91"/>
    <mergeCell ref="Q86:Q91"/>
    <mergeCell ref="R86:R91"/>
    <mergeCell ref="S86:S91"/>
    <mergeCell ref="BI81:BI85"/>
    <mergeCell ref="BJ81:BJ85"/>
    <mergeCell ref="BK81:BK85"/>
    <mergeCell ref="BL81:BL85"/>
    <mergeCell ref="BM81:BM85"/>
    <mergeCell ref="A86:A91"/>
    <mergeCell ref="B86:B91"/>
    <mergeCell ref="C86:C91"/>
    <mergeCell ref="D86:D91"/>
    <mergeCell ref="G86:G91"/>
    <mergeCell ref="AH81:AH85"/>
    <mergeCell ref="AI81:AI85"/>
    <mergeCell ref="AJ81:AJ85"/>
    <mergeCell ref="BF81:BF85"/>
    <mergeCell ref="BG81:BG85"/>
    <mergeCell ref="BH81:BH85"/>
    <mergeCell ref="AA81:AA85"/>
    <mergeCell ref="AB81:AB85"/>
    <mergeCell ref="AC81:AC85"/>
    <mergeCell ref="AD81:AD85"/>
    <mergeCell ref="AE81:AE85"/>
    <mergeCell ref="AF81:AF85"/>
    <mergeCell ref="U81:U85"/>
    <mergeCell ref="V81:V85"/>
    <mergeCell ref="W81:W85"/>
    <mergeCell ref="X81:X85"/>
    <mergeCell ref="Y81:Y85"/>
    <mergeCell ref="Z81:Z85"/>
    <mergeCell ref="O81:O85"/>
    <mergeCell ref="P81:P85"/>
    <mergeCell ref="Q81:Q85"/>
    <mergeCell ref="R81:R85"/>
    <mergeCell ref="S81:S85"/>
    <mergeCell ref="T81:T85"/>
    <mergeCell ref="H81:H85"/>
    <mergeCell ref="J81:J85"/>
    <mergeCell ref="K81:K85"/>
    <mergeCell ref="L81:L85"/>
    <mergeCell ref="M81:M85"/>
    <mergeCell ref="N81:N85"/>
    <mergeCell ref="BJ78:BJ80"/>
    <mergeCell ref="BK78:BK80"/>
    <mergeCell ref="BL78:BL80"/>
    <mergeCell ref="BM78:BM80"/>
    <mergeCell ref="A81:A85"/>
    <mergeCell ref="B81:B85"/>
    <mergeCell ref="C81:C85"/>
    <mergeCell ref="D81:D85"/>
    <mergeCell ref="F81:F85"/>
    <mergeCell ref="G81:G85"/>
    <mergeCell ref="AI78:AI80"/>
    <mergeCell ref="AJ78:AJ80"/>
    <mergeCell ref="BF78:BF80"/>
    <mergeCell ref="BG78:BG80"/>
    <mergeCell ref="BH78:BH80"/>
    <mergeCell ref="BI78:BI80"/>
    <mergeCell ref="AB78:AB80"/>
    <mergeCell ref="AC78:AC80"/>
    <mergeCell ref="AD78:AD80"/>
    <mergeCell ref="AE78:AE80"/>
    <mergeCell ref="AF78:AF80"/>
    <mergeCell ref="AH78:AH80"/>
    <mergeCell ref="V78:V80"/>
    <mergeCell ref="W78:W80"/>
    <mergeCell ref="X78:X80"/>
    <mergeCell ref="Y78:Y80"/>
    <mergeCell ref="Z78:Z80"/>
    <mergeCell ref="AA78:AA80"/>
    <mergeCell ref="P78:P80"/>
    <mergeCell ref="Q78:Q80"/>
    <mergeCell ref="R78:R80"/>
    <mergeCell ref="S78:S80"/>
    <mergeCell ref="T78:T80"/>
    <mergeCell ref="U78:U80"/>
    <mergeCell ref="J78:J80"/>
    <mergeCell ref="K78:K80"/>
    <mergeCell ref="L78:L80"/>
    <mergeCell ref="M78:M80"/>
    <mergeCell ref="N78:N80"/>
    <mergeCell ref="O78:O80"/>
    <mergeCell ref="BK74:BK77"/>
    <mergeCell ref="V74:V77"/>
    <mergeCell ref="K74:K77"/>
    <mergeCell ref="L74:L77"/>
    <mergeCell ref="M74:M77"/>
    <mergeCell ref="N74:N77"/>
    <mergeCell ref="O74:O77"/>
    <mergeCell ref="P74:P77"/>
    <mergeCell ref="BL74:BL77"/>
    <mergeCell ref="BM74:BM77"/>
    <mergeCell ref="A78:A80"/>
    <mergeCell ref="B78:B80"/>
    <mergeCell ref="C78:C80"/>
    <mergeCell ref="D78:D80"/>
    <mergeCell ref="F78:F80"/>
    <mergeCell ref="G78:G80"/>
    <mergeCell ref="H78:H80"/>
    <mergeCell ref="AJ74:AJ77"/>
    <mergeCell ref="BF74:BF77"/>
    <mergeCell ref="BG74:BG77"/>
    <mergeCell ref="BH74:BH77"/>
    <mergeCell ref="BI74:BI77"/>
    <mergeCell ref="BJ74:BJ77"/>
    <mergeCell ref="AC74:AC77"/>
    <mergeCell ref="AD74:AD77"/>
    <mergeCell ref="AE74:AE77"/>
    <mergeCell ref="AF74:AF77"/>
    <mergeCell ref="AH74:AH77"/>
    <mergeCell ref="AI74:AI77"/>
    <mergeCell ref="W74:W77"/>
    <mergeCell ref="X74:X77"/>
    <mergeCell ref="Y74:Y77"/>
    <mergeCell ref="Z74:Z77"/>
    <mergeCell ref="AA74:AA77"/>
    <mergeCell ref="AB74:AB77"/>
    <mergeCell ref="Q74:Q77"/>
    <mergeCell ref="R74:R77"/>
    <mergeCell ref="S74:S77"/>
    <mergeCell ref="T74:T77"/>
    <mergeCell ref="U74:U77"/>
    <mergeCell ref="BK70:BK73"/>
    <mergeCell ref="BL70:BL73"/>
    <mergeCell ref="BM70:BM73"/>
    <mergeCell ref="A74:A77"/>
    <mergeCell ref="B74:B77"/>
    <mergeCell ref="C74:C77"/>
    <mergeCell ref="D74:D77"/>
    <mergeCell ref="G74:G77"/>
    <mergeCell ref="H74:H77"/>
    <mergeCell ref="J74:J77"/>
    <mergeCell ref="AJ70:AJ73"/>
    <mergeCell ref="BF70:BF73"/>
    <mergeCell ref="BG70:BG73"/>
    <mergeCell ref="BH70:BH73"/>
    <mergeCell ref="BI70:BI73"/>
    <mergeCell ref="BJ70:BJ73"/>
    <mergeCell ref="AC70:AC73"/>
    <mergeCell ref="AD70:AD73"/>
    <mergeCell ref="AE70:AE73"/>
    <mergeCell ref="AF70:AF73"/>
    <mergeCell ref="AH70:AH73"/>
    <mergeCell ref="AI70:AI73"/>
    <mergeCell ref="W70:W73"/>
    <mergeCell ref="X70:X73"/>
    <mergeCell ref="Y70:Y73"/>
    <mergeCell ref="Z70:Z73"/>
    <mergeCell ref="AA70:AA73"/>
    <mergeCell ref="AB70:AB73"/>
    <mergeCell ref="Q70:Q73"/>
    <mergeCell ref="R70:R73"/>
    <mergeCell ref="S70:S73"/>
    <mergeCell ref="T70:T73"/>
    <mergeCell ref="U70:U73"/>
    <mergeCell ref="V70:V73"/>
    <mergeCell ref="K70:K73"/>
    <mergeCell ref="L70:L73"/>
    <mergeCell ref="M70:M73"/>
    <mergeCell ref="N70:N73"/>
    <mergeCell ref="O70:O73"/>
    <mergeCell ref="P70:P73"/>
    <mergeCell ref="BK66:BK69"/>
    <mergeCell ref="BL66:BL69"/>
    <mergeCell ref="BM66:BM69"/>
    <mergeCell ref="A70:A73"/>
    <mergeCell ref="B70:B73"/>
    <mergeCell ref="C70:C73"/>
    <mergeCell ref="D70:D73"/>
    <mergeCell ref="G70:G73"/>
    <mergeCell ref="H70:H73"/>
    <mergeCell ref="J70:J73"/>
    <mergeCell ref="AJ66:AJ69"/>
    <mergeCell ref="BF66:BF69"/>
    <mergeCell ref="BG66:BG69"/>
    <mergeCell ref="BH66:BH69"/>
    <mergeCell ref="BI66:BI69"/>
    <mergeCell ref="BJ66:BJ69"/>
    <mergeCell ref="AC66:AC69"/>
    <mergeCell ref="AD66:AD69"/>
    <mergeCell ref="AE66:AE69"/>
    <mergeCell ref="AF66:AF69"/>
    <mergeCell ref="AH66:AH69"/>
    <mergeCell ref="AI66:AI69"/>
    <mergeCell ref="W66:W69"/>
    <mergeCell ref="X66:X69"/>
    <mergeCell ref="Y66:Y69"/>
    <mergeCell ref="Z66:Z69"/>
    <mergeCell ref="AA66:AA69"/>
    <mergeCell ref="AB66:AB69"/>
    <mergeCell ref="Q66:Q69"/>
    <mergeCell ref="R66:R69"/>
    <mergeCell ref="S66:S69"/>
    <mergeCell ref="T66:T69"/>
    <mergeCell ref="U66:U69"/>
    <mergeCell ref="V66:V69"/>
    <mergeCell ref="K66:K69"/>
    <mergeCell ref="L66:L69"/>
    <mergeCell ref="M66:M69"/>
    <mergeCell ref="N66:N69"/>
    <mergeCell ref="O66:O69"/>
    <mergeCell ref="P66:P69"/>
    <mergeCell ref="BK64:BK65"/>
    <mergeCell ref="V64:V65"/>
    <mergeCell ref="K64:K65"/>
    <mergeCell ref="L64:L65"/>
    <mergeCell ref="M64:M65"/>
    <mergeCell ref="N64:N65"/>
    <mergeCell ref="O64:O65"/>
    <mergeCell ref="P64:P65"/>
    <mergeCell ref="BL64:BL65"/>
    <mergeCell ref="BM64:BM65"/>
    <mergeCell ref="A66:A69"/>
    <mergeCell ref="B66:B69"/>
    <mergeCell ref="C66:C69"/>
    <mergeCell ref="D66:D69"/>
    <mergeCell ref="G66:G69"/>
    <mergeCell ref="H66:H69"/>
    <mergeCell ref="J66:J69"/>
    <mergeCell ref="AJ64:AJ65"/>
    <mergeCell ref="BF64:BF65"/>
    <mergeCell ref="BG64:BG65"/>
    <mergeCell ref="BH64:BH65"/>
    <mergeCell ref="BI64:BI65"/>
    <mergeCell ref="BJ64:BJ65"/>
    <mergeCell ref="AC64:AC65"/>
    <mergeCell ref="AD64:AD65"/>
    <mergeCell ref="AE64:AE65"/>
    <mergeCell ref="AF64:AF65"/>
    <mergeCell ref="AH64:AH65"/>
    <mergeCell ref="AI64:AI65"/>
    <mergeCell ref="W64:W65"/>
    <mergeCell ref="X64:X65"/>
    <mergeCell ref="Y64:Y65"/>
    <mergeCell ref="Z64:Z65"/>
    <mergeCell ref="AA64:AA65"/>
    <mergeCell ref="AB64:AB65"/>
    <mergeCell ref="Q64:Q65"/>
    <mergeCell ref="R64:R65"/>
    <mergeCell ref="S64:S65"/>
    <mergeCell ref="T64:T65"/>
    <mergeCell ref="U64:U65"/>
    <mergeCell ref="BL60:BL63"/>
    <mergeCell ref="BM60:BM63"/>
    <mergeCell ref="A64:A65"/>
    <mergeCell ref="B64:B65"/>
    <mergeCell ref="C64:C65"/>
    <mergeCell ref="D64:D65"/>
    <mergeCell ref="G64:G65"/>
    <mergeCell ref="H64:H65"/>
    <mergeCell ref="I64:I65"/>
    <mergeCell ref="J64:J65"/>
    <mergeCell ref="BF60:BF63"/>
    <mergeCell ref="BG60:BG63"/>
    <mergeCell ref="BH60:BH63"/>
    <mergeCell ref="BI60:BI63"/>
    <mergeCell ref="BJ60:BJ63"/>
    <mergeCell ref="BK60:BK63"/>
    <mergeCell ref="AD60:AD63"/>
    <mergeCell ref="AE60:AE63"/>
    <mergeCell ref="AF60:AF63"/>
    <mergeCell ref="AH60:AH63"/>
    <mergeCell ref="AI60:AI63"/>
    <mergeCell ref="AJ60:AJ63"/>
    <mergeCell ref="X60:X63"/>
    <mergeCell ref="Y60:Y63"/>
    <mergeCell ref="Z60:Z63"/>
    <mergeCell ref="AA60:AA63"/>
    <mergeCell ref="AB60:AB63"/>
    <mergeCell ref="AC60:AC63"/>
    <mergeCell ref="R60:R63"/>
    <mergeCell ref="S60:S63"/>
    <mergeCell ref="T60:T63"/>
    <mergeCell ref="U60:U63"/>
    <mergeCell ref="V60:V63"/>
    <mergeCell ref="W60:W63"/>
    <mergeCell ref="L60:L63"/>
    <mergeCell ref="M60:M63"/>
    <mergeCell ref="N60:N63"/>
    <mergeCell ref="O60:O63"/>
    <mergeCell ref="P60:P63"/>
    <mergeCell ref="Q60:Q63"/>
    <mergeCell ref="BL57:BL59"/>
    <mergeCell ref="BM57:BM59"/>
    <mergeCell ref="A60:A63"/>
    <mergeCell ref="B60:B63"/>
    <mergeCell ref="C60:C63"/>
    <mergeCell ref="D60:D63"/>
    <mergeCell ref="G60:G63"/>
    <mergeCell ref="H60:H63"/>
    <mergeCell ref="J60:J63"/>
    <mergeCell ref="K60:K63"/>
    <mergeCell ref="BF57:BF59"/>
    <mergeCell ref="BG57:BG59"/>
    <mergeCell ref="BH57:BH59"/>
    <mergeCell ref="BI57:BI59"/>
    <mergeCell ref="BJ57:BJ59"/>
    <mergeCell ref="BK57:BK59"/>
    <mergeCell ref="AD57:AD59"/>
    <mergeCell ref="AE57:AE59"/>
    <mergeCell ref="AF57:AF59"/>
    <mergeCell ref="AH57:AH59"/>
    <mergeCell ref="AI57:AI59"/>
    <mergeCell ref="AJ57:AJ59"/>
    <mergeCell ref="X57:X59"/>
    <mergeCell ref="Y57:Y59"/>
    <mergeCell ref="Z57:Z59"/>
    <mergeCell ref="AA57:AA59"/>
    <mergeCell ref="AB57:AB59"/>
    <mergeCell ref="AC57:AC59"/>
    <mergeCell ref="R57:R59"/>
    <mergeCell ref="S57:S59"/>
    <mergeCell ref="T57:T59"/>
    <mergeCell ref="U57:U59"/>
    <mergeCell ref="V57:V59"/>
    <mergeCell ref="W57:W59"/>
    <mergeCell ref="L57:L59"/>
    <mergeCell ref="M57:M59"/>
    <mergeCell ref="N57:N59"/>
    <mergeCell ref="O57:O59"/>
    <mergeCell ref="P57:P59"/>
    <mergeCell ref="Q57:Q59"/>
    <mergeCell ref="BL53:BL56"/>
    <mergeCell ref="W53:W56"/>
    <mergeCell ref="L53:L56"/>
    <mergeCell ref="M53:M56"/>
    <mergeCell ref="N53:N56"/>
    <mergeCell ref="O53:O56"/>
    <mergeCell ref="P53:P56"/>
    <mergeCell ref="Q53:Q56"/>
    <mergeCell ref="BM53:BM56"/>
    <mergeCell ref="A57:A59"/>
    <mergeCell ref="B57:B59"/>
    <mergeCell ref="C57:C59"/>
    <mergeCell ref="D57:D59"/>
    <mergeCell ref="G57:G59"/>
    <mergeCell ref="H57:H59"/>
    <mergeCell ref="J57:J59"/>
    <mergeCell ref="K57:K59"/>
    <mergeCell ref="BF53:BF56"/>
    <mergeCell ref="BG53:BG56"/>
    <mergeCell ref="BH53:BH56"/>
    <mergeCell ref="BI53:BI56"/>
    <mergeCell ref="BJ53:BJ56"/>
    <mergeCell ref="BK53:BK56"/>
    <mergeCell ref="AD53:AD56"/>
    <mergeCell ref="AE53:AE56"/>
    <mergeCell ref="AF53:AF56"/>
    <mergeCell ref="AH53:AH56"/>
    <mergeCell ref="AI53:AI56"/>
    <mergeCell ref="AJ53:AJ56"/>
    <mergeCell ref="X53:X56"/>
    <mergeCell ref="Y53:Y56"/>
    <mergeCell ref="Z53:Z56"/>
    <mergeCell ref="AA53:AA56"/>
    <mergeCell ref="AB53:AB56"/>
    <mergeCell ref="AC53:AC56"/>
    <mergeCell ref="R53:R56"/>
    <mergeCell ref="S53:S56"/>
    <mergeCell ref="T53:T56"/>
    <mergeCell ref="U53:U56"/>
    <mergeCell ref="V53:V56"/>
    <mergeCell ref="BL50:BL52"/>
    <mergeCell ref="BM50:BM52"/>
    <mergeCell ref="A53:A56"/>
    <mergeCell ref="B53:B56"/>
    <mergeCell ref="C53:C56"/>
    <mergeCell ref="D53:D56"/>
    <mergeCell ref="G53:G56"/>
    <mergeCell ref="H53:H56"/>
    <mergeCell ref="J53:J56"/>
    <mergeCell ref="K53:K56"/>
    <mergeCell ref="BF50:BF52"/>
    <mergeCell ref="BG50:BG52"/>
    <mergeCell ref="BH50:BH52"/>
    <mergeCell ref="BI50:BI52"/>
    <mergeCell ref="BJ50:BJ52"/>
    <mergeCell ref="BK50:BK52"/>
    <mergeCell ref="AD50:AD52"/>
    <mergeCell ref="AE50:AE52"/>
    <mergeCell ref="AF50:AF52"/>
    <mergeCell ref="AH50:AH52"/>
    <mergeCell ref="AI50:AI52"/>
    <mergeCell ref="AJ50:AJ52"/>
    <mergeCell ref="X50:X52"/>
    <mergeCell ref="Y50:Y52"/>
    <mergeCell ref="Z50:Z52"/>
    <mergeCell ref="AA50:AA52"/>
    <mergeCell ref="AB50:AB52"/>
    <mergeCell ref="AC50:AC52"/>
    <mergeCell ref="R50:R52"/>
    <mergeCell ref="S50:S52"/>
    <mergeCell ref="T50:T52"/>
    <mergeCell ref="U50:U52"/>
    <mergeCell ref="V50:V52"/>
    <mergeCell ref="W50:W52"/>
    <mergeCell ref="L50:L52"/>
    <mergeCell ref="M50:M52"/>
    <mergeCell ref="N50:N52"/>
    <mergeCell ref="O50:O52"/>
    <mergeCell ref="P50:P52"/>
    <mergeCell ref="Q50:Q52"/>
    <mergeCell ref="BK46:BK49"/>
    <mergeCell ref="BL46:BL49"/>
    <mergeCell ref="BM46:BM49"/>
    <mergeCell ref="A50:A52"/>
    <mergeCell ref="B50:B52"/>
    <mergeCell ref="C50:C52"/>
    <mergeCell ref="D50:D52"/>
    <mergeCell ref="G50:G52"/>
    <mergeCell ref="J50:J52"/>
    <mergeCell ref="K50:K52"/>
    <mergeCell ref="AJ46:AJ49"/>
    <mergeCell ref="BF46:BF49"/>
    <mergeCell ref="BG46:BG49"/>
    <mergeCell ref="BH46:BH49"/>
    <mergeCell ref="BI46:BI49"/>
    <mergeCell ref="BJ46:BJ49"/>
    <mergeCell ref="AC46:AC49"/>
    <mergeCell ref="AD46:AD49"/>
    <mergeCell ref="AE46:AE49"/>
    <mergeCell ref="AF46:AF49"/>
    <mergeCell ref="AH46:AH49"/>
    <mergeCell ref="AI46:AI49"/>
    <mergeCell ref="W46:W49"/>
    <mergeCell ref="X46:X49"/>
    <mergeCell ref="Y46:Y49"/>
    <mergeCell ref="Z46:Z49"/>
    <mergeCell ref="AA46:AA49"/>
    <mergeCell ref="AB46:AB49"/>
    <mergeCell ref="Q46:Q49"/>
    <mergeCell ref="R46:R49"/>
    <mergeCell ref="S46:S49"/>
    <mergeCell ref="T46:T49"/>
    <mergeCell ref="U46:U49"/>
    <mergeCell ref="V46:V49"/>
    <mergeCell ref="K46:K49"/>
    <mergeCell ref="L46:L49"/>
    <mergeCell ref="M46:M49"/>
    <mergeCell ref="N46:N49"/>
    <mergeCell ref="O46:O49"/>
    <mergeCell ref="P46:P49"/>
    <mergeCell ref="BK40:BK45"/>
    <mergeCell ref="V40:V45"/>
    <mergeCell ref="K40:K45"/>
    <mergeCell ref="L40:L45"/>
    <mergeCell ref="M40:M45"/>
    <mergeCell ref="N40:N45"/>
    <mergeCell ref="O40:O45"/>
    <mergeCell ref="P40:P45"/>
    <mergeCell ref="BL40:BL45"/>
    <mergeCell ref="BM40:BM45"/>
    <mergeCell ref="A46:A49"/>
    <mergeCell ref="B46:B49"/>
    <mergeCell ref="C46:C49"/>
    <mergeCell ref="D46:D49"/>
    <mergeCell ref="G46:G49"/>
    <mergeCell ref="H46:H49"/>
    <mergeCell ref="J46:J49"/>
    <mergeCell ref="AJ40:AJ45"/>
    <mergeCell ref="BF40:BF45"/>
    <mergeCell ref="BG40:BG45"/>
    <mergeCell ref="BH40:BH45"/>
    <mergeCell ref="BI40:BI45"/>
    <mergeCell ref="BJ40:BJ45"/>
    <mergeCell ref="AC40:AC45"/>
    <mergeCell ref="AD40:AD45"/>
    <mergeCell ref="AE40:AE45"/>
    <mergeCell ref="AF40:AF45"/>
    <mergeCell ref="AH40:AH45"/>
    <mergeCell ref="AI40:AI45"/>
    <mergeCell ref="W40:W45"/>
    <mergeCell ref="X40:X45"/>
    <mergeCell ref="Y40:Y45"/>
    <mergeCell ref="Z40:Z45"/>
    <mergeCell ref="AA40:AA45"/>
    <mergeCell ref="AB40:AB45"/>
    <mergeCell ref="Q40:Q45"/>
    <mergeCell ref="R40:R45"/>
    <mergeCell ref="S40:S45"/>
    <mergeCell ref="T40:T45"/>
    <mergeCell ref="U40:U45"/>
    <mergeCell ref="BL35:BL39"/>
    <mergeCell ref="BM35:BM39"/>
    <mergeCell ref="A40:A45"/>
    <mergeCell ref="B40:B45"/>
    <mergeCell ref="C40:C45"/>
    <mergeCell ref="D40:D45"/>
    <mergeCell ref="F40:F41"/>
    <mergeCell ref="G40:G45"/>
    <mergeCell ref="H40:H45"/>
    <mergeCell ref="J40:J45"/>
    <mergeCell ref="BF35:BF39"/>
    <mergeCell ref="BG35:BG39"/>
    <mergeCell ref="BH35:BH39"/>
    <mergeCell ref="BI35:BI39"/>
    <mergeCell ref="BJ35:BJ39"/>
    <mergeCell ref="BK35:BK39"/>
    <mergeCell ref="AD35:AD39"/>
    <mergeCell ref="AE35:AE39"/>
    <mergeCell ref="AF35:AF39"/>
    <mergeCell ref="AH35:AH39"/>
    <mergeCell ref="AI35:AI39"/>
    <mergeCell ref="AJ35:AJ39"/>
    <mergeCell ref="X35:X39"/>
    <mergeCell ref="Y35:Y39"/>
    <mergeCell ref="Z35:Z39"/>
    <mergeCell ref="AA35:AA39"/>
    <mergeCell ref="AB35:AB39"/>
    <mergeCell ref="AC35:AC39"/>
    <mergeCell ref="R35:R39"/>
    <mergeCell ref="S35:S39"/>
    <mergeCell ref="T35:T39"/>
    <mergeCell ref="U35:U39"/>
    <mergeCell ref="V35:V39"/>
    <mergeCell ref="W35:W39"/>
    <mergeCell ref="L35:L39"/>
    <mergeCell ref="M35:M39"/>
    <mergeCell ref="N35:N39"/>
    <mergeCell ref="O35:O39"/>
    <mergeCell ref="P35:P39"/>
    <mergeCell ref="Q35:Q39"/>
    <mergeCell ref="BL31:BL34"/>
    <mergeCell ref="BM31:BM34"/>
    <mergeCell ref="A35:A39"/>
    <mergeCell ref="B35:B39"/>
    <mergeCell ref="C35:C39"/>
    <mergeCell ref="D35:D39"/>
    <mergeCell ref="G35:G39"/>
    <mergeCell ref="H35:H39"/>
    <mergeCell ref="J35:J39"/>
    <mergeCell ref="K35:K39"/>
    <mergeCell ref="BF31:BF34"/>
    <mergeCell ref="BG31:BG34"/>
    <mergeCell ref="BH31:BH34"/>
    <mergeCell ref="BI31:BI34"/>
    <mergeCell ref="BJ31:BJ34"/>
    <mergeCell ref="BK31:BK34"/>
    <mergeCell ref="AD31:AD34"/>
    <mergeCell ref="AE31:AE34"/>
    <mergeCell ref="AF31:AF34"/>
    <mergeCell ref="AH31:AH34"/>
    <mergeCell ref="AI31:AI34"/>
    <mergeCell ref="AJ31:AJ34"/>
    <mergeCell ref="X31:X34"/>
    <mergeCell ref="Y31:Y34"/>
    <mergeCell ref="Z31:Z34"/>
    <mergeCell ref="AA31:AA34"/>
    <mergeCell ref="AB31:AB34"/>
    <mergeCell ref="AC31:AC34"/>
    <mergeCell ref="R31:R34"/>
    <mergeCell ref="S31:S34"/>
    <mergeCell ref="T31:T34"/>
    <mergeCell ref="U31:U34"/>
    <mergeCell ref="V31:V34"/>
    <mergeCell ref="W31:W34"/>
    <mergeCell ref="L31:L34"/>
    <mergeCell ref="M31:M34"/>
    <mergeCell ref="N31:N34"/>
    <mergeCell ref="O31:O34"/>
    <mergeCell ref="P31:P34"/>
    <mergeCell ref="Q31:Q34"/>
    <mergeCell ref="BL25:BL30"/>
    <mergeCell ref="W25:W30"/>
    <mergeCell ref="L25:L30"/>
    <mergeCell ref="M25:M30"/>
    <mergeCell ref="N25:N30"/>
    <mergeCell ref="O25:O30"/>
    <mergeCell ref="P25:P30"/>
    <mergeCell ref="Q25:Q30"/>
    <mergeCell ref="BM25:BM30"/>
    <mergeCell ref="A31:A34"/>
    <mergeCell ref="B31:B34"/>
    <mergeCell ref="C31:C34"/>
    <mergeCell ref="D31:D34"/>
    <mergeCell ref="G31:G34"/>
    <mergeCell ref="H31:H34"/>
    <mergeCell ref="J31:J34"/>
    <mergeCell ref="K31:K34"/>
    <mergeCell ref="BF25:BF30"/>
    <mergeCell ref="BG25:BG30"/>
    <mergeCell ref="BH25:BH30"/>
    <mergeCell ref="BI25:BI30"/>
    <mergeCell ref="BJ25:BJ30"/>
    <mergeCell ref="BK25:BK30"/>
    <mergeCell ref="AD25:AD30"/>
    <mergeCell ref="AE25:AE30"/>
    <mergeCell ref="AF25:AF30"/>
    <mergeCell ref="AH25:AH30"/>
    <mergeCell ref="AI25:AI30"/>
    <mergeCell ref="AJ25:AJ30"/>
    <mergeCell ref="X25:X30"/>
    <mergeCell ref="Y25:Y30"/>
    <mergeCell ref="Z25:Z30"/>
    <mergeCell ref="AA25:AA30"/>
    <mergeCell ref="AB25:AB30"/>
    <mergeCell ref="AC25:AC30"/>
    <mergeCell ref="R25:R30"/>
    <mergeCell ref="S25:S30"/>
    <mergeCell ref="T25:T30"/>
    <mergeCell ref="U25:U30"/>
    <mergeCell ref="V25:V30"/>
    <mergeCell ref="BL22:BL24"/>
    <mergeCell ref="BM22:BM24"/>
    <mergeCell ref="A25:A30"/>
    <mergeCell ref="B25:B30"/>
    <mergeCell ref="C25:C30"/>
    <mergeCell ref="D25:D30"/>
    <mergeCell ref="G25:G30"/>
    <mergeCell ref="H25:H30"/>
    <mergeCell ref="J25:J30"/>
    <mergeCell ref="K25:K30"/>
    <mergeCell ref="BF22:BF24"/>
    <mergeCell ref="BG22:BG24"/>
    <mergeCell ref="BH22:BH24"/>
    <mergeCell ref="BI22:BI24"/>
    <mergeCell ref="BJ22:BJ24"/>
    <mergeCell ref="BK22:BK24"/>
    <mergeCell ref="AD22:AD24"/>
    <mergeCell ref="AE22:AE24"/>
    <mergeCell ref="AF22:AF24"/>
    <mergeCell ref="AH22:AH24"/>
    <mergeCell ref="AI22:AI24"/>
    <mergeCell ref="AJ22:AJ24"/>
    <mergeCell ref="X22:X24"/>
    <mergeCell ref="Y22:Y24"/>
    <mergeCell ref="Z22:Z24"/>
    <mergeCell ref="AA22:AA24"/>
    <mergeCell ref="AB22:AB24"/>
    <mergeCell ref="AC22:AC24"/>
    <mergeCell ref="R22:R24"/>
    <mergeCell ref="S22:S24"/>
    <mergeCell ref="T22:T24"/>
    <mergeCell ref="U22:U24"/>
    <mergeCell ref="V22:V24"/>
    <mergeCell ref="W22:W24"/>
    <mergeCell ref="L22:L24"/>
    <mergeCell ref="M22:M24"/>
    <mergeCell ref="N22:N24"/>
    <mergeCell ref="O22:O24"/>
    <mergeCell ref="P22:P24"/>
    <mergeCell ref="Q22:Q24"/>
    <mergeCell ref="F22:F24"/>
    <mergeCell ref="G22:G24"/>
    <mergeCell ref="H22:H24"/>
    <mergeCell ref="I22:I24"/>
    <mergeCell ref="J22:J24"/>
    <mergeCell ref="K22:K24"/>
    <mergeCell ref="BI18:BI21"/>
    <mergeCell ref="BJ18:BJ21"/>
    <mergeCell ref="BK18:BK21"/>
    <mergeCell ref="J18:J21"/>
    <mergeCell ref="K18:K21"/>
    <mergeCell ref="L18:L21"/>
    <mergeCell ref="M18:M21"/>
    <mergeCell ref="N18:N21"/>
    <mergeCell ref="BL18:BL21"/>
    <mergeCell ref="BM18:BM21"/>
    <mergeCell ref="A22:A24"/>
    <mergeCell ref="B22:B24"/>
    <mergeCell ref="C22:C24"/>
    <mergeCell ref="D22:D24"/>
    <mergeCell ref="E22:E24"/>
    <mergeCell ref="AH18:AH21"/>
    <mergeCell ref="AI18:AI21"/>
    <mergeCell ref="AJ18:AJ21"/>
    <mergeCell ref="BF18:BF21"/>
    <mergeCell ref="BG18:BG21"/>
    <mergeCell ref="BH18:BH21"/>
    <mergeCell ref="AA18:AA21"/>
    <mergeCell ref="AB18:AB21"/>
    <mergeCell ref="AC18:AC21"/>
    <mergeCell ref="AD18:AD21"/>
    <mergeCell ref="AE18:AE21"/>
    <mergeCell ref="AF18:AF21"/>
    <mergeCell ref="U18:U21"/>
    <mergeCell ref="V18:V21"/>
    <mergeCell ref="W18:W21"/>
    <mergeCell ref="X18:X21"/>
    <mergeCell ref="Y18:Y21"/>
    <mergeCell ref="Z18:Z21"/>
    <mergeCell ref="O18:O21"/>
    <mergeCell ref="P18:P21"/>
    <mergeCell ref="Q18:Q21"/>
    <mergeCell ref="R18:R21"/>
    <mergeCell ref="S18:S21"/>
    <mergeCell ref="T18:T21"/>
    <mergeCell ref="H18:H21"/>
    <mergeCell ref="BI15:BI17"/>
    <mergeCell ref="BJ15:BJ17"/>
    <mergeCell ref="BK15:BK17"/>
    <mergeCell ref="BL15:BL17"/>
    <mergeCell ref="BM15:BM17"/>
    <mergeCell ref="A18:A21"/>
    <mergeCell ref="B18:B21"/>
    <mergeCell ref="C18:C21"/>
    <mergeCell ref="D18:D21"/>
    <mergeCell ref="G18:G21"/>
    <mergeCell ref="AH15:AH17"/>
    <mergeCell ref="AI15:AI17"/>
    <mergeCell ref="AJ15:AJ17"/>
    <mergeCell ref="BF15:BF17"/>
    <mergeCell ref="BG15:BG17"/>
    <mergeCell ref="BH15:BH17"/>
    <mergeCell ref="AA15:AA17"/>
    <mergeCell ref="AB15:AB17"/>
    <mergeCell ref="AC15:AC17"/>
    <mergeCell ref="AD15:AD17"/>
    <mergeCell ref="AE15:AE17"/>
    <mergeCell ref="AF15:AF17"/>
    <mergeCell ref="U15:U17"/>
    <mergeCell ref="V15:V17"/>
    <mergeCell ref="W15:W17"/>
    <mergeCell ref="X15:X17"/>
    <mergeCell ref="Y15:Y17"/>
    <mergeCell ref="Z15:Z17"/>
    <mergeCell ref="O15:O17"/>
    <mergeCell ref="P15:P17"/>
    <mergeCell ref="Q15:Q17"/>
    <mergeCell ref="R15:R17"/>
    <mergeCell ref="S15:S17"/>
    <mergeCell ref="T15:T17"/>
    <mergeCell ref="H15:H17"/>
    <mergeCell ref="J15:J17"/>
    <mergeCell ref="K15:K17"/>
    <mergeCell ref="L15:L17"/>
    <mergeCell ref="M15:M17"/>
    <mergeCell ref="N15:N17"/>
    <mergeCell ref="BI12:BI14"/>
    <mergeCell ref="BJ12:BJ14"/>
    <mergeCell ref="BK12:BK14"/>
    <mergeCell ref="BL12:BL14"/>
    <mergeCell ref="BM12:BM14"/>
    <mergeCell ref="A15:A17"/>
    <mergeCell ref="B15:B17"/>
    <mergeCell ref="C15:C17"/>
    <mergeCell ref="D15:D17"/>
    <mergeCell ref="G15:G17"/>
    <mergeCell ref="AH12:AH14"/>
    <mergeCell ref="AI12:AI14"/>
    <mergeCell ref="AJ12:AJ14"/>
    <mergeCell ref="BF12:BF14"/>
    <mergeCell ref="BG12:BG14"/>
    <mergeCell ref="BH12:BH14"/>
    <mergeCell ref="AA12:AA14"/>
    <mergeCell ref="AB12:AB14"/>
    <mergeCell ref="AC12:AC14"/>
    <mergeCell ref="AD12:AD14"/>
    <mergeCell ref="AE12:AE14"/>
    <mergeCell ref="AF12:AF14"/>
    <mergeCell ref="U12:U14"/>
    <mergeCell ref="V12:V14"/>
    <mergeCell ref="O12:O14"/>
    <mergeCell ref="P12:P14"/>
    <mergeCell ref="Q12:Q14"/>
    <mergeCell ref="R12:R14"/>
    <mergeCell ref="S12:S14"/>
    <mergeCell ref="T12:T14"/>
    <mergeCell ref="H12:H14"/>
    <mergeCell ref="J12:J14"/>
    <mergeCell ref="K12:K14"/>
    <mergeCell ref="L12:L14"/>
    <mergeCell ref="M12:M14"/>
    <mergeCell ref="N12:N14"/>
    <mergeCell ref="BI9:BI11"/>
    <mergeCell ref="T9:T11"/>
    <mergeCell ref="H9:H11"/>
    <mergeCell ref="J9:J11"/>
    <mergeCell ref="K9:K11"/>
    <mergeCell ref="L9:L11"/>
    <mergeCell ref="M9:M11"/>
    <mergeCell ref="N9:N11"/>
    <mergeCell ref="A12:A14"/>
    <mergeCell ref="B12:B14"/>
    <mergeCell ref="C12:C14"/>
    <mergeCell ref="D12:D14"/>
    <mergeCell ref="G12:G14"/>
    <mergeCell ref="AH9:AH11"/>
    <mergeCell ref="AI9:AI11"/>
    <mergeCell ref="AJ9:AJ11"/>
    <mergeCell ref="BF9:BF11"/>
    <mergeCell ref="BG9:BG11"/>
    <mergeCell ref="BH9:BH11"/>
    <mergeCell ref="AA9:AA11"/>
    <mergeCell ref="AB9:AB11"/>
    <mergeCell ref="AC9:AC11"/>
    <mergeCell ref="AD9:AD11"/>
    <mergeCell ref="AE9:AE11"/>
    <mergeCell ref="AF9:AF11"/>
    <mergeCell ref="U9:U11"/>
    <mergeCell ref="V9:V11"/>
    <mergeCell ref="W9:W11"/>
    <mergeCell ref="X9:X11"/>
    <mergeCell ref="Y9:Y11"/>
    <mergeCell ref="Z9:Z11"/>
    <mergeCell ref="O9:O11"/>
    <mergeCell ref="P9:P11"/>
    <mergeCell ref="Q9:Q11"/>
    <mergeCell ref="R9:R11"/>
    <mergeCell ref="S9:S11"/>
    <mergeCell ref="W12:W14"/>
    <mergeCell ref="X12:X14"/>
    <mergeCell ref="Y12:Y14"/>
    <mergeCell ref="Z12:Z14"/>
    <mergeCell ref="A9:A11"/>
    <mergeCell ref="B9:B11"/>
    <mergeCell ref="C9:C11"/>
    <mergeCell ref="D9:D11"/>
    <mergeCell ref="G9:G11"/>
    <mergeCell ref="BM7:BM8"/>
    <mergeCell ref="BN7:BN8"/>
    <mergeCell ref="BO7:BO8"/>
    <mergeCell ref="BP7:BP8"/>
    <mergeCell ref="BQ7:BQ8"/>
    <mergeCell ref="BR7:BR8"/>
    <mergeCell ref="AM7:AY7"/>
    <mergeCell ref="BA7:BG7"/>
    <mergeCell ref="BH7:BH8"/>
    <mergeCell ref="BI7:BI8"/>
    <mergeCell ref="BK7:BK8"/>
    <mergeCell ref="BL7:BL8"/>
    <mergeCell ref="AG7:AG8"/>
    <mergeCell ref="AH7:AH8"/>
    <mergeCell ref="AI7:AI8"/>
    <mergeCell ref="AJ7:AJ8"/>
    <mergeCell ref="AK7:AK8"/>
    <mergeCell ref="AL7:AL8"/>
    <mergeCell ref="H7:H8"/>
    <mergeCell ref="J7:J8"/>
    <mergeCell ref="K7:K8"/>
    <mergeCell ref="L7:L8"/>
    <mergeCell ref="BJ9:BJ11"/>
    <mergeCell ref="BK9:BK11"/>
    <mergeCell ref="BL9:BL11"/>
    <mergeCell ref="BM9:BM11"/>
    <mergeCell ref="M7:AE7"/>
    <mergeCell ref="AF7:AF8"/>
    <mergeCell ref="AK6:BB6"/>
    <mergeCell ref="BH6:BN6"/>
    <mergeCell ref="BP6:BW6"/>
    <mergeCell ref="A7:A8"/>
    <mergeCell ref="B7:B8"/>
    <mergeCell ref="C7:C8"/>
    <mergeCell ref="D7:D8"/>
    <mergeCell ref="E7:E8"/>
    <mergeCell ref="F7:F8"/>
    <mergeCell ref="G7:G8"/>
    <mergeCell ref="B1:D4"/>
    <mergeCell ref="E1:F2"/>
    <mergeCell ref="E3:F4"/>
    <mergeCell ref="G3:G4"/>
    <mergeCell ref="A6:J6"/>
    <mergeCell ref="K6:AJ6"/>
    <mergeCell ref="BS7:BS8"/>
    <mergeCell ref="BT7:BT8"/>
    <mergeCell ref="BU7:BU8"/>
    <mergeCell ref="BV7:BV8"/>
    <mergeCell ref="BW7:BW8"/>
  </mergeCells>
  <conditionalFormatting sqref="BM70 BM74">
    <cfRule type="cellIs" dxfId="1980" priority="172" operator="equal">
      <formula>"Extremo"</formula>
    </cfRule>
  </conditionalFormatting>
  <conditionalFormatting sqref="BM70 BM74">
    <cfRule type="cellIs" dxfId="1979" priority="173" operator="equal">
      <formula>"Alto"</formula>
    </cfRule>
  </conditionalFormatting>
  <conditionalFormatting sqref="BM70 BM74">
    <cfRule type="cellIs" dxfId="1978" priority="174" operator="equal">
      <formula>"Moderado"</formula>
    </cfRule>
  </conditionalFormatting>
  <conditionalFormatting sqref="BM70 BM74">
    <cfRule type="cellIs" dxfId="1977" priority="175" operator="equal">
      <formula>"Bajo"</formula>
    </cfRule>
  </conditionalFormatting>
  <conditionalFormatting sqref="BI60 BI64 BI66 BI70 BI86 BI74">
    <cfRule type="cellIs" dxfId="1976" priority="176" operator="equal">
      <formula>"Catastrófico"</formula>
    </cfRule>
  </conditionalFormatting>
  <conditionalFormatting sqref="BI60 BI64 BI66 BI70 BI86 BI74">
    <cfRule type="cellIs" dxfId="1975" priority="177" operator="equal">
      <formula>"Mayor"</formula>
    </cfRule>
  </conditionalFormatting>
  <conditionalFormatting sqref="BI60 BI64 BI66 BI70 BI86 BI74">
    <cfRule type="cellIs" dxfId="1974" priority="178" operator="equal">
      <formula>"Moderado"</formula>
    </cfRule>
  </conditionalFormatting>
  <conditionalFormatting sqref="BI60 BI64 BI66 BI70 BI86 BI74">
    <cfRule type="cellIs" dxfId="1973" priority="179" operator="equal">
      <formula>"Menor"</formula>
    </cfRule>
  </conditionalFormatting>
  <conditionalFormatting sqref="BI60 BI64 BI66 BI70 BI86 BI74">
    <cfRule type="cellIs" dxfId="1972" priority="180" operator="equal">
      <formula>"Leve"</formula>
    </cfRule>
  </conditionalFormatting>
  <conditionalFormatting sqref="BM9:BM14 BM64:BM65 BM70:BM96 BM108:BM109">
    <cfRule type="cellIs" dxfId="1971" priority="181" operator="equal">
      <formula>"Extremo"</formula>
    </cfRule>
  </conditionalFormatting>
  <conditionalFormatting sqref="BM103 BM111:BM149 BM9:BM14 BM64:BM65 BM70:BM96 BM108:BM109">
    <cfRule type="cellIs" dxfId="1970" priority="182" operator="equal">
      <formula>"Extremo"</formula>
    </cfRule>
  </conditionalFormatting>
  <conditionalFormatting sqref="BM9:BM14 BM64:BM65 BM70:BM96 BM108:BM109">
    <cfRule type="cellIs" dxfId="1969" priority="183" operator="equal">
      <formula>"Alta"</formula>
    </cfRule>
  </conditionalFormatting>
  <conditionalFormatting sqref="BI86:BI91 BI12:BI24 K9:K14 BI60:BI77 K57:K77 BI108:BI109">
    <cfRule type="cellIs" dxfId="1968" priority="184" operator="equal">
      <formula>"Casi Seguro"</formula>
    </cfRule>
  </conditionalFormatting>
  <conditionalFormatting sqref="BI86:BI91 BI12:BI24 BI60:BI77 BI108:BI109">
    <cfRule type="cellIs" dxfId="1967" priority="185" operator="equal">
      <formula>"Probable"</formula>
    </cfRule>
  </conditionalFormatting>
  <conditionalFormatting sqref="BI86:BI91 BI12:BI24 K9:K14 BI60:BI77 K57:K77 BI108:BI109">
    <cfRule type="cellIs" dxfId="1966" priority="186" operator="equal">
      <formula>"Posible"</formula>
    </cfRule>
  </conditionalFormatting>
  <conditionalFormatting sqref="BI86:BI91 BI12:BI24 BI60:BI77 BI108:BI109">
    <cfRule type="cellIs" dxfId="1965" priority="187" operator="equal">
      <formula>"Improbable"</formula>
    </cfRule>
  </conditionalFormatting>
  <conditionalFormatting sqref="BI86:BI91 BI12:BI24 BI60:BI77 BI108:BI109">
    <cfRule type="cellIs" dxfId="1964" priority="188" operator="equal">
      <formula>"Rara vez"</formula>
    </cfRule>
  </conditionalFormatting>
  <conditionalFormatting sqref="AJ60">
    <cfRule type="cellIs" dxfId="1963" priority="189" operator="equal">
      <formula>"Extremo"</formula>
    </cfRule>
  </conditionalFormatting>
  <conditionalFormatting sqref="AJ60">
    <cfRule type="cellIs" dxfId="1962" priority="190" operator="equal">
      <formula>"Alto"</formula>
    </cfRule>
  </conditionalFormatting>
  <conditionalFormatting sqref="AJ60">
    <cfRule type="cellIs" dxfId="1961" priority="191" operator="equal">
      <formula>"Moderado"</formula>
    </cfRule>
  </conditionalFormatting>
  <conditionalFormatting sqref="AJ60">
    <cfRule type="cellIs" dxfId="1960" priority="192" operator="equal">
      <formula>"Bajo"</formula>
    </cfRule>
  </conditionalFormatting>
  <conditionalFormatting sqref="BH60">
    <cfRule type="cellIs" dxfId="1959" priority="193" operator="equal">
      <formula>"Muy Alta"</formula>
    </cfRule>
  </conditionalFormatting>
  <conditionalFormatting sqref="BH60">
    <cfRule type="cellIs" dxfId="1958" priority="194" operator="equal">
      <formula>"Alta"</formula>
    </cfRule>
  </conditionalFormatting>
  <conditionalFormatting sqref="BH60">
    <cfRule type="cellIs" dxfId="1957" priority="195" operator="equal">
      <formula>"Media"</formula>
    </cfRule>
  </conditionalFormatting>
  <conditionalFormatting sqref="BH60">
    <cfRule type="cellIs" dxfId="1956" priority="196" operator="equal">
      <formula>"Baja"</formula>
    </cfRule>
  </conditionalFormatting>
  <conditionalFormatting sqref="BH60">
    <cfRule type="cellIs" dxfId="1955" priority="197" operator="equal">
      <formula>"Muy Baja"</formula>
    </cfRule>
  </conditionalFormatting>
  <conditionalFormatting sqref="BK60">
    <cfRule type="cellIs" dxfId="1954" priority="198" operator="equal">
      <formula>"Catastrófico"</formula>
    </cfRule>
  </conditionalFormatting>
  <conditionalFormatting sqref="BK60">
    <cfRule type="cellIs" dxfId="1953" priority="199" operator="equal">
      <formula>"Mayor"</formula>
    </cfRule>
  </conditionalFormatting>
  <conditionalFormatting sqref="BK60">
    <cfRule type="cellIs" dxfId="1952" priority="200" operator="equal">
      <formula>"Moderado"</formula>
    </cfRule>
  </conditionalFormatting>
  <conditionalFormatting sqref="BK60">
    <cfRule type="cellIs" dxfId="1951" priority="201" operator="equal">
      <formula>"Menor"</formula>
    </cfRule>
  </conditionalFormatting>
  <conditionalFormatting sqref="BK60">
    <cfRule type="cellIs" dxfId="1950" priority="202" operator="equal">
      <formula>"Leve"</formula>
    </cfRule>
  </conditionalFormatting>
  <conditionalFormatting sqref="BM60">
    <cfRule type="cellIs" dxfId="1949" priority="203" operator="equal">
      <formula>"Extremo"</formula>
    </cfRule>
  </conditionalFormatting>
  <conditionalFormatting sqref="BM60">
    <cfRule type="cellIs" dxfId="1948" priority="204" operator="equal">
      <formula>"Alto"</formula>
    </cfRule>
  </conditionalFormatting>
  <conditionalFormatting sqref="BM60">
    <cfRule type="cellIs" dxfId="1947" priority="205" operator="equal">
      <formula>"Moderado"</formula>
    </cfRule>
  </conditionalFormatting>
  <conditionalFormatting sqref="BM60">
    <cfRule type="cellIs" dxfId="1946" priority="206" operator="equal">
      <formula>"Bajo"</formula>
    </cfRule>
  </conditionalFormatting>
  <conditionalFormatting sqref="AG9:AG14 AG60:AG77 AG104:AG110">
    <cfRule type="containsText" dxfId="1945" priority="207" operator="containsText" text="❌">
      <formula>NOT(ISERROR(SEARCH(("❌"),(AG9))))</formula>
    </cfRule>
  </conditionalFormatting>
  <conditionalFormatting sqref="AH60">
    <cfRule type="cellIs" dxfId="1944" priority="208" operator="equal">
      <formula>"Catastrófico"</formula>
    </cfRule>
  </conditionalFormatting>
  <conditionalFormatting sqref="AH60">
    <cfRule type="cellIs" dxfId="1943" priority="209" operator="equal">
      <formula>"Mayor"</formula>
    </cfRule>
  </conditionalFormatting>
  <conditionalFormatting sqref="AH60">
    <cfRule type="cellIs" dxfId="1942" priority="210" operator="equal">
      <formula>"Moderado"</formula>
    </cfRule>
  </conditionalFormatting>
  <conditionalFormatting sqref="AH60">
    <cfRule type="cellIs" dxfId="1941" priority="211" operator="equal">
      <formula>"Menor"</formula>
    </cfRule>
  </conditionalFormatting>
  <conditionalFormatting sqref="AH60">
    <cfRule type="cellIs" dxfId="1940" priority="212" operator="equal">
      <formula>"Leve"</formula>
    </cfRule>
  </conditionalFormatting>
  <conditionalFormatting sqref="K60 K57">
    <cfRule type="cellIs" dxfId="1939" priority="213" operator="equal">
      <formula>"Muy Alta"</formula>
    </cfRule>
  </conditionalFormatting>
  <conditionalFormatting sqref="K60 K57">
    <cfRule type="cellIs" dxfId="1938" priority="214" operator="equal">
      <formula>"Alta"</formula>
    </cfRule>
  </conditionalFormatting>
  <conditionalFormatting sqref="K60 K57">
    <cfRule type="cellIs" dxfId="1937" priority="215" operator="equal">
      <formula>"Media"</formula>
    </cfRule>
  </conditionalFormatting>
  <conditionalFormatting sqref="K60 K57">
    <cfRule type="cellIs" dxfId="1936" priority="216" operator="equal">
      <formula>"Baja"</formula>
    </cfRule>
  </conditionalFormatting>
  <conditionalFormatting sqref="K60 K57">
    <cfRule type="cellIs" dxfId="1935" priority="217" operator="equal">
      <formula>"Muy Baja"</formula>
    </cfRule>
  </conditionalFormatting>
  <conditionalFormatting sqref="BI60 BI64 BI66 BI70 BI86 BI74">
    <cfRule type="cellIs" dxfId="1934" priority="218" operator="equal">
      <formula>"Catastrófico"</formula>
    </cfRule>
  </conditionalFormatting>
  <conditionalFormatting sqref="BI60 BI64 BI66 BI70 BI86 BI74">
    <cfRule type="cellIs" dxfId="1933" priority="219" operator="equal">
      <formula>"Mayor"</formula>
    </cfRule>
  </conditionalFormatting>
  <conditionalFormatting sqref="BI60 BI64 BI66 BI70 BI86 BI74">
    <cfRule type="cellIs" dxfId="1932" priority="220" operator="equal">
      <formula>"Moderado"</formula>
    </cfRule>
  </conditionalFormatting>
  <conditionalFormatting sqref="BI60 BI64 BI66 BI70 BI86 BI74">
    <cfRule type="cellIs" dxfId="1931" priority="221" operator="equal">
      <formula>"Menor"</formula>
    </cfRule>
  </conditionalFormatting>
  <conditionalFormatting sqref="BI60 BI64 BI66 BI70 BI86 BI74">
    <cfRule type="cellIs" dxfId="1930" priority="222" operator="equal">
      <formula>"Leve"</formula>
    </cfRule>
  </conditionalFormatting>
  <conditionalFormatting sqref="BM60:BM63">
    <cfRule type="cellIs" dxfId="1929" priority="223" operator="equal">
      <formula>"Extremo"</formula>
    </cfRule>
  </conditionalFormatting>
  <conditionalFormatting sqref="BM60:BM63">
    <cfRule type="cellIs" dxfId="1928" priority="224" operator="equal">
      <formula>"Extremo"</formula>
    </cfRule>
  </conditionalFormatting>
  <conditionalFormatting sqref="BM60:BM63">
    <cfRule type="cellIs" dxfId="1927" priority="225" operator="equal">
      <formula>"Alta"</formula>
    </cfRule>
  </conditionalFormatting>
  <conditionalFormatting sqref="K9:K14 K57:K77">
    <cfRule type="cellIs" dxfId="1926" priority="226" operator="equal">
      <formula>"Probable"</formula>
    </cfRule>
  </conditionalFormatting>
  <conditionalFormatting sqref="K9:K14 K57:K77">
    <cfRule type="cellIs" dxfId="1925" priority="227" operator="equal">
      <formula>"Rara vez"</formula>
    </cfRule>
  </conditionalFormatting>
  <conditionalFormatting sqref="K9:K14 K57:K77">
    <cfRule type="cellIs" dxfId="1924" priority="228" operator="equal">
      <formula>"Improbable"</formula>
    </cfRule>
  </conditionalFormatting>
  <conditionalFormatting sqref="K9:K14 K57:K77">
    <cfRule type="cellIs" dxfId="1923" priority="229" operator="equal">
      <formula>"Rara vez"</formula>
    </cfRule>
  </conditionalFormatting>
  <conditionalFormatting sqref="BI86:BI91">
    <cfRule type="cellIs" dxfId="1922" priority="230" operator="equal">
      <formula>"Casi Seguro"</formula>
    </cfRule>
  </conditionalFormatting>
  <conditionalFormatting sqref="BI86:BI91">
    <cfRule type="cellIs" dxfId="1921" priority="231" operator="equal">
      <formula>"Probable"</formula>
    </cfRule>
  </conditionalFormatting>
  <conditionalFormatting sqref="BI86:BI91">
    <cfRule type="cellIs" dxfId="1920" priority="232" operator="equal">
      <formula>"Posible"</formula>
    </cfRule>
  </conditionalFormatting>
  <conditionalFormatting sqref="BI86:BI91">
    <cfRule type="cellIs" dxfId="1919" priority="233" operator="equal">
      <formula>"Improbable"</formula>
    </cfRule>
  </conditionalFormatting>
  <conditionalFormatting sqref="BI86:BI91">
    <cfRule type="cellIs" dxfId="1918" priority="234" operator="equal">
      <formula>"Rara vez"</formula>
    </cfRule>
  </conditionalFormatting>
  <conditionalFormatting sqref="AJ9:AJ14 AJ60:AJ77">
    <cfRule type="cellIs" dxfId="1917" priority="235" operator="equal">
      <formula>"Moderada"</formula>
    </cfRule>
  </conditionalFormatting>
  <conditionalFormatting sqref="AJ9:AJ14 AJ60:AJ77">
    <cfRule type="cellIs" dxfId="1916" priority="236" operator="equal">
      <formula>"Alta"</formula>
    </cfRule>
  </conditionalFormatting>
  <conditionalFormatting sqref="AJ9:AJ14 AJ60:AJ77">
    <cfRule type="cellIs" dxfId="1915" priority="237" operator="equal">
      <formula>"Extrema"</formula>
    </cfRule>
  </conditionalFormatting>
  <conditionalFormatting sqref="AJ64 AJ66 AJ70 AJ74 AJ86">
    <cfRule type="cellIs" dxfId="1914" priority="238" operator="equal">
      <formula>"Extremo"</formula>
    </cfRule>
  </conditionalFormatting>
  <conditionalFormatting sqref="AJ64 AJ66 AJ70 AJ74 AJ86">
    <cfRule type="cellIs" dxfId="1913" priority="239" operator="equal">
      <formula>"Alto"</formula>
    </cfRule>
  </conditionalFormatting>
  <conditionalFormatting sqref="AJ64 AJ66 AJ70 AJ74 AJ86">
    <cfRule type="cellIs" dxfId="1912" priority="240" operator="equal">
      <formula>"Moderado"</formula>
    </cfRule>
  </conditionalFormatting>
  <conditionalFormatting sqref="AJ64 AJ66 AJ70 AJ74 AJ86">
    <cfRule type="cellIs" dxfId="1911" priority="241" operator="equal">
      <formula>"Bajo"</formula>
    </cfRule>
  </conditionalFormatting>
  <conditionalFormatting sqref="BH64 BH86 BH66 BH70 BH74">
    <cfRule type="cellIs" dxfId="1910" priority="242" operator="equal">
      <formula>"Muy Alta"</formula>
    </cfRule>
  </conditionalFormatting>
  <conditionalFormatting sqref="BH64 BH86 BH66 BH70 BH74">
    <cfRule type="cellIs" dxfId="1909" priority="243" operator="equal">
      <formula>"Alta"</formula>
    </cfRule>
  </conditionalFormatting>
  <conditionalFormatting sqref="BH64 BH86 BH66 BH70 BH74">
    <cfRule type="cellIs" dxfId="1908" priority="244" operator="equal">
      <formula>"Media"</formula>
    </cfRule>
  </conditionalFormatting>
  <conditionalFormatting sqref="BH64 BH86 BH66 BH70 BH74">
    <cfRule type="cellIs" dxfId="1907" priority="245" operator="equal">
      <formula>"Baja"</formula>
    </cfRule>
  </conditionalFormatting>
  <conditionalFormatting sqref="BH64 BH86 BH66 BH70 BH74">
    <cfRule type="cellIs" dxfId="1906" priority="246" operator="equal">
      <formula>"Muy Baja"</formula>
    </cfRule>
  </conditionalFormatting>
  <conditionalFormatting sqref="BK64 BK66 BK70 BK86 BK74">
    <cfRule type="cellIs" dxfId="1905" priority="247" operator="equal">
      <formula>"Catastrófico"</formula>
    </cfRule>
  </conditionalFormatting>
  <conditionalFormatting sqref="BK64 BK66 BK70 BK86 BK74">
    <cfRule type="cellIs" dxfId="1904" priority="248" operator="equal">
      <formula>"Mayor"</formula>
    </cfRule>
  </conditionalFormatting>
  <conditionalFormatting sqref="BK64 BK66 BK70 BK86 BK74">
    <cfRule type="cellIs" dxfId="1903" priority="249" operator="equal">
      <formula>"Moderado"</formula>
    </cfRule>
  </conditionalFormatting>
  <conditionalFormatting sqref="BK64 BK66 BK70 BK86 BK74">
    <cfRule type="cellIs" dxfId="1902" priority="250" operator="equal">
      <formula>"Menor"</formula>
    </cfRule>
  </conditionalFormatting>
  <conditionalFormatting sqref="BK64 BK66 BK70 BK86 BK74">
    <cfRule type="cellIs" dxfId="1901" priority="251" operator="equal">
      <formula>"Leve"</formula>
    </cfRule>
  </conditionalFormatting>
  <conditionalFormatting sqref="BM64 BM70 BM74">
    <cfRule type="cellIs" dxfId="1900" priority="252" operator="equal">
      <formula>"Extremo"</formula>
    </cfRule>
  </conditionalFormatting>
  <conditionalFormatting sqref="BM64 BM70 BM74">
    <cfRule type="cellIs" dxfId="1899" priority="253" operator="equal">
      <formula>"Alto"</formula>
    </cfRule>
  </conditionalFormatting>
  <conditionalFormatting sqref="BM64 BM70 BM74">
    <cfRule type="cellIs" dxfId="1898" priority="254" operator="equal">
      <formula>"Moderado"</formula>
    </cfRule>
  </conditionalFormatting>
  <conditionalFormatting sqref="BM64 BM70 BM74">
    <cfRule type="cellIs" dxfId="1897" priority="255" operator="equal">
      <formula>"Bajo"</formula>
    </cfRule>
  </conditionalFormatting>
  <conditionalFormatting sqref="AG86:AG91">
    <cfRule type="containsText" dxfId="1896" priority="256" operator="containsText" text="❌">
      <formula>NOT(ISERROR(SEARCH(("❌"),(AG86))))</formula>
    </cfRule>
  </conditionalFormatting>
  <conditionalFormatting sqref="AH64 AH66 AH70 AH74 AH86 AH103">
    <cfRule type="cellIs" dxfId="1895" priority="257" operator="equal">
      <formula>"Catastrófico"</formula>
    </cfRule>
  </conditionalFormatting>
  <conditionalFormatting sqref="AH64 AH66 AH70 AH74 AH86 AH103">
    <cfRule type="cellIs" dxfId="1894" priority="258" operator="equal">
      <formula>"Mayor"</formula>
    </cfRule>
  </conditionalFormatting>
  <conditionalFormatting sqref="AH64 AH66 AH70 AH74 AH86 AH103">
    <cfRule type="cellIs" dxfId="1893" priority="259" operator="equal">
      <formula>"Moderado"</formula>
    </cfRule>
  </conditionalFormatting>
  <conditionalFormatting sqref="AH64 AH66 AH70 AH74 AH86 AH103">
    <cfRule type="cellIs" dxfId="1892" priority="260" operator="equal">
      <formula>"Menor"</formula>
    </cfRule>
  </conditionalFormatting>
  <conditionalFormatting sqref="AH64 AH66 AH70 AH74 AH86 AH103">
    <cfRule type="cellIs" dxfId="1891" priority="261" operator="equal">
      <formula>"Leve"</formula>
    </cfRule>
  </conditionalFormatting>
  <conditionalFormatting sqref="K64 K70 K74 K86 K66">
    <cfRule type="cellIs" dxfId="1890" priority="262" operator="equal">
      <formula>"Muy Alta"</formula>
    </cfRule>
  </conditionalFormatting>
  <conditionalFormatting sqref="K64 K70 K74 K86 K66">
    <cfRule type="cellIs" dxfId="1889" priority="263" operator="equal">
      <formula>"Alta"</formula>
    </cfRule>
  </conditionalFormatting>
  <conditionalFormatting sqref="K64 K70 K74 K86 K66">
    <cfRule type="cellIs" dxfId="1888" priority="264" operator="equal">
      <formula>"Media"</formula>
    </cfRule>
  </conditionalFormatting>
  <conditionalFormatting sqref="K64 K70 K74 K86 K66">
    <cfRule type="cellIs" dxfId="1887" priority="265" operator="equal">
      <formula>"Baja"</formula>
    </cfRule>
  </conditionalFormatting>
  <conditionalFormatting sqref="K64 K70 K74 K86 K66">
    <cfRule type="cellIs" dxfId="1886" priority="266" operator="equal">
      <formula>"Muy Baja"</formula>
    </cfRule>
  </conditionalFormatting>
  <conditionalFormatting sqref="BI64 BI66 BI70 BI86 BI74">
    <cfRule type="cellIs" dxfId="1885" priority="267" operator="equal">
      <formula>"Catastrófico"</formula>
    </cfRule>
  </conditionalFormatting>
  <conditionalFormatting sqref="BI64 BI66 BI70 BI86 BI74">
    <cfRule type="cellIs" dxfId="1884" priority="268" operator="equal">
      <formula>"Mayor"</formula>
    </cfRule>
  </conditionalFormatting>
  <conditionalFormatting sqref="BI64 BI66 BI70 BI86 BI74">
    <cfRule type="cellIs" dxfId="1883" priority="269" operator="equal">
      <formula>"Moderado"</formula>
    </cfRule>
  </conditionalFormatting>
  <conditionalFormatting sqref="BI64 BI66 BI70 BI86 BI74">
    <cfRule type="cellIs" dxfId="1882" priority="270" operator="equal">
      <formula>"Menor"</formula>
    </cfRule>
  </conditionalFormatting>
  <conditionalFormatting sqref="BI64 BI66 BI70 BI86 BI74">
    <cfRule type="cellIs" dxfId="1881" priority="271" operator="equal">
      <formula>"Leve"</formula>
    </cfRule>
  </conditionalFormatting>
  <conditionalFormatting sqref="K86:K91">
    <cfRule type="cellIs" dxfId="1880" priority="272" operator="equal">
      <formula>"Casi Seguro"</formula>
    </cfRule>
  </conditionalFormatting>
  <conditionalFormatting sqref="K86:K91">
    <cfRule type="cellIs" dxfId="1879" priority="273" operator="equal">
      <formula>"Probable"</formula>
    </cfRule>
  </conditionalFormatting>
  <conditionalFormatting sqref="K86:K91">
    <cfRule type="cellIs" dxfId="1878" priority="274" operator="equal">
      <formula>"Posible"</formula>
    </cfRule>
  </conditionalFormatting>
  <conditionalFormatting sqref="K86:K91">
    <cfRule type="cellIs" dxfId="1877" priority="275" operator="equal">
      <formula>"Rara vez"</formula>
    </cfRule>
  </conditionalFormatting>
  <conditionalFormatting sqref="K86:K91">
    <cfRule type="cellIs" dxfId="1876" priority="276" operator="equal">
      <formula>"Improbable"</formula>
    </cfRule>
  </conditionalFormatting>
  <conditionalFormatting sqref="K86:K91">
    <cfRule type="cellIs" dxfId="1875" priority="277" operator="equal">
      <formula>"Rara vez"</formula>
    </cfRule>
  </conditionalFormatting>
  <conditionalFormatting sqref="BI86:BI91">
    <cfRule type="cellIs" dxfId="1874" priority="278" operator="equal">
      <formula>"Casi Seguro"</formula>
    </cfRule>
  </conditionalFormatting>
  <conditionalFormatting sqref="BI86:BI91">
    <cfRule type="cellIs" dxfId="1873" priority="279" operator="equal">
      <formula>"Probable"</formula>
    </cfRule>
  </conditionalFormatting>
  <conditionalFormatting sqref="BI86:BI91">
    <cfRule type="cellIs" dxfId="1872" priority="280" operator="equal">
      <formula>"Posible"</formula>
    </cfRule>
  </conditionalFormatting>
  <conditionalFormatting sqref="BI86:BI91">
    <cfRule type="cellIs" dxfId="1871" priority="281" operator="equal">
      <formula>"Improbable"</formula>
    </cfRule>
  </conditionalFormatting>
  <conditionalFormatting sqref="BI86:BI91">
    <cfRule type="cellIs" dxfId="1870" priority="282" operator="equal">
      <formula>"Rara vez"</formula>
    </cfRule>
  </conditionalFormatting>
  <conditionalFormatting sqref="AJ86:AJ91">
    <cfRule type="cellIs" dxfId="1869" priority="283" operator="equal">
      <formula>"Moderada"</formula>
    </cfRule>
  </conditionalFormatting>
  <conditionalFormatting sqref="AJ86:AJ91">
    <cfRule type="cellIs" dxfId="1868" priority="284" operator="equal">
      <formula>"Alta"</formula>
    </cfRule>
  </conditionalFormatting>
  <conditionalFormatting sqref="AJ86:AJ91">
    <cfRule type="cellIs" dxfId="1867" priority="285" operator="equal">
      <formula>"Extrema"</formula>
    </cfRule>
  </conditionalFormatting>
  <conditionalFormatting sqref="AJ66 AJ70 AJ74 AJ86">
    <cfRule type="cellIs" dxfId="1866" priority="286" operator="equal">
      <formula>"Extremo"</formula>
    </cfRule>
  </conditionalFormatting>
  <conditionalFormatting sqref="AJ66 AJ70 AJ74 AJ86">
    <cfRule type="cellIs" dxfId="1865" priority="287" operator="equal">
      <formula>"Alto"</formula>
    </cfRule>
  </conditionalFormatting>
  <conditionalFormatting sqref="AJ66 AJ70 AJ74 AJ86">
    <cfRule type="cellIs" dxfId="1864" priority="288" operator="equal">
      <formula>"Moderado"</formula>
    </cfRule>
  </conditionalFormatting>
  <conditionalFormatting sqref="AJ66 AJ70 AJ74 AJ86">
    <cfRule type="cellIs" dxfId="1863" priority="289" operator="equal">
      <formula>"Bajo"</formula>
    </cfRule>
  </conditionalFormatting>
  <conditionalFormatting sqref="BH86">
    <cfRule type="cellIs" dxfId="1862" priority="290" operator="equal">
      <formula>"Muy Alta"</formula>
    </cfRule>
  </conditionalFormatting>
  <conditionalFormatting sqref="BH86">
    <cfRule type="cellIs" dxfId="1861" priority="291" operator="equal">
      <formula>"Alta"</formula>
    </cfRule>
  </conditionalFormatting>
  <conditionalFormatting sqref="BH86">
    <cfRule type="cellIs" dxfId="1860" priority="292" operator="equal">
      <formula>"Media"</formula>
    </cfRule>
  </conditionalFormatting>
  <conditionalFormatting sqref="BH86">
    <cfRule type="cellIs" dxfId="1859" priority="293" operator="equal">
      <formula>"Baja"</formula>
    </cfRule>
  </conditionalFormatting>
  <conditionalFormatting sqref="BH86">
    <cfRule type="cellIs" dxfId="1858" priority="294" operator="equal">
      <formula>"Muy Baja"</formula>
    </cfRule>
  </conditionalFormatting>
  <conditionalFormatting sqref="BK66 BK70 BK86 BK74">
    <cfRule type="cellIs" dxfId="1857" priority="295" operator="equal">
      <formula>"Catastrófico"</formula>
    </cfRule>
  </conditionalFormatting>
  <conditionalFormatting sqref="BK66 BK70 BK86 BK74">
    <cfRule type="cellIs" dxfId="1856" priority="296" operator="equal">
      <formula>"Mayor"</formula>
    </cfRule>
  </conditionalFormatting>
  <conditionalFormatting sqref="BK66 BK70 BK86 BK74">
    <cfRule type="cellIs" dxfId="1855" priority="297" operator="equal">
      <formula>"Moderado"</formula>
    </cfRule>
  </conditionalFormatting>
  <conditionalFormatting sqref="BK66 BK70 BK86 BK74">
    <cfRule type="cellIs" dxfId="1854" priority="298" operator="equal">
      <formula>"Menor"</formula>
    </cfRule>
  </conditionalFormatting>
  <conditionalFormatting sqref="BK66 BK70 BK86 BK74">
    <cfRule type="cellIs" dxfId="1853" priority="299" operator="equal">
      <formula>"Leve"</formula>
    </cfRule>
  </conditionalFormatting>
  <conditionalFormatting sqref="BM70 BM74">
    <cfRule type="cellIs" dxfId="1852" priority="300" operator="equal">
      <formula>"Extremo"</formula>
    </cfRule>
  </conditionalFormatting>
  <conditionalFormatting sqref="BM70 BM74">
    <cfRule type="cellIs" dxfId="1851" priority="301" operator="equal">
      <formula>"Alto"</formula>
    </cfRule>
  </conditionalFormatting>
  <conditionalFormatting sqref="BM70 BM74">
    <cfRule type="cellIs" dxfId="1850" priority="302" operator="equal">
      <formula>"Moderado"</formula>
    </cfRule>
  </conditionalFormatting>
  <conditionalFormatting sqref="BM70 BM74">
    <cfRule type="cellIs" dxfId="1849" priority="303" operator="equal">
      <formula>"Bajo"</formula>
    </cfRule>
  </conditionalFormatting>
  <conditionalFormatting sqref="AG86:AG91">
    <cfRule type="containsText" dxfId="1848" priority="304" operator="containsText" text="❌">
      <formula>NOT(ISERROR(SEARCH(("❌"),(AG86))))</formula>
    </cfRule>
  </conditionalFormatting>
  <conditionalFormatting sqref="AH66 AH70 AH74 AH86 AH103">
    <cfRule type="cellIs" dxfId="1847" priority="305" operator="equal">
      <formula>"Catastrófico"</formula>
    </cfRule>
  </conditionalFormatting>
  <conditionalFormatting sqref="AH66 AH70 AH74 AH86 AH103">
    <cfRule type="cellIs" dxfId="1846" priority="306" operator="equal">
      <formula>"Mayor"</formula>
    </cfRule>
  </conditionalFormatting>
  <conditionalFormatting sqref="AH66 AH70 AH74 AH86 AH103">
    <cfRule type="cellIs" dxfId="1845" priority="307" operator="equal">
      <formula>"Moderado"</formula>
    </cfRule>
  </conditionalFormatting>
  <conditionalFormatting sqref="AH66 AH70 AH74 AH86 AH103">
    <cfRule type="cellIs" dxfId="1844" priority="308" operator="equal">
      <formula>"Menor"</formula>
    </cfRule>
  </conditionalFormatting>
  <conditionalFormatting sqref="AH66 AH70 AH74 AH86 AH103">
    <cfRule type="cellIs" dxfId="1843" priority="309" operator="equal">
      <formula>"Leve"</formula>
    </cfRule>
  </conditionalFormatting>
  <conditionalFormatting sqref="K66 K70 K74 K86">
    <cfRule type="cellIs" dxfId="1842" priority="310" operator="equal">
      <formula>"Muy Alta"</formula>
    </cfRule>
  </conditionalFormatting>
  <conditionalFormatting sqref="K66 K70 K74 K86">
    <cfRule type="cellIs" dxfId="1841" priority="311" operator="equal">
      <formula>"Alta"</formula>
    </cfRule>
  </conditionalFormatting>
  <conditionalFormatting sqref="K66 K70 K74 K86">
    <cfRule type="cellIs" dxfId="1840" priority="312" operator="equal">
      <formula>"Media"</formula>
    </cfRule>
  </conditionalFormatting>
  <conditionalFormatting sqref="K66 K70 K74 K86">
    <cfRule type="cellIs" dxfId="1839" priority="313" operator="equal">
      <formula>"Baja"</formula>
    </cfRule>
  </conditionalFormatting>
  <conditionalFormatting sqref="K66 K70 K74 K86">
    <cfRule type="cellIs" dxfId="1838" priority="314" operator="equal">
      <formula>"Muy Baja"</formula>
    </cfRule>
  </conditionalFormatting>
  <conditionalFormatting sqref="BI66 BI70 BI86 BI74">
    <cfRule type="cellIs" dxfId="1837" priority="315" operator="equal">
      <formula>"Catastrófico"</formula>
    </cfRule>
  </conditionalFormatting>
  <conditionalFormatting sqref="BI66 BI70 BI86 BI74">
    <cfRule type="cellIs" dxfId="1836" priority="316" operator="equal">
      <formula>"Mayor"</formula>
    </cfRule>
  </conditionalFormatting>
  <conditionalFormatting sqref="BI66 BI70 BI86 BI74">
    <cfRule type="cellIs" dxfId="1835" priority="317" operator="equal">
      <formula>"Moderado"</formula>
    </cfRule>
  </conditionalFormatting>
  <conditionalFormatting sqref="BI66 BI70 BI86 BI74">
    <cfRule type="cellIs" dxfId="1834" priority="318" operator="equal">
      <formula>"Menor"</formula>
    </cfRule>
  </conditionalFormatting>
  <conditionalFormatting sqref="BI66 BI70 BI86 BI74">
    <cfRule type="cellIs" dxfId="1833" priority="319" operator="equal">
      <formula>"Leve"</formula>
    </cfRule>
  </conditionalFormatting>
  <conditionalFormatting sqref="K86:K91">
    <cfRule type="cellIs" dxfId="1832" priority="320" operator="equal">
      <formula>"Casi Seguro"</formula>
    </cfRule>
  </conditionalFormatting>
  <conditionalFormatting sqref="K86:K91">
    <cfRule type="cellIs" dxfId="1831" priority="321" operator="equal">
      <formula>"Probable"</formula>
    </cfRule>
  </conditionalFormatting>
  <conditionalFormatting sqref="K86:K91">
    <cfRule type="cellIs" dxfId="1830" priority="322" operator="equal">
      <formula>"Posible"</formula>
    </cfRule>
  </conditionalFormatting>
  <conditionalFormatting sqref="K86:K91">
    <cfRule type="cellIs" dxfId="1829" priority="323" operator="equal">
      <formula>"Rara vez"</formula>
    </cfRule>
  </conditionalFormatting>
  <conditionalFormatting sqref="K86:K91">
    <cfRule type="cellIs" dxfId="1828" priority="324" operator="equal">
      <formula>"Improbable"</formula>
    </cfRule>
  </conditionalFormatting>
  <conditionalFormatting sqref="K86:K91">
    <cfRule type="cellIs" dxfId="1827" priority="325" operator="equal">
      <formula>"Rara vez"</formula>
    </cfRule>
  </conditionalFormatting>
  <conditionalFormatting sqref="BI86:BI91">
    <cfRule type="cellIs" dxfId="1826" priority="326" operator="equal">
      <formula>"Casi Seguro"</formula>
    </cfRule>
  </conditionalFormatting>
  <conditionalFormatting sqref="BI86:BI91">
    <cfRule type="cellIs" dxfId="1825" priority="327" operator="equal">
      <formula>"Probable"</formula>
    </cfRule>
  </conditionalFormatting>
  <conditionalFormatting sqref="BI86:BI91">
    <cfRule type="cellIs" dxfId="1824" priority="328" operator="equal">
      <formula>"Posible"</formula>
    </cfRule>
  </conditionalFormatting>
  <conditionalFormatting sqref="BI86:BI91">
    <cfRule type="cellIs" dxfId="1823" priority="329" operator="equal">
      <formula>"Improbable"</formula>
    </cfRule>
  </conditionalFormatting>
  <conditionalFormatting sqref="BI86:BI91">
    <cfRule type="cellIs" dxfId="1822" priority="330" operator="equal">
      <formula>"Rara vez"</formula>
    </cfRule>
  </conditionalFormatting>
  <conditionalFormatting sqref="AJ86:AJ91">
    <cfRule type="cellIs" dxfId="1821" priority="331" operator="equal">
      <formula>"Moderada"</formula>
    </cfRule>
  </conditionalFormatting>
  <conditionalFormatting sqref="AJ86:AJ91">
    <cfRule type="cellIs" dxfId="1820" priority="332" operator="equal">
      <formula>"Alta"</formula>
    </cfRule>
  </conditionalFormatting>
  <conditionalFormatting sqref="AJ86:AJ91">
    <cfRule type="cellIs" dxfId="1819" priority="333" operator="equal">
      <formula>"Extrema"</formula>
    </cfRule>
  </conditionalFormatting>
  <conditionalFormatting sqref="AJ70">
    <cfRule type="cellIs" dxfId="1818" priority="334" operator="equal">
      <formula>"Extremo"</formula>
    </cfRule>
  </conditionalFormatting>
  <conditionalFormatting sqref="AJ70">
    <cfRule type="cellIs" dxfId="1817" priority="335" operator="equal">
      <formula>"Alto"</formula>
    </cfRule>
  </conditionalFormatting>
  <conditionalFormatting sqref="AJ70">
    <cfRule type="cellIs" dxfId="1816" priority="336" operator="equal">
      <formula>"Moderado"</formula>
    </cfRule>
  </conditionalFormatting>
  <conditionalFormatting sqref="AJ70">
    <cfRule type="cellIs" dxfId="1815" priority="337" operator="equal">
      <formula>"Bajo"</formula>
    </cfRule>
  </conditionalFormatting>
  <conditionalFormatting sqref="BH86">
    <cfRule type="cellIs" dxfId="1814" priority="338" operator="equal">
      <formula>"Muy Alta"</formula>
    </cfRule>
  </conditionalFormatting>
  <conditionalFormatting sqref="BH86">
    <cfRule type="cellIs" dxfId="1813" priority="339" operator="equal">
      <formula>"Alta"</formula>
    </cfRule>
  </conditionalFormatting>
  <conditionalFormatting sqref="BH86">
    <cfRule type="cellIs" dxfId="1812" priority="340" operator="equal">
      <formula>"Media"</formula>
    </cfRule>
  </conditionalFormatting>
  <conditionalFormatting sqref="BH86">
    <cfRule type="cellIs" dxfId="1811" priority="341" operator="equal">
      <formula>"Baja"</formula>
    </cfRule>
  </conditionalFormatting>
  <conditionalFormatting sqref="BH86">
    <cfRule type="cellIs" dxfId="1810" priority="342" operator="equal">
      <formula>"Muy Baja"</formula>
    </cfRule>
  </conditionalFormatting>
  <conditionalFormatting sqref="BK66 BK70 BK86 BK74">
    <cfRule type="cellIs" dxfId="1809" priority="343" operator="equal">
      <formula>"Catastrófico"</formula>
    </cfRule>
  </conditionalFormatting>
  <conditionalFormatting sqref="BK66 BK70 BK86 BK74">
    <cfRule type="cellIs" dxfId="1808" priority="344" operator="equal">
      <formula>"Mayor"</formula>
    </cfRule>
  </conditionalFormatting>
  <conditionalFormatting sqref="BK66 BK70 BK86 BK74">
    <cfRule type="cellIs" dxfId="1807" priority="345" operator="equal">
      <formula>"Moderado"</formula>
    </cfRule>
  </conditionalFormatting>
  <conditionalFormatting sqref="BK66 BK70 BK86 BK74">
    <cfRule type="cellIs" dxfId="1806" priority="346" operator="equal">
      <formula>"Menor"</formula>
    </cfRule>
  </conditionalFormatting>
  <conditionalFormatting sqref="BK66 BK70 BK86 BK74">
    <cfRule type="cellIs" dxfId="1805" priority="347" operator="equal">
      <formula>"Leve"</formula>
    </cfRule>
  </conditionalFormatting>
  <conditionalFormatting sqref="BM70 BM74">
    <cfRule type="cellIs" dxfId="1804" priority="348" operator="equal">
      <formula>"Extremo"</formula>
    </cfRule>
  </conditionalFormatting>
  <conditionalFormatting sqref="BM70 BM74">
    <cfRule type="cellIs" dxfId="1803" priority="349" operator="equal">
      <formula>"Alto"</formula>
    </cfRule>
  </conditionalFormatting>
  <conditionalFormatting sqref="BM70 BM74">
    <cfRule type="cellIs" dxfId="1802" priority="350" operator="equal">
      <formula>"Moderado"</formula>
    </cfRule>
  </conditionalFormatting>
  <conditionalFormatting sqref="BM70 BM74">
    <cfRule type="cellIs" dxfId="1801" priority="351" operator="equal">
      <formula>"Bajo"</formula>
    </cfRule>
  </conditionalFormatting>
  <conditionalFormatting sqref="AH70">
    <cfRule type="cellIs" dxfId="1800" priority="352" operator="equal">
      <formula>"Catastrófico"</formula>
    </cfRule>
  </conditionalFormatting>
  <conditionalFormatting sqref="AH70">
    <cfRule type="cellIs" dxfId="1799" priority="353" operator="equal">
      <formula>"Mayor"</formula>
    </cfRule>
  </conditionalFormatting>
  <conditionalFormatting sqref="AH70">
    <cfRule type="cellIs" dxfId="1798" priority="354" operator="equal">
      <formula>"Moderado"</formula>
    </cfRule>
  </conditionalFormatting>
  <conditionalFormatting sqref="AH70">
    <cfRule type="cellIs" dxfId="1797" priority="355" operator="equal">
      <formula>"Menor"</formula>
    </cfRule>
  </conditionalFormatting>
  <conditionalFormatting sqref="AH70">
    <cfRule type="cellIs" dxfId="1796" priority="356" operator="equal">
      <formula>"Leve"</formula>
    </cfRule>
  </conditionalFormatting>
  <conditionalFormatting sqref="K70">
    <cfRule type="cellIs" dxfId="1795" priority="357" operator="equal">
      <formula>"Muy Alta"</formula>
    </cfRule>
  </conditionalFormatting>
  <conditionalFormatting sqref="K70">
    <cfRule type="cellIs" dxfId="1794" priority="358" operator="equal">
      <formula>"Alta"</formula>
    </cfRule>
  </conditionalFormatting>
  <conditionalFormatting sqref="K70">
    <cfRule type="cellIs" dxfId="1793" priority="359" operator="equal">
      <formula>"Media"</formula>
    </cfRule>
  </conditionalFormatting>
  <conditionalFormatting sqref="K70">
    <cfRule type="cellIs" dxfId="1792" priority="360" operator="equal">
      <formula>"Baja"</formula>
    </cfRule>
  </conditionalFormatting>
  <conditionalFormatting sqref="K70">
    <cfRule type="cellIs" dxfId="1791" priority="361" operator="equal">
      <formula>"Muy Baja"</formula>
    </cfRule>
  </conditionalFormatting>
  <conditionalFormatting sqref="BI70 BI86 BI74">
    <cfRule type="cellIs" dxfId="1790" priority="362" operator="equal">
      <formula>"Catastrófico"</formula>
    </cfRule>
  </conditionalFormatting>
  <conditionalFormatting sqref="BI70 BI86 BI74">
    <cfRule type="cellIs" dxfId="1789" priority="363" operator="equal">
      <formula>"Mayor"</formula>
    </cfRule>
  </conditionalFormatting>
  <conditionalFormatting sqref="BI70 BI86 BI74">
    <cfRule type="cellIs" dxfId="1788" priority="364" operator="equal">
      <formula>"Moderado"</formula>
    </cfRule>
  </conditionalFormatting>
  <conditionalFormatting sqref="BI70 BI86 BI74">
    <cfRule type="cellIs" dxfId="1787" priority="365" operator="equal">
      <formula>"Menor"</formula>
    </cfRule>
  </conditionalFormatting>
  <conditionalFormatting sqref="BI70 BI86 BI74">
    <cfRule type="cellIs" dxfId="1786" priority="366" operator="equal">
      <formula>"Leve"</formula>
    </cfRule>
  </conditionalFormatting>
  <conditionalFormatting sqref="BI86:BI91">
    <cfRule type="cellIs" dxfId="1785" priority="367" operator="equal">
      <formula>"Casi Seguro"</formula>
    </cfRule>
  </conditionalFormatting>
  <conditionalFormatting sqref="BI86:BI91">
    <cfRule type="cellIs" dxfId="1784" priority="368" operator="equal">
      <formula>"Probable"</formula>
    </cfRule>
  </conditionalFormatting>
  <conditionalFormatting sqref="BI86:BI91">
    <cfRule type="cellIs" dxfId="1783" priority="369" operator="equal">
      <formula>"Posible"</formula>
    </cfRule>
  </conditionalFormatting>
  <conditionalFormatting sqref="BI86:BI91">
    <cfRule type="cellIs" dxfId="1782" priority="370" operator="equal">
      <formula>"Improbable"</formula>
    </cfRule>
  </conditionalFormatting>
  <conditionalFormatting sqref="BI86:BI91">
    <cfRule type="cellIs" dxfId="1781" priority="371" operator="equal">
      <formula>"Rara vez"</formula>
    </cfRule>
  </conditionalFormatting>
  <conditionalFormatting sqref="AJ74">
    <cfRule type="cellIs" dxfId="1780" priority="372" operator="equal">
      <formula>"Extremo"</formula>
    </cfRule>
  </conditionalFormatting>
  <conditionalFormatting sqref="AJ74">
    <cfRule type="cellIs" dxfId="1779" priority="373" operator="equal">
      <formula>"Alto"</formula>
    </cfRule>
  </conditionalFormatting>
  <conditionalFormatting sqref="AJ74">
    <cfRule type="cellIs" dxfId="1778" priority="374" operator="equal">
      <formula>"Moderado"</formula>
    </cfRule>
  </conditionalFormatting>
  <conditionalFormatting sqref="AJ74">
    <cfRule type="cellIs" dxfId="1777" priority="375" operator="equal">
      <formula>"Bajo"</formula>
    </cfRule>
  </conditionalFormatting>
  <conditionalFormatting sqref="BH86">
    <cfRule type="cellIs" dxfId="1776" priority="376" operator="equal">
      <formula>"Muy Alta"</formula>
    </cfRule>
  </conditionalFormatting>
  <conditionalFormatting sqref="BH86">
    <cfRule type="cellIs" dxfId="1775" priority="377" operator="equal">
      <formula>"Alta"</formula>
    </cfRule>
  </conditionalFormatting>
  <conditionalFormatting sqref="BH86">
    <cfRule type="cellIs" dxfId="1774" priority="378" operator="equal">
      <formula>"Media"</formula>
    </cfRule>
  </conditionalFormatting>
  <conditionalFormatting sqref="BH86">
    <cfRule type="cellIs" dxfId="1773" priority="379" operator="equal">
      <formula>"Baja"</formula>
    </cfRule>
  </conditionalFormatting>
  <conditionalFormatting sqref="BH86">
    <cfRule type="cellIs" dxfId="1772" priority="380" operator="equal">
      <formula>"Muy Baja"</formula>
    </cfRule>
  </conditionalFormatting>
  <conditionalFormatting sqref="BK66 BK70 BK86 BK74">
    <cfRule type="cellIs" dxfId="1771" priority="381" operator="equal">
      <formula>"Catastrófico"</formula>
    </cfRule>
  </conditionalFormatting>
  <conditionalFormatting sqref="BK66 BK70 BK86 BK74">
    <cfRule type="cellIs" dxfId="1770" priority="382" operator="equal">
      <formula>"Mayor"</formula>
    </cfRule>
  </conditionalFormatting>
  <conditionalFormatting sqref="BK66 BK70 BK86 BK74">
    <cfRule type="cellIs" dxfId="1769" priority="383" operator="equal">
      <formula>"Moderado"</formula>
    </cfRule>
  </conditionalFormatting>
  <conditionalFormatting sqref="BK66 BK70 BK86 BK74">
    <cfRule type="cellIs" dxfId="1768" priority="384" operator="equal">
      <formula>"Menor"</formula>
    </cfRule>
  </conditionalFormatting>
  <conditionalFormatting sqref="BK66 BK70 BK86 BK74">
    <cfRule type="cellIs" dxfId="1767" priority="385" operator="equal">
      <formula>"Leve"</formula>
    </cfRule>
  </conditionalFormatting>
  <conditionalFormatting sqref="AH74">
    <cfRule type="cellIs" dxfId="1766" priority="386" operator="equal">
      <formula>"Catastrófico"</formula>
    </cfRule>
  </conditionalFormatting>
  <conditionalFormatting sqref="AH74">
    <cfRule type="cellIs" dxfId="1765" priority="387" operator="equal">
      <formula>"Mayor"</formula>
    </cfRule>
  </conditionalFormatting>
  <conditionalFormatting sqref="AH74">
    <cfRule type="cellIs" dxfId="1764" priority="388" operator="equal">
      <formula>"Moderado"</formula>
    </cfRule>
  </conditionalFormatting>
  <conditionalFormatting sqref="AH74">
    <cfRule type="cellIs" dxfId="1763" priority="389" operator="equal">
      <formula>"Menor"</formula>
    </cfRule>
  </conditionalFormatting>
  <conditionalFormatting sqref="AH74">
    <cfRule type="cellIs" dxfId="1762" priority="390" operator="equal">
      <formula>"Leve"</formula>
    </cfRule>
  </conditionalFormatting>
  <conditionalFormatting sqref="K74 K86">
    <cfRule type="cellIs" dxfId="1761" priority="391" operator="equal">
      <formula>"Muy Alta"</formula>
    </cfRule>
  </conditionalFormatting>
  <conditionalFormatting sqref="K74 K86">
    <cfRule type="cellIs" dxfId="1760" priority="392" operator="equal">
      <formula>"Alta"</formula>
    </cfRule>
  </conditionalFormatting>
  <conditionalFormatting sqref="K74 K86">
    <cfRule type="cellIs" dxfId="1759" priority="393" operator="equal">
      <formula>"Media"</formula>
    </cfRule>
  </conditionalFormatting>
  <conditionalFormatting sqref="K74 K86">
    <cfRule type="cellIs" dxfId="1758" priority="394" operator="equal">
      <formula>"Baja"</formula>
    </cfRule>
  </conditionalFormatting>
  <conditionalFormatting sqref="K74 K86">
    <cfRule type="cellIs" dxfId="1757" priority="395" operator="equal">
      <formula>"Muy Baja"</formula>
    </cfRule>
  </conditionalFormatting>
  <conditionalFormatting sqref="BI86">
    <cfRule type="cellIs" dxfId="1756" priority="396" operator="equal">
      <formula>"Catastrófico"</formula>
    </cfRule>
  </conditionalFormatting>
  <conditionalFormatting sqref="BI86">
    <cfRule type="cellIs" dxfId="1755" priority="397" operator="equal">
      <formula>"Mayor"</formula>
    </cfRule>
  </conditionalFormatting>
  <conditionalFormatting sqref="BI86">
    <cfRule type="cellIs" dxfId="1754" priority="398" operator="equal">
      <formula>"Moderado"</formula>
    </cfRule>
  </conditionalFormatting>
  <conditionalFormatting sqref="BI86">
    <cfRule type="cellIs" dxfId="1753" priority="399" operator="equal">
      <formula>"Menor"</formula>
    </cfRule>
  </conditionalFormatting>
  <conditionalFormatting sqref="BI86">
    <cfRule type="cellIs" dxfId="1752" priority="400" operator="equal">
      <formula>"Leve"</formula>
    </cfRule>
  </conditionalFormatting>
  <conditionalFormatting sqref="K86">
    <cfRule type="cellIs" dxfId="1751" priority="401" operator="equal">
      <formula>"Casi Seguro"</formula>
    </cfRule>
  </conditionalFormatting>
  <conditionalFormatting sqref="K86">
    <cfRule type="cellIs" dxfId="1750" priority="402" operator="equal">
      <formula>"Probable"</formula>
    </cfRule>
  </conditionalFormatting>
  <conditionalFormatting sqref="K86">
    <cfRule type="cellIs" dxfId="1749" priority="403" operator="equal">
      <formula>"Posible"</formula>
    </cfRule>
  </conditionalFormatting>
  <conditionalFormatting sqref="K86">
    <cfRule type="cellIs" dxfId="1748" priority="404" operator="equal">
      <formula>"Rara vez"</formula>
    </cfRule>
  </conditionalFormatting>
  <conditionalFormatting sqref="K86">
    <cfRule type="cellIs" dxfId="1747" priority="405" operator="equal">
      <formula>"Improbable"</formula>
    </cfRule>
  </conditionalFormatting>
  <conditionalFormatting sqref="K86">
    <cfRule type="cellIs" dxfId="1746" priority="406" operator="equal">
      <formula>"Rara vez"</formula>
    </cfRule>
  </conditionalFormatting>
  <conditionalFormatting sqref="BI86:BI91">
    <cfRule type="cellIs" dxfId="1745" priority="407" operator="equal">
      <formula>"Casi Seguro"</formula>
    </cfRule>
  </conditionalFormatting>
  <conditionalFormatting sqref="BI86:BI91">
    <cfRule type="cellIs" dxfId="1744" priority="408" operator="equal">
      <formula>"Probable"</formula>
    </cfRule>
  </conditionalFormatting>
  <conditionalFormatting sqref="BI86:BI91">
    <cfRule type="cellIs" dxfId="1743" priority="409" operator="equal">
      <formula>"Posible"</formula>
    </cfRule>
  </conditionalFormatting>
  <conditionalFormatting sqref="BI86:BI91">
    <cfRule type="cellIs" dxfId="1742" priority="410" operator="equal">
      <formula>"Improbable"</formula>
    </cfRule>
  </conditionalFormatting>
  <conditionalFormatting sqref="BI86:BI91">
    <cfRule type="cellIs" dxfId="1741" priority="411" operator="equal">
      <formula>"Rara vez"</formula>
    </cfRule>
  </conditionalFormatting>
  <conditionalFormatting sqref="AJ86">
    <cfRule type="cellIs" dxfId="1740" priority="412" operator="equal">
      <formula>"Extremo"</formula>
    </cfRule>
  </conditionalFormatting>
  <conditionalFormatting sqref="AJ86">
    <cfRule type="cellIs" dxfId="1739" priority="413" operator="equal">
      <formula>"Alto"</formula>
    </cfRule>
  </conditionalFormatting>
  <conditionalFormatting sqref="AJ86">
    <cfRule type="cellIs" dxfId="1738" priority="414" operator="equal">
      <formula>"Moderado"</formula>
    </cfRule>
  </conditionalFormatting>
  <conditionalFormatting sqref="AJ86">
    <cfRule type="cellIs" dxfId="1737" priority="415" operator="equal">
      <formula>"Bajo"</formula>
    </cfRule>
  </conditionalFormatting>
  <conditionalFormatting sqref="BH86">
    <cfRule type="cellIs" dxfId="1736" priority="416" operator="equal">
      <formula>"Muy Alta"</formula>
    </cfRule>
  </conditionalFormatting>
  <conditionalFormatting sqref="BH86">
    <cfRule type="cellIs" dxfId="1735" priority="417" operator="equal">
      <formula>"Alta"</formula>
    </cfRule>
  </conditionalFormatting>
  <conditionalFormatting sqref="BH86">
    <cfRule type="cellIs" dxfId="1734" priority="418" operator="equal">
      <formula>"Media"</formula>
    </cfRule>
  </conditionalFormatting>
  <conditionalFormatting sqref="BH86">
    <cfRule type="cellIs" dxfId="1733" priority="419" operator="equal">
      <formula>"Baja"</formula>
    </cfRule>
  </conditionalFormatting>
  <conditionalFormatting sqref="BH86">
    <cfRule type="cellIs" dxfId="1732" priority="420" operator="equal">
      <formula>"Muy Baja"</formula>
    </cfRule>
  </conditionalFormatting>
  <conditionalFormatting sqref="BK66 BK70 BK86 BK74">
    <cfRule type="cellIs" dxfId="1731" priority="421" operator="equal">
      <formula>"Catastrófico"</formula>
    </cfRule>
  </conditionalFormatting>
  <conditionalFormatting sqref="BK66 BK70 BK86 BK74">
    <cfRule type="cellIs" dxfId="1730" priority="422" operator="equal">
      <formula>"Mayor"</formula>
    </cfRule>
  </conditionalFormatting>
  <conditionalFormatting sqref="BK66 BK70 BK86 BK74">
    <cfRule type="cellIs" dxfId="1729" priority="423" operator="equal">
      <formula>"Moderado"</formula>
    </cfRule>
  </conditionalFormatting>
  <conditionalFormatting sqref="BK66 BK70 BK86 BK74">
    <cfRule type="cellIs" dxfId="1728" priority="424" operator="equal">
      <formula>"Menor"</formula>
    </cfRule>
  </conditionalFormatting>
  <conditionalFormatting sqref="BK66 BK70 BK86 BK74">
    <cfRule type="cellIs" dxfId="1727" priority="425" operator="equal">
      <formula>"Leve"</formula>
    </cfRule>
  </conditionalFormatting>
  <conditionalFormatting sqref="AG86:AG91">
    <cfRule type="containsText" dxfId="1726" priority="426" operator="containsText" text="❌">
      <formula>NOT(ISERROR(SEARCH(("❌"),(AG86))))</formula>
    </cfRule>
  </conditionalFormatting>
  <conditionalFormatting sqref="AH66 AH70 AH74 AH86 AH103">
    <cfRule type="cellIs" dxfId="1725" priority="427" operator="equal">
      <formula>"Catastrófico"</formula>
    </cfRule>
  </conditionalFormatting>
  <conditionalFormatting sqref="AH66 AH70 AH74 AH86 AH103">
    <cfRule type="cellIs" dxfId="1724" priority="428" operator="equal">
      <formula>"Mayor"</formula>
    </cfRule>
  </conditionalFormatting>
  <conditionalFormatting sqref="AH66 AH70 AH74 AH86 AH103">
    <cfRule type="cellIs" dxfId="1723" priority="429" operator="equal">
      <formula>"Moderado"</formula>
    </cfRule>
  </conditionalFormatting>
  <conditionalFormatting sqref="AH66 AH70 AH74 AH86 AH103">
    <cfRule type="cellIs" dxfId="1722" priority="430" operator="equal">
      <formula>"Menor"</formula>
    </cfRule>
  </conditionalFormatting>
  <conditionalFormatting sqref="AH66 AH70 AH74 AH86 AH103">
    <cfRule type="cellIs" dxfId="1721" priority="431" operator="equal">
      <formula>"Leve"</formula>
    </cfRule>
  </conditionalFormatting>
  <conditionalFormatting sqref="K86">
    <cfRule type="cellIs" dxfId="1720" priority="432" operator="equal">
      <formula>"Muy Alta"</formula>
    </cfRule>
  </conditionalFormatting>
  <conditionalFormatting sqref="K86">
    <cfRule type="cellIs" dxfId="1719" priority="433" operator="equal">
      <formula>"Alta"</formula>
    </cfRule>
  </conditionalFormatting>
  <conditionalFormatting sqref="K86">
    <cfRule type="cellIs" dxfId="1718" priority="434" operator="equal">
      <formula>"Media"</formula>
    </cfRule>
  </conditionalFormatting>
  <conditionalFormatting sqref="K86">
    <cfRule type="cellIs" dxfId="1717" priority="435" operator="equal">
      <formula>"Baja"</formula>
    </cfRule>
  </conditionalFormatting>
  <conditionalFormatting sqref="K86">
    <cfRule type="cellIs" dxfId="1716" priority="436" operator="equal">
      <formula>"Muy Baja"</formula>
    </cfRule>
  </conditionalFormatting>
  <conditionalFormatting sqref="BI86">
    <cfRule type="cellIs" dxfId="1715" priority="437" operator="equal">
      <formula>"Catastrófico"</formula>
    </cfRule>
  </conditionalFormatting>
  <conditionalFormatting sqref="BI86">
    <cfRule type="cellIs" dxfId="1714" priority="438" operator="equal">
      <formula>"Mayor"</formula>
    </cfRule>
  </conditionalFormatting>
  <conditionalFormatting sqref="BI86">
    <cfRule type="cellIs" dxfId="1713" priority="439" operator="equal">
      <formula>"Moderado"</formula>
    </cfRule>
  </conditionalFormatting>
  <conditionalFormatting sqref="BI86">
    <cfRule type="cellIs" dxfId="1712" priority="440" operator="equal">
      <formula>"Menor"</formula>
    </cfRule>
  </conditionalFormatting>
  <conditionalFormatting sqref="BI86">
    <cfRule type="cellIs" dxfId="1711" priority="441" operator="equal">
      <formula>"Leve"</formula>
    </cfRule>
  </conditionalFormatting>
  <conditionalFormatting sqref="K86:K91">
    <cfRule type="cellIs" dxfId="1710" priority="442" operator="equal">
      <formula>"Casi Seguro"</formula>
    </cfRule>
  </conditionalFormatting>
  <conditionalFormatting sqref="K86:K91">
    <cfRule type="cellIs" dxfId="1709" priority="443" operator="equal">
      <formula>"Probable"</formula>
    </cfRule>
  </conditionalFormatting>
  <conditionalFormatting sqref="K86:K91">
    <cfRule type="cellIs" dxfId="1708" priority="444" operator="equal">
      <formula>"Posible"</formula>
    </cfRule>
  </conditionalFormatting>
  <conditionalFormatting sqref="K86:K91">
    <cfRule type="cellIs" dxfId="1707" priority="445" operator="equal">
      <formula>"Rara vez"</formula>
    </cfRule>
  </conditionalFormatting>
  <conditionalFormatting sqref="K86:K91">
    <cfRule type="cellIs" dxfId="1706" priority="446" operator="equal">
      <formula>"Improbable"</formula>
    </cfRule>
  </conditionalFormatting>
  <conditionalFormatting sqref="K86:K91">
    <cfRule type="cellIs" dxfId="1705" priority="447" operator="equal">
      <formula>"Rara vez"</formula>
    </cfRule>
  </conditionalFormatting>
  <conditionalFormatting sqref="BI86:BI91">
    <cfRule type="cellIs" dxfId="1704" priority="448" operator="equal">
      <formula>"Casi Seguro"</formula>
    </cfRule>
  </conditionalFormatting>
  <conditionalFormatting sqref="BI86:BI91">
    <cfRule type="cellIs" dxfId="1703" priority="449" operator="equal">
      <formula>"Probable"</formula>
    </cfRule>
  </conditionalFormatting>
  <conditionalFormatting sqref="BI86:BI91">
    <cfRule type="cellIs" dxfId="1702" priority="450" operator="equal">
      <formula>"Posible"</formula>
    </cfRule>
  </conditionalFormatting>
  <conditionalFormatting sqref="BI86:BI91">
    <cfRule type="cellIs" dxfId="1701" priority="451" operator="equal">
      <formula>"Improbable"</formula>
    </cfRule>
  </conditionalFormatting>
  <conditionalFormatting sqref="BI86:BI91">
    <cfRule type="cellIs" dxfId="1700" priority="452" operator="equal">
      <formula>"Rara vez"</formula>
    </cfRule>
  </conditionalFormatting>
  <conditionalFormatting sqref="AJ86:AJ91">
    <cfRule type="cellIs" dxfId="1699" priority="453" operator="equal">
      <formula>"Moderada"</formula>
    </cfRule>
  </conditionalFormatting>
  <conditionalFormatting sqref="AJ86:AJ91">
    <cfRule type="cellIs" dxfId="1698" priority="454" operator="equal">
      <formula>"Alta"</formula>
    </cfRule>
  </conditionalFormatting>
  <conditionalFormatting sqref="AJ86:AJ91">
    <cfRule type="cellIs" dxfId="1697" priority="455" operator="equal">
      <formula>"Extrema"</formula>
    </cfRule>
  </conditionalFormatting>
  <conditionalFormatting sqref="AJ103">
    <cfRule type="cellIs" dxfId="1696" priority="456" operator="equal">
      <formula>"Extremo"</formula>
    </cfRule>
  </conditionalFormatting>
  <conditionalFormatting sqref="AJ103">
    <cfRule type="cellIs" dxfId="1695" priority="457" operator="equal">
      <formula>"Alto"</formula>
    </cfRule>
  </conditionalFormatting>
  <conditionalFormatting sqref="AJ103">
    <cfRule type="cellIs" dxfId="1694" priority="458" operator="equal">
      <formula>"Moderado"</formula>
    </cfRule>
  </conditionalFormatting>
  <conditionalFormatting sqref="AJ103">
    <cfRule type="cellIs" dxfId="1693" priority="459" operator="equal">
      <formula>"Bajo"</formula>
    </cfRule>
  </conditionalFormatting>
  <conditionalFormatting sqref="AJ103">
    <cfRule type="cellIs" dxfId="1692" priority="460" operator="equal">
      <formula>"Moderada"</formula>
    </cfRule>
  </conditionalFormatting>
  <conditionalFormatting sqref="AJ103">
    <cfRule type="cellIs" dxfId="1691" priority="461" operator="equal">
      <formula>"Alta"</formula>
    </cfRule>
  </conditionalFormatting>
  <conditionalFormatting sqref="AJ103">
    <cfRule type="cellIs" dxfId="1690" priority="462" operator="equal">
      <formula>"Extrema"</formula>
    </cfRule>
  </conditionalFormatting>
  <conditionalFormatting sqref="AJ103">
    <cfRule type="cellIs" dxfId="1689" priority="463" operator="equal">
      <formula>"Extremo"</formula>
    </cfRule>
  </conditionalFormatting>
  <conditionalFormatting sqref="AJ103">
    <cfRule type="cellIs" dxfId="1688" priority="464" operator="equal">
      <formula>"Alto"</formula>
    </cfRule>
  </conditionalFormatting>
  <conditionalFormatting sqref="AJ103">
    <cfRule type="cellIs" dxfId="1687" priority="465" operator="equal">
      <formula>"Moderado"</formula>
    </cfRule>
  </conditionalFormatting>
  <conditionalFormatting sqref="AJ103">
    <cfRule type="cellIs" dxfId="1686" priority="466" operator="equal">
      <formula>"Bajo"</formula>
    </cfRule>
  </conditionalFormatting>
  <conditionalFormatting sqref="AJ103">
    <cfRule type="cellIs" dxfId="1685" priority="467" operator="equal">
      <formula>"Moderada"</formula>
    </cfRule>
  </conditionalFormatting>
  <conditionalFormatting sqref="AJ103">
    <cfRule type="cellIs" dxfId="1684" priority="468" operator="equal">
      <formula>"Alta"</formula>
    </cfRule>
  </conditionalFormatting>
  <conditionalFormatting sqref="AJ103">
    <cfRule type="cellIs" dxfId="1683" priority="469" operator="equal">
      <formula>"Extrema"</formula>
    </cfRule>
  </conditionalFormatting>
  <conditionalFormatting sqref="K103">
    <cfRule type="cellIs" dxfId="1682" priority="470" operator="equal">
      <formula>"Muy Alta"</formula>
    </cfRule>
  </conditionalFormatting>
  <conditionalFormatting sqref="K103">
    <cfRule type="cellIs" dxfId="1681" priority="471" operator="equal">
      <formula>"Alta"</formula>
    </cfRule>
  </conditionalFormatting>
  <conditionalFormatting sqref="K103">
    <cfRule type="cellIs" dxfId="1680" priority="472" operator="equal">
      <formula>"Media"</formula>
    </cfRule>
  </conditionalFormatting>
  <conditionalFormatting sqref="K103">
    <cfRule type="cellIs" dxfId="1679" priority="473" operator="equal">
      <formula>"Baja"</formula>
    </cfRule>
  </conditionalFormatting>
  <conditionalFormatting sqref="K103">
    <cfRule type="cellIs" dxfId="1678" priority="474" operator="equal">
      <formula>"Muy Baja"</formula>
    </cfRule>
  </conditionalFormatting>
  <conditionalFormatting sqref="K103">
    <cfRule type="cellIs" dxfId="1677" priority="475" operator="equal">
      <formula>"Casi Seguro"</formula>
    </cfRule>
  </conditionalFormatting>
  <conditionalFormatting sqref="K103">
    <cfRule type="cellIs" dxfId="1676" priority="476" operator="equal">
      <formula>"Probable"</formula>
    </cfRule>
  </conditionalFormatting>
  <conditionalFormatting sqref="K103">
    <cfRule type="cellIs" dxfId="1675" priority="477" operator="equal">
      <formula>"Posible"</formula>
    </cfRule>
  </conditionalFormatting>
  <conditionalFormatting sqref="K103">
    <cfRule type="cellIs" dxfId="1674" priority="478" operator="equal">
      <formula>"Rara vez"</formula>
    </cfRule>
  </conditionalFormatting>
  <conditionalFormatting sqref="K103">
    <cfRule type="cellIs" dxfId="1673" priority="479" operator="equal">
      <formula>"Improbable"</formula>
    </cfRule>
  </conditionalFormatting>
  <conditionalFormatting sqref="K103">
    <cfRule type="cellIs" dxfId="1672" priority="480" operator="equal">
      <formula>"Rara vez"</formula>
    </cfRule>
  </conditionalFormatting>
  <conditionalFormatting sqref="K103">
    <cfRule type="cellIs" dxfId="1671" priority="481" operator="equal">
      <formula>"Muy Alta"</formula>
    </cfRule>
  </conditionalFormatting>
  <conditionalFormatting sqref="K103">
    <cfRule type="cellIs" dxfId="1670" priority="482" operator="equal">
      <formula>"Alta"</formula>
    </cfRule>
  </conditionalFormatting>
  <conditionalFormatting sqref="K103">
    <cfRule type="cellIs" dxfId="1669" priority="483" operator="equal">
      <formula>"Media"</formula>
    </cfRule>
  </conditionalFormatting>
  <conditionalFormatting sqref="K103">
    <cfRule type="cellIs" dxfId="1668" priority="484" operator="equal">
      <formula>"Baja"</formula>
    </cfRule>
  </conditionalFormatting>
  <conditionalFormatting sqref="K103">
    <cfRule type="cellIs" dxfId="1667" priority="485" operator="equal">
      <formula>"Muy Baja"</formula>
    </cfRule>
  </conditionalFormatting>
  <conditionalFormatting sqref="K103">
    <cfRule type="cellIs" dxfId="1666" priority="486" operator="equal">
      <formula>"Casi Seguro"</formula>
    </cfRule>
  </conditionalFormatting>
  <conditionalFormatting sqref="K103">
    <cfRule type="cellIs" dxfId="1665" priority="487" operator="equal">
      <formula>"Probable"</formula>
    </cfRule>
  </conditionalFormatting>
  <conditionalFormatting sqref="K103">
    <cfRule type="cellIs" dxfId="1664" priority="488" operator="equal">
      <formula>"Posible"</formula>
    </cfRule>
  </conditionalFormatting>
  <conditionalFormatting sqref="K103">
    <cfRule type="cellIs" dxfId="1663" priority="489" operator="equal">
      <formula>"Rara vez"</formula>
    </cfRule>
  </conditionalFormatting>
  <conditionalFormatting sqref="K103">
    <cfRule type="cellIs" dxfId="1662" priority="490" operator="equal">
      <formula>"Improbable"</formula>
    </cfRule>
  </conditionalFormatting>
  <conditionalFormatting sqref="K103">
    <cfRule type="cellIs" dxfId="1661" priority="491" operator="equal">
      <formula>"Rara vez"</formula>
    </cfRule>
  </conditionalFormatting>
  <conditionalFormatting sqref="K103">
    <cfRule type="cellIs" dxfId="1660" priority="492" operator="equal">
      <formula>"Muy Alta"</formula>
    </cfRule>
  </conditionalFormatting>
  <conditionalFormatting sqref="K103">
    <cfRule type="cellIs" dxfId="1659" priority="493" operator="equal">
      <formula>"Alta"</formula>
    </cfRule>
  </conditionalFormatting>
  <conditionalFormatting sqref="K103">
    <cfRule type="cellIs" dxfId="1658" priority="494" operator="equal">
      <formula>"Media"</formula>
    </cfRule>
  </conditionalFormatting>
  <conditionalFormatting sqref="K103">
    <cfRule type="cellIs" dxfId="1657" priority="495" operator="equal">
      <formula>"Baja"</formula>
    </cfRule>
  </conditionalFormatting>
  <conditionalFormatting sqref="K103">
    <cfRule type="cellIs" dxfId="1656" priority="496" operator="equal">
      <formula>"Muy Baja"</formula>
    </cfRule>
  </conditionalFormatting>
  <conditionalFormatting sqref="K103">
    <cfRule type="cellIs" dxfId="1655" priority="497" operator="equal">
      <formula>"Casi Seguro"</formula>
    </cfRule>
  </conditionalFormatting>
  <conditionalFormatting sqref="K103">
    <cfRule type="cellIs" dxfId="1654" priority="498" operator="equal">
      <formula>"Probable"</formula>
    </cfRule>
  </conditionalFormatting>
  <conditionalFormatting sqref="K103">
    <cfRule type="cellIs" dxfId="1653" priority="499" operator="equal">
      <formula>"Posible"</formula>
    </cfRule>
  </conditionalFormatting>
  <conditionalFormatting sqref="K103">
    <cfRule type="cellIs" dxfId="1652" priority="500" operator="equal">
      <formula>"Rara vez"</formula>
    </cfRule>
  </conditionalFormatting>
  <conditionalFormatting sqref="K103">
    <cfRule type="cellIs" dxfId="1651" priority="501" operator="equal">
      <formula>"Improbable"</formula>
    </cfRule>
  </conditionalFormatting>
  <conditionalFormatting sqref="K103">
    <cfRule type="cellIs" dxfId="1650" priority="502" operator="equal">
      <formula>"Rara vez"</formula>
    </cfRule>
  </conditionalFormatting>
  <conditionalFormatting sqref="K103">
    <cfRule type="cellIs" dxfId="1649" priority="503" operator="equal">
      <formula>"Muy Alta"</formula>
    </cfRule>
  </conditionalFormatting>
  <conditionalFormatting sqref="K103">
    <cfRule type="cellIs" dxfId="1648" priority="504" operator="equal">
      <formula>"Alta"</formula>
    </cfRule>
  </conditionalFormatting>
  <conditionalFormatting sqref="K103">
    <cfRule type="cellIs" dxfId="1647" priority="505" operator="equal">
      <formula>"Media"</formula>
    </cfRule>
  </conditionalFormatting>
  <conditionalFormatting sqref="K103">
    <cfRule type="cellIs" dxfId="1646" priority="506" operator="equal">
      <formula>"Baja"</formula>
    </cfRule>
  </conditionalFormatting>
  <conditionalFormatting sqref="K103">
    <cfRule type="cellIs" dxfId="1645" priority="507" operator="equal">
      <formula>"Muy Baja"</formula>
    </cfRule>
  </conditionalFormatting>
  <conditionalFormatting sqref="K103">
    <cfRule type="cellIs" dxfId="1644" priority="508" operator="equal">
      <formula>"Casi Seguro"</formula>
    </cfRule>
  </conditionalFormatting>
  <conditionalFormatting sqref="K103">
    <cfRule type="cellIs" dxfId="1643" priority="509" operator="equal">
      <formula>"Probable"</formula>
    </cfRule>
  </conditionalFormatting>
  <conditionalFormatting sqref="K103">
    <cfRule type="cellIs" dxfId="1642" priority="510" operator="equal">
      <formula>"Posible"</formula>
    </cfRule>
  </conditionalFormatting>
  <conditionalFormatting sqref="K103">
    <cfRule type="cellIs" dxfId="1641" priority="511" operator="equal">
      <formula>"Rara vez"</formula>
    </cfRule>
  </conditionalFormatting>
  <conditionalFormatting sqref="K103">
    <cfRule type="cellIs" dxfId="1640" priority="512" operator="equal">
      <formula>"Improbable"</formula>
    </cfRule>
  </conditionalFormatting>
  <conditionalFormatting sqref="K103">
    <cfRule type="cellIs" dxfId="1639" priority="513" operator="equal">
      <formula>"Rara vez"</formula>
    </cfRule>
  </conditionalFormatting>
  <conditionalFormatting sqref="AG103">
    <cfRule type="containsText" dxfId="1638" priority="514" operator="containsText" text="❌">
      <formula>NOT(ISERROR(SEARCH(("❌"),(AG103))))</formula>
    </cfRule>
  </conditionalFormatting>
  <conditionalFormatting sqref="AG103">
    <cfRule type="containsText" dxfId="1637" priority="515" operator="containsText" text="❌">
      <formula>NOT(ISERROR(SEARCH(("❌"),(AG103))))</formula>
    </cfRule>
  </conditionalFormatting>
  <conditionalFormatting sqref="AG103">
    <cfRule type="containsText" dxfId="1636" priority="516" operator="containsText" text="❌">
      <formula>NOT(ISERROR(SEARCH(("❌"),(AG103))))</formula>
    </cfRule>
  </conditionalFormatting>
  <conditionalFormatting sqref="BI103">
    <cfRule type="cellIs" dxfId="1635" priority="517" operator="equal">
      <formula>"Catastrófico"</formula>
    </cfRule>
  </conditionalFormatting>
  <conditionalFormatting sqref="BI103">
    <cfRule type="cellIs" dxfId="1634" priority="518" operator="equal">
      <formula>"Mayor"</formula>
    </cfRule>
  </conditionalFormatting>
  <conditionalFormatting sqref="BI103">
    <cfRule type="cellIs" dxfId="1633" priority="519" operator="equal">
      <formula>"Moderado"</formula>
    </cfRule>
  </conditionalFormatting>
  <conditionalFormatting sqref="BI103">
    <cfRule type="cellIs" dxfId="1632" priority="520" operator="equal">
      <formula>"Menor"</formula>
    </cfRule>
  </conditionalFormatting>
  <conditionalFormatting sqref="BI103">
    <cfRule type="cellIs" dxfId="1631" priority="521" operator="equal">
      <formula>"Leve"</formula>
    </cfRule>
  </conditionalFormatting>
  <conditionalFormatting sqref="BI103">
    <cfRule type="cellIs" dxfId="1630" priority="522" operator="equal">
      <formula>"Casi Seguro"</formula>
    </cfRule>
  </conditionalFormatting>
  <conditionalFormatting sqref="BI103">
    <cfRule type="cellIs" dxfId="1629" priority="523" operator="equal">
      <formula>"Probable"</formula>
    </cfRule>
  </conditionalFormatting>
  <conditionalFormatting sqref="BI103">
    <cfRule type="cellIs" dxfId="1628" priority="524" operator="equal">
      <formula>"Posible"</formula>
    </cfRule>
  </conditionalFormatting>
  <conditionalFormatting sqref="BI103">
    <cfRule type="cellIs" dxfId="1627" priority="525" operator="equal">
      <formula>"Improbable"</formula>
    </cfRule>
  </conditionalFormatting>
  <conditionalFormatting sqref="BI103">
    <cfRule type="cellIs" dxfId="1626" priority="526" operator="equal">
      <formula>"Rara vez"</formula>
    </cfRule>
  </conditionalFormatting>
  <conditionalFormatting sqref="BI103">
    <cfRule type="cellIs" dxfId="1625" priority="527" operator="equal">
      <formula>"Catastrófico"</formula>
    </cfRule>
  </conditionalFormatting>
  <conditionalFormatting sqref="BI103">
    <cfRule type="cellIs" dxfId="1624" priority="528" operator="equal">
      <formula>"Mayor"</formula>
    </cfRule>
  </conditionalFormatting>
  <conditionalFormatting sqref="BI103">
    <cfRule type="cellIs" dxfId="1623" priority="529" operator="equal">
      <formula>"Moderado"</formula>
    </cfRule>
  </conditionalFormatting>
  <conditionalFormatting sqref="BI103">
    <cfRule type="cellIs" dxfId="1622" priority="530" operator="equal">
      <formula>"Menor"</formula>
    </cfRule>
  </conditionalFormatting>
  <conditionalFormatting sqref="BI103">
    <cfRule type="cellIs" dxfId="1621" priority="531" operator="equal">
      <formula>"Leve"</formula>
    </cfRule>
  </conditionalFormatting>
  <conditionalFormatting sqref="BI103">
    <cfRule type="cellIs" dxfId="1620" priority="532" operator="equal">
      <formula>"Casi Seguro"</formula>
    </cfRule>
  </conditionalFormatting>
  <conditionalFormatting sqref="BI103">
    <cfRule type="cellIs" dxfId="1619" priority="533" operator="equal">
      <formula>"Probable"</formula>
    </cfRule>
  </conditionalFormatting>
  <conditionalFormatting sqref="BI103">
    <cfRule type="cellIs" dxfId="1618" priority="534" operator="equal">
      <formula>"Posible"</formula>
    </cfRule>
  </conditionalFormatting>
  <conditionalFormatting sqref="BI103">
    <cfRule type="cellIs" dxfId="1617" priority="535" operator="equal">
      <formula>"Improbable"</formula>
    </cfRule>
  </conditionalFormatting>
  <conditionalFormatting sqref="BI103">
    <cfRule type="cellIs" dxfId="1616" priority="536" operator="equal">
      <formula>"Rara vez"</formula>
    </cfRule>
  </conditionalFormatting>
  <conditionalFormatting sqref="BH103">
    <cfRule type="cellIs" dxfId="1615" priority="537" operator="equal">
      <formula>"Muy Alta"</formula>
    </cfRule>
  </conditionalFormatting>
  <conditionalFormatting sqref="BH103">
    <cfRule type="cellIs" dxfId="1614" priority="538" operator="equal">
      <formula>"Alta"</formula>
    </cfRule>
  </conditionalFormatting>
  <conditionalFormatting sqref="BH103">
    <cfRule type="cellIs" dxfId="1613" priority="539" operator="equal">
      <formula>"Media"</formula>
    </cfRule>
  </conditionalFormatting>
  <conditionalFormatting sqref="BH103">
    <cfRule type="cellIs" dxfId="1612" priority="540" operator="equal">
      <formula>"Baja"</formula>
    </cfRule>
  </conditionalFormatting>
  <conditionalFormatting sqref="BH103">
    <cfRule type="cellIs" dxfId="1611" priority="541" operator="equal">
      <formula>"Muy Baja"</formula>
    </cfRule>
  </conditionalFormatting>
  <conditionalFormatting sqref="BK103">
    <cfRule type="cellIs" dxfId="1610" priority="542" operator="equal">
      <formula>"Catastrófico"</formula>
    </cfRule>
  </conditionalFormatting>
  <conditionalFormatting sqref="BK103">
    <cfRule type="cellIs" dxfId="1609" priority="543" operator="equal">
      <formula>"Mayor"</formula>
    </cfRule>
  </conditionalFormatting>
  <conditionalFormatting sqref="BK103">
    <cfRule type="cellIs" dxfId="1608" priority="544" operator="equal">
      <formula>"Moderado"</formula>
    </cfRule>
  </conditionalFormatting>
  <conditionalFormatting sqref="BK103">
    <cfRule type="cellIs" dxfId="1607" priority="545" operator="equal">
      <formula>"Menor"</formula>
    </cfRule>
  </conditionalFormatting>
  <conditionalFormatting sqref="BK103">
    <cfRule type="cellIs" dxfId="1606" priority="546" operator="equal">
      <formula>"Leve"</formula>
    </cfRule>
  </conditionalFormatting>
  <conditionalFormatting sqref="BM103">
    <cfRule type="cellIs" dxfId="1605" priority="547" operator="equal">
      <formula>"Extremo"</formula>
    </cfRule>
  </conditionalFormatting>
  <conditionalFormatting sqref="BM103">
    <cfRule type="cellIs" dxfId="1604" priority="548" operator="equal">
      <formula>"Alto"</formula>
    </cfRule>
  </conditionalFormatting>
  <conditionalFormatting sqref="BM103">
    <cfRule type="cellIs" dxfId="1603" priority="549" operator="equal">
      <formula>"Moderado"</formula>
    </cfRule>
  </conditionalFormatting>
  <conditionalFormatting sqref="BM103">
    <cfRule type="cellIs" dxfId="1602" priority="550" operator="equal">
      <formula>"Bajo"</formula>
    </cfRule>
  </conditionalFormatting>
  <conditionalFormatting sqref="BI103">
    <cfRule type="cellIs" dxfId="1601" priority="551" operator="equal">
      <formula>"Catastrófico"</formula>
    </cfRule>
  </conditionalFormatting>
  <conditionalFormatting sqref="BI103">
    <cfRule type="cellIs" dxfId="1600" priority="552" operator="equal">
      <formula>"Mayor"</formula>
    </cfRule>
  </conditionalFormatting>
  <conditionalFormatting sqref="BI103">
    <cfRule type="cellIs" dxfId="1599" priority="553" operator="equal">
      <formula>"Moderado"</formula>
    </cfRule>
  </conditionalFormatting>
  <conditionalFormatting sqref="BI103">
    <cfRule type="cellIs" dxfId="1598" priority="554" operator="equal">
      <formula>"Menor"</formula>
    </cfRule>
  </conditionalFormatting>
  <conditionalFormatting sqref="BI103">
    <cfRule type="cellIs" dxfId="1597" priority="555" operator="equal">
      <formula>"Leve"</formula>
    </cfRule>
  </conditionalFormatting>
  <conditionalFormatting sqref="BM103">
    <cfRule type="cellIs" dxfId="1596" priority="556" operator="equal">
      <formula>"Extremo"</formula>
    </cfRule>
  </conditionalFormatting>
  <conditionalFormatting sqref="BM103">
    <cfRule type="cellIs" dxfId="1595" priority="557" operator="equal">
      <formula>"Alta"</formula>
    </cfRule>
  </conditionalFormatting>
  <conditionalFormatting sqref="BI103">
    <cfRule type="cellIs" dxfId="1594" priority="558" operator="equal">
      <formula>"Casi Seguro"</formula>
    </cfRule>
  </conditionalFormatting>
  <conditionalFormatting sqref="BI103">
    <cfRule type="cellIs" dxfId="1593" priority="559" operator="equal">
      <formula>"Probable"</formula>
    </cfRule>
  </conditionalFormatting>
  <conditionalFormatting sqref="BI103">
    <cfRule type="cellIs" dxfId="1592" priority="560" operator="equal">
      <formula>"Posible"</formula>
    </cfRule>
  </conditionalFormatting>
  <conditionalFormatting sqref="BI103">
    <cfRule type="cellIs" dxfId="1591" priority="561" operator="equal">
      <formula>"Improbable"</formula>
    </cfRule>
  </conditionalFormatting>
  <conditionalFormatting sqref="BI103">
    <cfRule type="cellIs" dxfId="1590" priority="562" operator="equal">
      <formula>"Rara vez"</formula>
    </cfRule>
  </conditionalFormatting>
  <conditionalFormatting sqref="BH103">
    <cfRule type="cellIs" dxfId="1589" priority="563" operator="equal">
      <formula>"Muy Alta"</formula>
    </cfRule>
  </conditionalFormatting>
  <conditionalFormatting sqref="BH103">
    <cfRule type="cellIs" dxfId="1588" priority="564" operator="equal">
      <formula>"Alta"</formula>
    </cfRule>
  </conditionalFormatting>
  <conditionalFormatting sqref="BH103">
    <cfRule type="cellIs" dxfId="1587" priority="565" operator="equal">
      <formula>"Media"</formula>
    </cfRule>
  </conditionalFormatting>
  <conditionalFormatting sqref="BH103">
    <cfRule type="cellIs" dxfId="1586" priority="566" operator="equal">
      <formula>"Baja"</formula>
    </cfRule>
  </conditionalFormatting>
  <conditionalFormatting sqref="BH103">
    <cfRule type="cellIs" dxfId="1585" priority="567" operator="equal">
      <formula>"Muy Baja"</formula>
    </cfRule>
  </conditionalFormatting>
  <conditionalFormatting sqref="BK103">
    <cfRule type="cellIs" dxfId="1584" priority="568" operator="equal">
      <formula>"Catastrófico"</formula>
    </cfRule>
  </conditionalFormatting>
  <conditionalFormatting sqref="BK103">
    <cfRule type="cellIs" dxfId="1583" priority="569" operator="equal">
      <formula>"Mayor"</formula>
    </cfRule>
  </conditionalFormatting>
  <conditionalFormatting sqref="BK103">
    <cfRule type="cellIs" dxfId="1582" priority="570" operator="equal">
      <formula>"Moderado"</formula>
    </cfRule>
  </conditionalFormatting>
  <conditionalFormatting sqref="BK103">
    <cfRule type="cellIs" dxfId="1581" priority="571" operator="equal">
      <formula>"Menor"</formula>
    </cfRule>
  </conditionalFormatting>
  <conditionalFormatting sqref="BK103">
    <cfRule type="cellIs" dxfId="1580" priority="572" operator="equal">
      <formula>"Leve"</formula>
    </cfRule>
  </conditionalFormatting>
  <conditionalFormatting sqref="BM103">
    <cfRule type="cellIs" dxfId="1579" priority="573" operator="equal">
      <formula>"Extremo"</formula>
    </cfRule>
  </conditionalFormatting>
  <conditionalFormatting sqref="BM103">
    <cfRule type="cellIs" dxfId="1578" priority="574" operator="equal">
      <formula>"Alto"</formula>
    </cfRule>
  </conditionalFormatting>
  <conditionalFormatting sqref="BM103">
    <cfRule type="cellIs" dxfId="1577" priority="575" operator="equal">
      <formula>"Moderado"</formula>
    </cfRule>
  </conditionalFormatting>
  <conditionalFormatting sqref="BM103">
    <cfRule type="cellIs" dxfId="1576" priority="576" operator="equal">
      <formula>"Bajo"</formula>
    </cfRule>
  </conditionalFormatting>
  <conditionalFormatting sqref="BI103">
    <cfRule type="cellIs" dxfId="1575" priority="577" operator="equal">
      <formula>"Catastrófico"</formula>
    </cfRule>
  </conditionalFormatting>
  <conditionalFormatting sqref="BI103">
    <cfRule type="cellIs" dxfId="1574" priority="578" operator="equal">
      <formula>"Mayor"</formula>
    </cfRule>
  </conditionalFormatting>
  <conditionalFormatting sqref="BI103">
    <cfRule type="cellIs" dxfId="1573" priority="579" operator="equal">
      <formula>"Moderado"</formula>
    </cfRule>
  </conditionalFormatting>
  <conditionalFormatting sqref="BI103">
    <cfRule type="cellIs" dxfId="1572" priority="580" operator="equal">
      <formula>"Menor"</formula>
    </cfRule>
  </conditionalFormatting>
  <conditionalFormatting sqref="BI103">
    <cfRule type="cellIs" dxfId="1571" priority="581" operator="equal">
      <formula>"Leve"</formula>
    </cfRule>
  </conditionalFormatting>
  <conditionalFormatting sqref="BM103">
    <cfRule type="cellIs" dxfId="1570" priority="582" operator="equal">
      <formula>"Extremo"</formula>
    </cfRule>
  </conditionalFormatting>
  <conditionalFormatting sqref="BM103">
    <cfRule type="cellIs" dxfId="1569" priority="583" operator="equal">
      <formula>"Alta"</formula>
    </cfRule>
  </conditionalFormatting>
  <conditionalFormatting sqref="BI103">
    <cfRule type="cellIs" dxfId="1568" priority="584" operator="equal">
      <formula>"Casi Seguro"</formula>
    </cfRule>
  </conditionalFormatting>
  <conditionalFormatting sqref="BI103">
    <cfRule type="cellIs" dxfId="1567" priority="585" operator="equal">
      <formula>"Probable"</formula>
    </cfRule>
  </conditionalFormatting>
  <conditionalFormatting sqref="BI103">
    <cfRule type="cellIs" dxfId="1566" priority="586" operator="equal">
      <formula>"Posible"</formula>
    </cfRule>
  </conditionalFormatting>
  <conditionalFormatting sqref="BI103">
    <cfRule type="cellIs" dxfId="1565" priority="587" operator="equal">
      <formula>"Improbable"</formula>
    </cfRule>
  </conditionalFormatting>
  <conditionalFormatting sqref="BI103">
    <cfRule type="cellIs" dxfId="1564" priority="588" operator="equal">
      <formula>"Rara vez"</formula>
    </cfRule>
  </conditionalFormatting>
  <conditionalFormatting sqref="BH103">
    <cfRule type="cellIs" dxfId="1563" priority="589" operator="equal">
      <formula>"Muy Alta"</formula>
    </cfRule>
  </conditionalFormatting>
  <conditionalFormatting sqref="BH103">
    <cfRule type="cellIs" dxfId="1562" priority="590" operator="equal">
      <formula>"Alta"</formula>
    </cfRule>
  </conditionalFormatting>
  <conditionalFormatting sqref="BH103">
    <cfRule type="cellIs" dxfId="1561" priority="591" operator="equal">
      <formula>"Media"</formula>
    </cfRule>
  </conditionalFormatting>
  <conditionalFormatting sqref="BH103">
    <cfRule type="cellIs" dxfId="1560" priority="592" operator="equal">
      <formula>"Baja"</formula>
    </cfRule>
  </conditionalFormatting>
  <conditionalFormatting sqref="BH103">
    <cfRule type="cellIs" dxfId="1559" priority="593" operator="equal">
      <formula>"Muy Baja"</formula>
    </cfRule>
  </conditionalFormatting>
  <conditionalFormatting sqref="BK103">
    <cfRule type="cellIs" dxfId="1558" priority="594" operator="equal">
      <formula>"Catastrófico"</formula>
    </cfRule>
  </conditionalFormatting>
  <conditionalFormatting sqref="BK103">
    <cfRule type="cellIs" dxfId="1557" priority="595" operator="equal">
      <formula>"Mayor"</formula>
    </cfRule>
  </conditionalFormatting>
  <conditionalFormatting sqref="BK103">
    <cfRule type="cellIs" dxfId="1556" priority="596" operator="equal">
      <formula>"Moderado"</formula>
    </cfRule>
  </conditionalFormatting>
  <conditionalFormatting sqref="BK103">
    <cfRule type="cellIs" dxfId="1555" priority="597" operator="equal">
      <formula>"Menor"</formula>
    </cfRule>
  </conditionalFormatting>
  <conditionalFormatting sqref="BK103">
    <cfRule type="cellIs" dxfId="1554" priority="598" operator="equal">
      <formula>"Leve"</formula>
    </cfRule>
  </conditionalFormatting>
  <conditionalFormatting sqref="BM103">
    <cfRule type="cellIs" dxfId="1553" priority="599" operator="equal">
      <formula>"Extremo"</formula>
    </cfRule>
  </conditionalFormatting>
  <conditionalFormatting sqref="BM103">
    <cfRule type="cellIs" dxfId="1552" priority="600" operator="equal">
      <formula>"Alto"</formula>
    </cfRule>
  </conditionalFormatting>
  <conditionalFormatting sqref="BM103">
    <cfRule type="cellIs" dxfId="1551" priority="601" operator="equal">
      <formula>"Moderado"</formula>
    </cfRule>
  </conditionalFormatting>
  <conditionalFormatting sqref="BM103">
    <cfRule type="cellIs" dxfId="1550" priority="602" operator="equal">
      <formula>"Bajo"</formula>
    </cfRule>
  </conditionalFormatting>
  <conditionalFormatting sqref="BI103">
    <cfRule type="cellIs" dxfId="1549" priority="603" operator="equal">
      <formula>"Catastrófico"</formula>
    </cfRule>
  </conditionalFormatting>
  <conditionalFormatting sqref="BI103">
    <cfRule type="cellIs" dxfId="1548" priority="604" operator="equal">
      <formula>"Mayor"</formula>
    </cfRule>
  </conditionalFormatting>
  <conditionalFormatting sqref="BI103">
    <cfRule type="cellIs" dxfId="1547" priority="605" operator="equal">
      <formula>"Moderado"</formula>
    </cfRule>
  </conditionalFormatting>
  <conditionalFormatting sqref="BI103">
    <cfRule type="cellIs" dxfId="1546" priority="606" operator="equal">
      <formula>"Menor"</formula>
    </cfRule>
  </conditionalFormatting>
  <conditionalFormatting sqref="BI103">
    <cfRule type="cellIs" dxfId="1545" priority="607" operator="equal">
      <formula>"Leve"</formula>
    </cfRule>
  </conditionalFormatting>
  <conditionalFormatting sqref="BM103">
    <cfRule type="cellIs" dxfId="1544" priority="608" operator="equal">
      <formula>"Extremo"</formula>
    </cfRule>
  </conditionalFormatting>
  <conditionalFormatting sqref="BM103">
    <cfRule type="cellIs" dxfId="1543" priority="609" operator="equal">
      <formula>"Alta"</formula>
    </cfRule>
  </conditionalFormatting>
  <conditionalFormatting sqref="BI103">
    <cfRule type="cellIs" dxfId="1542" priority="610" operator="equal">
      <formula>"Casi Seguro"</formula>
    </cfRule>
  </conditionalFormatting>
  <conditionalFormatting sqref="BI103">
    <cfRule type="cellIs" dxfId="1541" priority="611" operator="equal">
      <formula>"Probable"</formula>
    </cfRule>
  </conditionalFormatting>
  <conditionalFormatting sqref="BI103">
    <cfRule type="cellIs" dxfId="1540" priority="612" operator="equal">
      <formula>"Posible"</formula>
    </cfRule>
  </conditionalFormatting>
  <conditionalFormatting sqref="BI103">
    <cfRule type="cellIs" dxfId="1539" priority="613" operator="equal">
      <formula>"Improbable"</formula>
    </cfRule>
  </conditionalFormatting>
  <conditionalFormatting sqref="BI103">
    <cfRule type="cellIs" dxfId="1538" priority="614" operator="equal">
      <formula>"Rara vez"</formula>
    </cfRule>
  </conditionalFormatting>
  <conditionalFormatting sqref="BH103">
    <cfRule type="cellIs" dxfId="1537" priority="615" operator="equal">
      <formula>"Muy Alta"</formula>
    </cfRule>
  </conditionalFormatting>
  <conditionalFormatting sqref="BH103">
    <cfRule type="cellIs" dxfId="1536" priority="616" operator="equal">
      <formula>"Alta"</formula>
    </cfRule>
  </conditionalFormatting>
  <conditionalFormatting sqref="BH103">
    <cfRule type="cellIs" dxfId="1535" priority="617" operator="equal">
      <formula>"Media"</formula>
    </cfRule>
  </conditionalFormatting>
  <conditionalFormatting sqref="BH103">
    <cfRule type="cellIs" dxfId="1534" priority="618" operator="equal">
      <formula>"Baja"</formula>
    </cfRule>
  </conditionalFormatting>
  <conditionalFormatting sqref="BH103">
    <cfRule type="cellIs" dxfId="1533" priority="619" operator="equal">
      <formula>"Muy Baja"</formula>
    </cfRule>
  </conditionalFormatting>
  <conditionalFormatting sqref="BK103">
    <cfRule type="cellIs" dxfId="1532" priority="620" operator="equal">
      <formula>"Catastrófico"</formula>
    </cfRule>
  </conditionalFormatting>
  <conditionalFormatting sqref="BK103">
    <cfRule type="cellIs" dxfId="1531" priority="621" operator="equal">
      <formula>"Mayor"</formula>
    </cfRule>
  </conditionalFormatting>
  <conditionalFormatting sqref="BK103">
    <cfRule type="cellIs" dxfId="1530" priority="622" operator="equal">
      <formula>"Moderado"</formula>
    </cfRule>
  </conditionalFormatting>
  <conditionalFormatting sqref="BK103">
    <cfRule type="cellIs" dxfId="1529" priority="623" operator="equal">
      <formula>"Menor"</formula>
    </cfRule>
  </conditionalFormatting>
  <conditionalFormatting sqref="BK103">
    <cfRule type="cellIs" dxfId="1528" priority="624" operator="equal">
      <formula>"Leve"</formula>
    </cfRule>
  </conditionalFormatting>
  <conditionalFormatting sqref="BM103">
    <cfRule type="cellIs" dxfId="1527" priority="625" operator="equal">
      <formula>"Extremo"</formula>
    </cfRule>
  </conditionalFormatting>
  <conditionalFormatting sqref="BM103">
    <cfRule type="cellIs" dxfId="1526" priority="626" operator="equal">
      <formula>"Alto"</formula>
    </cfRule>
  </conditionalFormatting>
  <conditionalFormatting sqref="BM103">
    <cfRule type="cellIs" dxfId="1525" priority="627" operator="equal">
      <formula>"Moderado"</formula>
    </cfRule>
  </conditionalFormatting>
  <conditionalFormatting sqref="BM103">
    <cfRule type="cellIs" dxfId="1524" priority="628" operator="equal">
      <formula>"Bajo"</formula>
    </cfRule>
  </conditionalFormatting>
  <conditionalFormatting sqref="BI103">
    <cfRule type="cellIs" dxfId="1523" priority="629" operator="equal">
      <formula>"Catastrófico"</formula>
    </cfRule>
  </conditionalFormatting>
  <conditionalFormatting sqref="BI103">
    <cfRule type="cellIs" dxfId="1522" priority="630" operator="equal">
      <formula>"Mayor"</formula>
    </cfRule>
  </conditionalFormatting>
  <conditionalFormatting sqref="BI103">
    <cfRule type="cellIs" dxfId="1521" priority="631" operator="equal">
      <formula>"Moderado"</formula>
    </cfRule>
  </conditionalFormatting>
  <conditionalFormatting sqref="BI103">
    <cfRule type="cellIs" dxfId="1520" priority="632" operator="equal">
      <formula>"Menor"</formula>
    </cfRule>
  </conditionalFormatting>
  <conditionalFormatting sqref="BI103">
    <cfRule type="cellIs" dxfId="1519" priority="633" operator="equal">
      <formula>"Leve"</formula>
    </cfRule>
  </conditionalFormatting>
  <conditionalFormatting sqref="BM103">
    <cfRule type="cellIs" dxfId="1518" priority="634" operator="equal">
      <formula>"Extremo"</formula>
    </cfRule>
  </conditionalFormatting>
  <conditionalFormatting sqref="BM103">
    <cfRule type="cellIs" dxfId="1517" priority="635" operator="equal">
      <formula>"Alta"</formula>
    </cfRule>
  </conditionalFormatting>
  <conditionalFormatting sqref="BI103">
    <cfRule type="cellIs" dxfId="1516" priority="636" operator="equal">
      <formula>"Casi Seguro"</formula>
    </cfRule>
  </conditionalFormatting>
  <conditionalFormatting sqref="BI103">
    <cfRule type="cellIs" dxfId="1515" priority="637" operator="equal">
      <formula>"Probable"</formula>
    </cfRule>
  </conditionalFormatting>
  <conditionalFormatting sqref="BI103">
    <cfRule type="cellIs" dxfId="1514" priority="638" operator="equal">
      <formula>"Posible"</formula>
    </cfRule>
  </conditionalFormatting>
  <conditionalFormatting sqref="BI103">
    <cfRule type="cellIs" dxfId="1513" priority="639" operator="equal">
      <formula>"Improbable"</formula>
    </cfRule>
  </conditionalFormatting>
  <conditionalFormatting sqref="BI103">
    <cfRule type="cellIs" dxfId="1512" priority="640" operator="equal">
      <formula>"Rara vez"</formula>
    </cfRule>
  </conditionalFormatting>
  <conditionalFormatting sqref="BH103">
    <cfRule type="cellIs" dxfId="1511" priority="641" operator="equal">
      <formula>"Muy Alta"</formula>
    </cfRule>
  </conditionalFormatting>
  <conditionalFormatting sqref="BH103">
    <cfRule type="cellIs" dxfId="1510" priority="642" operator="equal">
      <formula>"Alta"</formula>
    </cfRule>
  </conditionalFormatting>
  <conditionalFormatting sqref="BH103">
    <cfRule type="cellIs" dxfId="1509" priority="643" operator="equal">
      <formula>"Media"</formula>
    </cfRule>
  </conditionalFormatting>
  <conditionalFormatting sqref="BH103">
    <cfRule type="cellIs" dxfId="1508" priority="644" operator="equal">
      <formula>"Baja"</formula>
    </cfRule>
  </conditionalFormatting>
  <conditionalFormatting sqref="BH103">
    <cfRule type="cellIs" dxfId="1507" priority="645" operator="equal">
      <formula>"Muy Baja"</formula>
    </cfRule>
  </conditionalFormatting>
  <conditionalFormatting sqref="BK103">
    <cfRule type="cellIs" dxfId="1506" priority="646" operator="equal">
      <formula>"Catastrófico"</formula>
    </cfRule>
  </conditionalFormatting>
  <conditionalFormatting sqref="BK103">
    <cfRule type="cellIs" dxfId="1505" priority="647" operator="equal">
      <formula>"Mayor"</formula>
    </cfRule>
  </conditionalFormatting>
  <conditionalFormatting sqref="BK103">
    <cfRule type="cellIs" dxfId="1504" priority="648" operator="equal">
      <formula>"Moderado"</formula>
    </cfRule>
  </conditionalFormatting>
  <conditionalFormatting sqref="BK103">
    <cfRule type="cellIs" dxfId="1503" priority="649" operator="equal">
      <formula>"Menor"</formula>
    </cfRule>
  </conditionalFormatting>
  <conditionalFormatting sqref="BK103">
    <cfRule type="cellIs" dxfId="1502" priority="650" operator="equal">
      <formula>"Leve"</formula>
    </cfRule>
  </conditionalFormatting>
  <conditionalFormatting sqref="BM103">
    <cfRule type="cellIs" dxfId="1501" priority="651" operator="equal">
      <formula>"Extremo"</formula>
    </cfRule>
  </conditionalFormatting>
  <conditionalFormatting sqref="BM103">
    <cfRule type="cellIs" dxfId="1500" priority="652" operator="equal">
      <formula>"Alto"</formula>
    </cfRule>
  </conditionalFormatting>
  <conditionalFormatting sqref="BM103">
    <cfRule type="cellIs" dxfId="1499" priority="653" operator="equal">
      <formula>"Moderado"</formula>
    </cfRule>
  </conditionalFormatting>
  <conditionalFormatting sqref="BM103">
    <cfRule type="cellIs" dxfId="1498" priority="654" operator="equal">
      <formula>"Bajo"</formula>
    </cfRule>
  </conditionalFormatting>
  <conditionalFormatting sqref="BI103">
    <cfRule type="cellIs" dxfId="1497" priority="655" operator="equal">
      <formula>"Catastrófico"</formula>
    </cfRule>
  </conditionalFormatting>
  <conditionalFormatting sqref="BI103">
    <cfRule type="cellIs" dxfId="1496" priority="656" operator="equal">
      <formula>"Mayor"</formula>
    </cfRule>
  </conditionalFormatting>
  <conditionalFormatting sqref="BI103">
    <cfRule type="cellIs" dxfId="1495" priority="657" operator="equal">
      <formula>"Moderado"</formula>
    </cfRule>
  </conditionalFormatting>
  <conditionalFormatting sqref="BI103">
    <cfRule type="cellIs" dxfId="1494" priority="658" operator="equal">
      <formula>"Menor"</formula>
    </cfRule>
  </conditionalFormatting>
  <conditionalFormatting sqref="BI103">
    <cfRule type="cellIs" dxfId="1493" priority="659" operator="equal">
      <formula>"Leve"</formula>
    </cfRule>
  </conditionalFormatting>
  <conditionalFormatting sqref="BM103">
    <cfRule type="cellIs" dxfId="1492" priority="660" operator="equal">
      <formula>"Extremo"</formula>
    </cfRule>
  </conditionalFormatting>
  <conditionalFormatting sqref="BM103">
    <cfRule type="cellIs" dxfId="1491" priority="661" operator="equal">
      <formula>"Alta"</formula>
    </cfRule>
  </conditionalFormatting>
  <conditionalFormatting sqref="BI103">
    <cfRule type="cellIs" dxfId="1490" priority="662" operator="equal">
      <formula>"Casi Seguro"</formula>
    </cfRule>
  </conditionalFormatting>
  <conditionalFormatting sqref="BI103">
    <cfRule type="cellIs" dxfId="1489" priority="663" operator="equal">
      <formula>"Probable"</formula>
    </cfRule>
  </conditionalFormatting>
  <conditionalFormatting sqref="BI103">
    <cfRule type="cellIs" dxfId="1488" priority="664" operator="equal">
      <formula>"Posible"</formula>
    </cfRule>
  </conditionalFormatting>
  <conditionalFormatting sqref="BI103">
    <cfRule type="cellIs" dxfId="1487" priority="665" operator="equal">
      <formula>"Improbable"</formula>
    </cfRule>
  </conditionalFormatting>
  <conditionalFormatting sqref="BI103">
    <cfRule type="cellIs" dxfId="1486" priority="666" operator="equal">
      <formula>"Rara vez"</formula>
    </cfRule>
  </conditionalFormatting>
  <conditionalFormatting sqref="AJ104">
    <cfRule type="cellIs" dxfId="1485" priority="667" operator="equal">
      <formula>"Extremo"</formula>
    </cfRule>
  </conditionalFormatting>
  <conditionalFormatting sqref="AJ104">
    <cfRule type="cellIs" dxfId="1484" priority="668" operator="equal">
      <formula>"Alto"</formula>
    </cfRule>
  </conditionalFormatting>
  <conditionalFormatting sqref="AJ104">
    <cfRule type="cellIs" dxfId="1483" priority="669" operator="equal">
      <formula>"Moderado"</formula>
    </cfRule>
  </conditionalFormatting>
  <conditionalFormatting sqref="AJ104">
    <cfRule type="cellIs" dxfId="1482" priority="670" operator="equal">
      <formula>"Bajo"</formula>
    </cfRule>
  </conditionalFormatting>
  <conditionalFormatting sqref="BH104">
    <cfRule type="cellIs" dxfId="1481" priority="671" operator="equal">
      <formula>"Muy Alta"</formula>
    </cfRule>
  </conditionalFormatting>
  <conditionalFormatting sqref="BH104">
    <cfRule type="cellIs" dxfId="1480" priority="672" operator="equal">
      <formula>"Alta"</formula>
    </cfRule>
  </conditionalFormatting>
  <conditionalFormatting sqref="BH104">
    <cfRule type="cellIs" dxfId="1479" priority="673" operator="equal">
      <formula>"Media"</formula>
    </cfRule>
  </conditionalFormatting>
  <conditionalFormatting sqref="BH104">
    <cfRule type="cellIs" dxfId="1478" priority="674" operator="equal">
      <formula>"Baja"</formula>
    </cfRule>
  </conditionalFormatting>
  <conditionalFormatting sqref="BH104">
    <cfRule type="cellIs" dxfId="1477" priority="675" operator="equal">
      <formula>"Muy Baja"</formula>
    </cfRule>
  </conditionalFormatting>
  <conditionalFormatting sqref="BK104">
    <cfRule type="cellIs" dxfId="1476" priority="676" operator="equal">
      <formula>"Catastrófico"</formula>
    </cfRule>
  </conditionalFormatting>
  <conditionalFormatting sqref="BK104">
    <cfRule type="cellIs" dxfId="1475" priority="677" operator="equal">
      <formula>"Mayor"</formula>
    </cfRule>
  </conditionalFormatting>
  <conditionalFormatting sqref="BK104">
    <cfRule type="cellIs" dxfId="1474" priority="678" operator="equal">
      <formula>"Moderado"</formula>
    </cfRule>
  </conditionalFormatting>
  <conditionalFormatting sqref="BK104">
    <cfRule type="cellIs" dxfId="1473" priority="679" operator="equal">
      <formula>"Menor"</formula>
    </cfRule>
  </conditionalFormatting>
  <conditionalFormatting sqref="BK104">
    <cfRule type="cellIs" dxfId="1472" priority="680" operator="equal">
      <formula>"Leve"</formula>
    </cfRule>
  </conditionalFormatting>
  <conditionalFormatting sqref="BM104">
    <cfRule type="cellIs" dxfId="1471" priority="681" operator="equal">
      <formula>"Extremo"</formula>
    </cfRule>
  </conditionalFormatting>
  <conditionalFormatting sqref="BM104">
    <cfRule type="cellIs" dxfId="1470" priority="682" operator="equal">
      <formula>"Alto"</formula>
    </cfRule>
  </conditionalFormatting>
  <conditionalFormatting sqref="BM104">
    <cfRule type="cellIs" dxfId="1469" priority="683" operator="equal">
      <formula>"Moderado"</formula>
    </cfRule>
  </conditionalFormatting>
  <conditionalFormatting sqref="BM104">
    <cfRule type="cellIs" dxfId="1468" priority="684" operator="equal">
      <formula>"Bajo"</formula>
    </cfRule>
  </conditionalFormatting>
  <conditionalFormatting sqref="K104">
    <cfRule type="cellIs" dxfId="1467" priority="685" operator="equal">
      <formula>"Muy Alta"</formula>
    </cfRule>
  </conditionalFormatting>
  <conditionalFormatting sqref="K104">
    <cfRule type="cellIs" dxfId="1466" priority="686" operator="equal">
      <formula>"Alta"</formula>
    </cfRule>
  </conditionalFormatting>
  <conditionalFormatting sqref="K104">
    <cfRule type="cellIs" dxfId="1465" priority="687" operator="equal">
      <formula>"Media"</formula>
    </cfRule>
  </conditionalFormatting>
  <conditionalFormatting sqref="K104">
    <cfRule type="cellIs" dxfId="1464" priority="688" operator="equal">
      <formula>"Baja"</formula>
    </cfRule>
  </conditionalFormatting>
  <conditionalFormatting sqref="K104">
    <cfRule type="cellIs" dxfId="1463" priority="689" operator="equal">
      <formula>"Muy Baja"</formula>
    </cfRule>
  </conditionalFormatting>
  <conditionalFormatting sqref="AH104">
    <cfRule type="cellIs" dxfId="1462" priority="690" operator="equal">
      <formula>"Catastrófico"</formula>
    </cfRule>
  </conditionalFormatting>
  <conditionalFormatting sqref="AH104">
    <cfRule type="cellIs" dxfId="1461" priority="691" operator="equal">
      <formula>"Mayor"</formula>
    </cfRule>
  </conditionalFormatting>
  <conditionalFormatting sqref="AH104">
    <cfRule type="cellIs" dxfId="1460" priority="692" operator="equal">
      <formula>"Moderado"</formula>
    </cfRule>
  </conditionalFormatting>
  <conditionalFormatting sqref="AH104">
    <cfRule type="cellIs" dxfId="1459" priority="693" operator="equal">
      <formula>"Menor"</formula>
    </cfRule>
  </conditionalFormatting>
  <conditionalFormatting sqref="AH104">
    <cfRule type="cellIs" dxfId="1458" priority="694" operator="equal">
      <formula>"Leve"</formula>
    </cfRule>
  </conditionalFormatting>
  <conditionalFormatting sqref="BI104">
    <cfRule type="cellIs" dxfId="1457" priority="695" operator="equal">
      <formula>"Catastrófico"</formula>
    </cfRule>
  </conditionalFormatting>
  <conditionalFormatting sqref="BI104">
    <cfRule type="cellIs" dxfId="1456" priority="696" operator="equal">
      <formula>"Mayor"</formula>
    </cfRule>
  </conditionalFormatting>
  <conditionalFormatting sqref="BI104">
    <cfRule type="cellIs" dxfId="1455" priority="697" operator="equal">
      <formula>"Moderado"</formula>
    </cfRule>
  </conditionalFormatting>
  <conditionalFormatting sqref="BI104">
    <cfRule type="cellIs" dxfId="1454" priority="698" operator="equal">
      <formula>"Menor"</formula>
    </cfRule>
  </conditionalFormatting>
  <conditionalFormatting sqref="BI104">
    <cfRule type="cellIs" dxfId="1453" priority="699" operator="equal">
      <formula>"Leve"</formula>
    </cfRule>
  </conditionalFormatting>
  <conditionalFormatting sqref="BM104:BM107">
    <cfRule type="cellIs" dxfId="1452" priority="700" operator="equal">
      <formula>"Extremo"</formula>
    </cfRule>
  </conditionalFormatting>
  <conditionalFormatting sqref="BM104:BM107">
    <cfRule type="cellIs" dxfId="1451" priority="701" operator="equal">
      <formula>"Extremo"</formula>
    </cfRule>
  </conditionalFormatting>
  <conditionalFormatting sqref="BM104:BM107">
    <cfRule type="cellIs" dxfId="1450" priority="702" operator="equal">
      <formula>"Alta"</formula>
    </cfRule>
  </conditionalFormatting>
  <conditionalFormatting sqref="K104:K107">
    <cfRule type="cellIs" dxfId="1449" priority="703" operator="equal">
      <formula>"Casi Seguro"</formula>
    </cfRule>
  </conditionalFormatting>
  <conditionalFormatting sqref="K104:K107">
    <cfRule type="cellIs" dxfId="1448" priority="704" operator="equal">
      <formula>"Probable"</formula>
    </cfRule>
  </conditionalFormatting>
  <conditionalFormatting sqref="K104:K107">
    <cfRule type="cellIs" dxfId="1447" priority="705" operator="equal">
      <formula>"Posible"</formula>
    </cfRule>
  </conditionalFormatting>
  <conditionalFormatting sqref="K104:K107">
    <cfRule type="cellIs" dxfId="1446" priority="706" operator="equal">
      <formula>"Rara vez"</formula>
    </cfRule>
  </conditionalFormatting>
  <conditionalFormatting sqref="K104:K107">
    <cfRule type="cellIs" dxfId="1445" priority="707" operator="equal">
      <formula>"Improbable"</formula>
    </cfRule>
  </conditionalFormatting>
  <conditionalFormatting sqref="K104:K107">
    <cfRule type="cellIs" dxfId="1444" priority="708" operator="equal">
      <formula>"Rara vez"</formula>
    </cfRule>
  </conditionalFormatting>
  <conditionalFormatting sqref="BI104:BI107">
    <cfRule type="cellIs" dxfId="1443" priority="709" operator="equal">
      <formula>"Casi Seguro"</formula>
    </cfRule>
  </conditionalFormatting>
  <conditionalFormatting sqref="BI104:BI107">
    <cfRule type="cellIs" dxfId="1442" priority="710" operator="equal">
      <formula>"Probable"</formula>
    </cfRule>
  </conditionalFormatting>
  <conditionalFormatting sqref="BI104:BI107">
    <cfRule type="cellIs" dxfId="1441" priority="711" operator="equal">
      <formula>"Posible"</formula>
    </cfRule>
  </conditionalFormatting>
  <conditionalFormatting sqref="BI104:BI107">
    <cfRule type="cellIs" dxfId="1440" priority="712" operator="equal">
      <formula>"Improbable"</formula>
    </cfRule>
  </conditionalFormatting>
  <conditionalFormatting sqref="BI104:BI107">
    <cfRule type="cellIs" dxfId="1439" priority="713" operator="equal">
      <formula>"Rara vez"</formula>
    </cfRule>
  </conditionalFormatting>
  <conditionalFormatting sqref="AJ104:AJ107">
    <cfRule type="cellIs" dxfId="1438" priority="714" operator="equal">
      <formula>"Moderada"</formula>
    </cfRule>
  </conditionalFormatting>
  <conditionalFormatting sqref="AJ104:AJ107">
    <cfRule type="cellIs" dxfId="1437" priority="715" operator="equal">
      <formula>"Alta"</formula>
    </cfRule>
  </conditionalFormatting>
  <conditionalFormatting sqref="AJ104:AJ107">
    <cfRule type="cellIs" dxfId="1436" priority="716" operator="equal">
      <formula>"Extrema"</formula>
    </cfRule>
  </conditionalFormatting>
  <conditionalFormatting sqref="AJ97">
    <cfRule type="cellIs" dxfId="1435" priority="717" operator="equal">
      <formula>"Extremo"</formula>
    </cfRule>
  </conditionalFormatting>
  <conditionalFormatting sqref="AJ97">
    <cfRule type="cellIs" dxfId="1434" priority="718" operator="equal">
      <formula>"Alto"</formula>
    </cfRule>
  </conditionalFormatting>
  <conditionalFormatting sqref="AJ97">
    <cfRule type="cellIs" dxfId="1433" priority="719" operator="equal">
      <formula>"Moderado"</formula>
    </cfRule>
  </conditionalFormatting>
  <conditionalFormatting sqref="AJ97">
    <cfRule type="cellIs" dxfId="1432" priority="720" operator="equal">
      <formula>"Bajo"</formula>
    </cfRule>
  </conditionalFormatting>
  <conditionalFormatting sqref="BH97">
    <cfRule type="cellIs" dxfId="1431" priority="721" operator="equal">
      <formula>"Muy Alta"</formula>
    </cfRule>
  </conditionalFormatting>
  <conditionalFormatting sqref="BH97">
    <cfRule type="cellIs" dxfId="1430" priority="722" operator="equal">
      <formula>"Alta"</formula>
    </cfRule>
  </conditionalFormatting>
  <conditionalFormatting sqref="BH97">
    <cfRule type="cellIs" dxfId="1429" priority="723" operator="equal">
      <formula>"Media"</formula>
    </cfRule>
  </conditionalFormatting>
  <conditionalFormatting sqref="BH97">
    <cfRule type="cellIs" dxfId="1428" priority="724" operator="equal">
      <formula>"Baja"</formula>
    </cfRule>
  </conditionalFormatting>
  <conditionalFormatting sqref="BH97">
    <cfRule type="cellIs" dxfId="1427" priority="725" operator="equal">
      <formula>"Muy Baja"</formula>
    </cfRule>
  </conditionalFormatting>
  <conditionalFormatting sqref="BK97">
    <cfRule type="cellIs" dxfId="1426" priority="726" operator="equal">
      <formula>"Catastrófico"</formula>
    </cfRule>
  </conditionalFormatting>
  <conditionalFormatting sqref="BK97">
    <cfRule type="cellIs" dxfId="1425" priority="727" operator="equal">
      <formula>"Mayor"</formula>
    </cfRule>
  </conditionalFormatting>
  <conditionalFormatting sqref="BK97">
    <cfRule type="cellIs" dxfId="1424" priority="728" operator="equal">
      <formula>"Moderado"</formula>
    </cfRule>
  </conditionalFormatting>
  <conditionalFormatting sqref="BK97">
    <cfRule type="cellIs" dxfId="1423" priority="729" operator="equal">
      <formula>"Menor"</formula>
    </cfRule>
  </conditionalFormatting>
  <conditionalFormatting sqref="BK97">
    <cfRule type="cellIs" dxfId="1422" priority="730" operator="equal">
      <formula>"Leve"</formula>
    </cfRule>
  </conditionalFormatting>
  <conditionalFormatting sqref="BM97">
    <cfRule type="cellIs" dxfId="1421" priority="731" operator="equal">
      <formula>"Extremo"</formula>
    </cfRule>
  </conditionalFormatting>
  <conditionalFormatting sqref="BM97">
    <cfRule type="cellIs" dxfId="1420" priority="732" operator="equal">
      <formula>"Alto"</formula>
    </cfRule>
  </conditionalFormatting>
  <conditionalFormatting sqref="BM97">
    <cfRule type="cellIs" dxfId="1419" priority="733" operator="equal">
      <formula>"Moderado"</formula>
    </cfRule>
  </conditionalFormatting>
  <conditionalFormatting sqref="BM97">
    <cfRule type="cellIs" dxfId="1418" priority="734" operator="equal">
      <formula>"Bajo"</formula>
    </cfRule>
  </conditionalFormatting>
  <conditionalFormatting sqref="AG97">
    <cfRule type="containsText" dxfId="1417" priority="735" operator="containsText" text="❌">
      <formula>NOT(ISERROR(SEARCH(("❌"),(AG97))))</formula>
    </cfRule>
  </conditionalFormatting>
  <conditionalFormatting sqref="K97">
    <cfRule type="cellIs" dxfId="1416" priority="736" operator="equal">
      <formula>"Muy Alta"</formula>
    </cfRule>
  </conditionalFormatting>
  <conditionalFormatting sqref="K97">
    <cfRule type="cellIs" dxfId="1415" priority="737" operator="equal">
      <formula>"Alta"</formula>
    </cfRule>
  </conditionalFormatting>
  <conditionalFormatting sqref="K97">
    <cfRule type="cellIs" dxfId="1414" priority="738" operator="equal">
      <formula>"Media"</formula>
    </cfRule>
  </conditionalFormatting>
  <conditionalFormatting sqref="K97">
    <cfRule type="cellIs" dxfId="1413" priority="739" operator="equal">
      <formula>"Baja"</formula>
    </cfRule>
  </conditionalFormatting>
  <conditionalFormatting sqref="K97">
    <cfRule type="cellIs" dxfId="1412" priority="740" operator="equal">
      <formula>"Muy Baja"</formula>
    </cfRule>
  </conditionalFormatting>
  <conditionalFormatting sqref="AH97">
    <cfRule type="cellIs" dxfId="1411" priority="741" operator="equal">
      <formula>"Catastrófico"</formula>
    </cfRule>
  </conditionalFormatting>
  <conditionalFormatting sqref="AH97">
    <cfRule type="cellIs" dxfId="1410" priority="742" operator="equal">
      <formula>"Mayor"</formula>
    </cfRule>
  </conditionalFormatting>
  <conditionalFormatting sqref="AH97">
    <cfRule type="cellIs" dxfId="1409" priority="743" operator="equal">
      <formula>"Moderado"</formula>
    </cfRule>
  </conditionalFormatting>
  <conditionalFormatting sqref="AH97">
    <cfRule type="cellIs" dxfId="1408" priority="744" operator="equal">
      <formula>"Menor"</formula>
    </cfRule>
  </conditionalFormatting>
  <conditionalFormatting sqref="AH97">
    <cfRule type="cellIs" dxfId="1407" priority="745" operator="equal">
      <formula>"Leve"</formula>
    </cfRule>
  </conditionalFormatting>
  <conditionalFormatting sqref="BI97">
    <cfRule type="cellIs" dxfId="1406" priority="746" operator="equal">
      <formula>"Catastrófico"</formula>
    </cfRule>
  </conditionalFormatting>
  <conditionalFormatting sqref="BI97">
    <cfRule type="cellIs" dxfId="1405" priority="747" operator="equal">
      <formula>"Mayor"</formula>
    </cfRule>
  </conditionalFormatting>
  <conditionalFormatting sqref="BI97">
    <cfRule type="cellIs" dxfId="1404" priority="748" operator="equal">
      <formula>"Moderado"</formula>
    </cfRule>
  </conditionalFormatting>
  <conditionalFormatting sqref="BI97">
    <cfRule type="cellIs" dxfId="1403" priority="749" operator="equal">
      <formula>"Menor"</formula>
    </cfRule>
  </conditionalFormatting>
  <conditionalFormatting sqref="BI97">
    <cfRule type="cellIs" dxfId="1402" priority="750" operator="equal">
      <formula>"Leve"</formula>
    </cfRule>
  </conditionalFormatting>
  <conditionalFormatting sqref="BM97">
    <cfRule type="cellIs" dxfId="1401" priority="751" operator="equal">
      <formula>"Extremo"</formula>
    </cfRule>
  </conditionalFormatting>
  <conditionalFormatting sqref="BM97">
    <cfRule type="cellIs" dxfId="1400" priority="752" operator="equal">
      <formula>"Extremo"</formula>
    </cfRule>
  </conditionalFormatting>
  <conditionalFormatting sqref="BM97">
    <cfRule type="cellIs" dxfId="1399" priority="753" operator="equal">
      <formula>"Alta"</formula>
    </cfRule>
  </conditionalFormatting>
  <conditionalFormatting sqref="K97">
    <cfRule type="cellIs" dxfId="1398" priority="754" operator="equal">
      <formula>"Casi Seguro"</formula>
    </cfRule>
  </conditionalFormatting>
  <conditionalFormatting sqref="K97">
    <cfRule type="cellIs" dxfId="1397" priority="755" operator="equal">
      <formula>"Probable"</formula>
    </cfRule>
  </conditionalFormatting>
  <conditionalFormatting sqref="K97">
    <cfRule type="cellIs" dxfId="1396" priority="756" operator="equal">
      <formula>"Posible"</formula>
    </cfRule>
  </conditionalFormatting>
  <conditionalFormatting sqref="K97">
    <cfRule type="cellIs" dxfId="1395" priority="757" operator="equal">
      <formula>"Rara vez"</formula>
    </cfRule>
  </conditionalFormatting>
  <conditionalFormatting sqref="K97">
    <cfRule type="cellIs" dxfId="1394" priority="758" operator="equal">
      <formula>"Improbable"</formula>
    </cfRule>
  </conditionalFormatting>
  <conditionalFormatting sqref="K97">
    <cfRule type="cellIs" dxfId="1393" priority="759" operator="equal">
      <formula>"Rara vez"</formula>
    </cfRule>
  </conditionalFormatting>
  <conditionalFormatting sqref="BI97">
    <cfRule type="cellIs" dxfId="1392" priority="760" operator="equal">
      <formula>"Casi Seguro"</formula>
    </cfRule>
  </conditionalFormatting>
  <conditionalFormatting sqref="BI97">
    <cfRule type="cellIs" dxfId="1391" priority="761" operator="equal">
      <formula>"Probable"</formula>
    </cfRule>
  </conditionalFormatting>
  <conditionalFormatting sqref="BI97">
    <cfRule type="cellIs" dxfId="1390" priority="762" operator="equal">
      <formula>"Posible"</formula>
    </cfRule>
  </conditionalFormatting>
  <conditionalFormatting sqref="BI97">
    <cfRule type="cellIs" dxfId="1389" priority="763" operator="equal">
      <formula>"Improbable"</formula>
    </cfRule>
  </conditionalFormatting>
  <conditionalFormatting sqref="BI97">
    <cfRule type="cellIs" dxfId="1388" priority="764" operator="equal">
      <formula>"Rara vez"</formula>
    </cfRule>
  </conditionalFormatting>
  <conditionalFormatting sqref="AJ97">
    <cfRule type="cellIs" dxfId="1387" priority="765" operator="equal">
      <formula>"Moderada"</formula>
    </cfRule>
  </conditionalFormatting>
  <conditionalFormatting sqref="AJ97">
    <cfRule type="cellIs" dxfId="1386" priority="766" operator="equal">
      <formula>"Alta"</formula>
    </cfRule>
  </conditionalFormatting>
  <conditionalFormatting sqref="AJ97">
    <cfRule type="cellIs" dxfId="1385" priority="767" operator="equal">
      <formula>"Extrema"</formula>
    </cfRule>
  </conditionalFormatting>
  <conditionalFormatting sqref="AJ108:AJ109">
    <cfRule type="cellIs" dxfId="1384" priority="768" operator="equal">
      <formula>"Extremo"</formula>
    </cfRule>
  </conditionalFormatting>
  <conditionalFormatting sqref="AJ108:AJ109">
    <cfRule type="cellIs" dxfId="1383" priority="769" operator="equal">
      <formula>"Alto"</formula>
    </cfRule>
  </conditionalFormatting>
  <conditionalFormatting sqref="AJ108:AJ109">
    <cfRule type="cellIs" dxfId="1382" priority="770" operator="equal">
      <formula>"Moderado"</formula>
    </cfRule>
  </conditionalFormatting>
  <conditionalFormatting sqref="AJ108:AJ109">
    <cfRule type="cellIs" dxfId="1381" priority="771" operator="equal">
      <formula>"Bajo"</formula>
    </cfRule>
  </conditionalFormatting>
  <conditionalFormatting sqref="BH108:BH109">
    <cfRule type="cellIs" dxfId="1380" priority="772" operator="equal">
      <formula>"Muy Alta"</formula>
    </cfRule>
  </conditionalFormatting>
  <conditionalFormatting sqref="BH108:BH109">
    <cfRule type="cellIs" dxfId="1379" priority="773" operator="equal">
      <formula>"Alta"</formula>
    </cfRule>
  </conditionalFormatting>
  <conditionalFormatting sqref="BH108:BH109">
    <cfRule type="cellIs" dxfId="1378" priority="774" operator="equal">
      <formula>"Media"</formula>
    </cfRule>
  </conditionalFormatting>
  <conditionalFormatting sqref="BH108:BH109">
    <cfRule type="cellIs" dxfId="1377" priority="775" operator="equal">
      <formula>"Baja"</formula>
    </cfRule>
  </conditionalFormatting>
  <conditionalFormatting sqref="BH108:BH109">
    <cfRule type="cellIs" dxfId="1376" priority="776" operator="equal">
      <formula>"Muy Baja"</formula>
    </cfRule>
  </conditionalFormatting>
  <conditionalFormatting sqref="BK108:BK109">
    <cfRule type="cellIs" dxfId="1375" priority="777" operator="equal">
      <formula>"Catastrófico"</formula>
    </cfRule>
  </conditionalFormatting>
  <conditionalFormatting sqref="BK108:BK109">
    <cfRule type="cellIs" dxfId="1374" priority="778" operator="equal">
      <formula>"Mayor"</formula>
    </cfRule>
  </conditionalFormatting>
  <conditionalFormatting sqref="BK108:BK109">
    <cfRule type="cellIs" dxfId="1373" priority="779" operator="equal">
      <formula>"Moderado"</formula>
    </cfRule>
  </conditionalFormatting>
  <conditionalFormatting sqref="BK108:BK109">
    <cfRule type="cellIs" dxfId="1372" priority="780" operator="equal">
      <formula>"Menor"</formula>
    </cfRule>
  </conditionalFormatting>
  <conditionalFormatting sqref="BK108:BK109">
    <cfRule type="cellIs" dxfId="1371" priority="781" operator="equal">
      <formula>"Leve"</formula>
    </cfRule>
  </conditionalFormatting>
  <conditionalFormatting sqref="BM108:BM109">
    <cfRule type="cellIs" dxfId="1370" priority="782" operator="equal">
      <formula>"Extremo"</formula>
    </cfRule>
  </conditionalFormatting>
  <conditionalFormatting sqref="BM108:BM109">
    <cfRule type="cellIs" dxfId="1369" priority="783" operator="equal">
      <formula>"Alto"</formula>
    </cfRule>
  </conditionalFormatting>
  <conditionalFormatting sqref="BM108:BM109">
    <cfRule type="cellIs" dxfId="1368" priority="784" operator="equal">
      <formula>"Moderado"</formula>
    </cfRule>
  </conditionalFormatting>
  <conditionalFormatting sqref="BM108:BM109">
    <cfRule type="cellIs" dxfId="1367" priority="785" operator="equal">
      <formula>"Bajo"</formula>
    </cfRule>
  </conditionalFormatting>
  <conditionalFormatting sqref="AH109">
    <cfRule type="cellIs" dxfId="1366" priority="786" operator="equal">
      <formula>"Catastrófico"</formula>
    </cfRule>
  </conditionalFormatting>
  <conditionalFormatting sqref="AH109">
    <cfRule type="cellIs" dxfId="1365" priority="787" operator="equal">
      <formula>"Mayor"</formula>
    </cfRule>
  </conditionalFormatting>
  <conditionalFormatting sqref="AH109">
    <cfRule type="cellIs" dxfId="1364" priority="788" operator="equal">
      <formula>"Moderado"</formula>
    </cfRule>
  </conditionalFormatting>
  <conditionalFormatting sqref="AH109">
    <cfRule type="cellIs" dxfId="1363" priority="789" operator="equal">
      <formula>"Menor"</formula>
    </cfRule>
  </conditionalFormatting>
  <conditionalFormatting sqref="AH109">
    <cfRule type="cellIs" dxfId="1362" priority="790" operator="equal">
      <formula>"Leve"</formula>
    </cfRule>
  </conditionalFormatting>
  <conditionalFormatting sqref="K108">
    <cfRule type="cellIs" dxfId="1361" priority="791" operator="equal">
      <formula>"Muy Alta"</formula>
    </cfRule>
  </conditionalFormatting>
  <conditionalFormatting sqref="K108">
    <cfRule type="cellIs" dxfId="1360" priority="792" operator="equal">
      <formula>"Alta"</formula>
    </cfRule>
  </conditionalFormatting>
  <conditionalFormatting sqref="K108">
    <cfRule type="cellIs" dxfId="1359" priority="793" operator="equal">
      <formula>"Media"</formula>
    </cfRule>
  </conditionalFormatting>
  <conditionalFormatting sqref="K108">
    <cfRule type="cellIs" dxfId="1358" priority="794" operator="equal">
      <formula>"Baja"</formula>
    </cfRule>
  </conditionalFormatting>
  <conditionalFormatting sqref="K108">
    <cfRule type="cellIs" dxfId="1357" priority="795" operator="equal">
      <formula>"Muy Baja"</formula>
    </cfRule>
  </conditionalFormatting>
  <conditionalFormatting sqref="AH108">
    <cfRule type="cellIs" dxfId="1356" priority="796" operator="equal">
      <formula>"Catastrófico"</formula>
    </cfRule>
  </conditionalFormatting>
  <conditionalFormatting sqref="AH108">
    <cfRule type="cellIs" dxfId="1355" priority="797" operator="equal">
      <formula>"Mayor"</formula>
    </cfRule>
  </conditionalFormatting>
  <conditionalFormatting sqref="AH108">
    <cfRule type="cellIs" dxfId="1354" priority="798" operator="equal">
      <formula>"Moderado"</formula>
    </cfRule>
  </conditionalFormatting>
  <conditionalFormatting sqref="AH108">
    <cfRule type="cellIs" dxfId="1353" priority="799" operator="equal">
      <formula>"Menor"</formula>
    </cfRule>
  </conditionalFormatting>
  <conditionalFormatting sqref="AH108">
    <cfRule type="cellIs" dxfId="1352" priority="800" operator="equal">
      <formula>"Leve"</formula>
    </cfRule>
  </conditionalFormatting>
  <conditionalFormatting sqref="BI108:BI109">
    <cfRule type="cellIs" dxfId="1351" priority="801" operator="equal">
      <formula>"Catastrófico"</formula>
    </cfRule>
  </conditionalFormatting>
  <conditionalFormatting sqref="BI108:BI109">
    <cfRule type="cellIs" dxfId="1350" priority="802" operator="equal">
      <formula>"Mayor"</formula>
    </cfRule>
  </conditionalFormatting>
  <conditionalFormatting sqref="BI108:BI109">
    <cfRule type="cellIs" dxfId="1349" priority="803" operator="equal">
      <formula>"Moderado"</formula>
    </cfRule>
  </conditionalFormatting>
  <conditionalFormatting sqref="BI108:BI109">
    <cfRule type="cellIs" dxfId="1348" priority="804" operator="equal">
      <formula>"Menor"</formula>
    </cfRule>
  </conditionalFormatting>
  <conditionalFormatting sqref="BI108:BI109">
    <cfRule type="cellIs" dxfId="1347" priority="805" operator="equal">
      <formula>"Leve"</formula>
    </cfRule>
  </conditionalFormatting>
  <conditionalFormatting sqref="K108">
    <cfRule type="cellIs" dxfId="1346" priority="806" operator="equal">
      <formula>"Casi Seguro"</formula>
    </cfRule>
  </conditionalFormatting>
  <conditionalFormatting sqref="K108">
    <cfRule type="cellIs" dxfId="1345" priority="807" operator="equal">
      <formula>"Probable"</formula>
    </cfRule>
  </conditionalFormatting>
  <conditionalFormatting sqref="K108">
    <cfRule type="cellIs" dxfId="1344" priority="808" operator="equal">
      <formula>"Posible"</formula>
    </cfRule>
  </conditionalFormatting>
  <conditionalFormatting sqref="K108">
    <cfRule type="cellIs" dxfId="1343" priority="809" operator="equal">
      <formula>"Rara vez"</formula>
    </cfRule>
  </conditionalFormatting>
  <conditionalFormatting sqref="K108">
    <cfRule type="cellIs" dxfId="1342" priority="810" operator="equal">
      <formula>"Improbable"</formula>
    </cfRule>
  </conditionalFormatting>
  <conditionalFormatting sqref="K108">
    <cfRule type="cellIs" dxfId="1341" priority="811" operator="equal">
      <formula>"Rara vez"</formula>
    </cfRule>
  </conditionalFormatting>
  <conditionalFormatting sqref="AJ108">
    <cfRule type="cellIs" dxfId="1340" priority="812" operator="equal">
      <formula>"Moderada"</formula>
    </cfRule>
  </conditionalFormatting>
  <conditionalFormatting sqref="AJ108">
    <cfRule type="cellIs" dxfId="1339" priority="813" operator="equal">
      <formula>"Alta"</formula>
    </cfRule>
  </conditionalFormatting>
  <conditionalFormatting sqref="AJ108">
    <cfRule type="cellIs" dxfId="1338" priority="814" operator="equal">
      <formula>"Extrema"</formula>
    </cfRule>
  </conditionalFormatting>
  <conditionalFormatting sqref="K109">
    <cfRule type="cellIs" dxfId="1337" priority="815" operator="equal">
      <formula>"Muy Alta"</formula>
    </cfRule>
  </conditionalFormatting>
  <conditionalFormatting sqref="K109">
    <cfRule type="cellIs" dxfId="1336" priority="816" operator="equal">
      <formula>"Alta"</formula>
    </cfRule>
  </conditionalFormatting>
  <conditionalFormatting sqref="K109">
    <cfRule type="cellIs" dxfId="1335" priority="817" operator="equal">
      <formula>"Media"</formula>
    </cfRule>
  </conditionalFormatting>
  <conditionalFormatting sqref="K109">
    <cfRule type="cellIs" dxfId="1334" priority="818" operator="equal">
      <formula>"Baja"</formula>
    </cfRule>
  </conditionalFormatting>
  <conditionalFormatting sqref="K109">
    <cfRule type="cellIs" dxfId="1333" priority="819" operator="equal">
      <formula>"Muy Baja"</formula>
    </cfRule>
  </conditionalFormatting>
  <conditionalFormatting sqref="K109">
    <cfRule type="cellIs" dxfId="1332" priority="820" operator="equal">
      <formula>"Casi Seguro"</formula>
    </cfRule>
  </conditionalFormatting>
  <conditionalFormatting sqref="K109">
    <cfRule type="cellIs" dxfId="1331" priority="821" operator="equal">
      <formula>"Probable"</formula>
    </cfRule>
  </conditionalFormatting>
  <conditionalFormatting sqref="K109">
    <cfRule type="cellIs" dxfId="1330" priority="822" operator="equal">
      <formula>"Posible"</formula>
    </cfRule>
  </conditionalFormatting>
  <conditionalFormatting sqref="K109">
    <cfRule type="cellIs" dxfId="1329" priority="823" operator="equal">
      <formula>"Rara vez"</formula>
    </cfRule>
  </conditionalFormatting>
  <conditionalFormatting sqref="K109">
    <cfRule type="cellIs" dxfId="1328" priority="824" operator="equal">
      <formula>"Improbable"</formula>
    </cfRule>
  </conditionalFormatting>
  <conditionalFormatting sqref="K109">
    <cfRule type="cellIs" dxfId="1327" priority="825" operator="equal">
      <formula>"Rara vez"</formula>
    </cfRule>
  </conditionalFormatting>
  <conditionalFormatting sqref="AJ98">
    <cfRule type="cellIs" dxfId="1326" priority="826" operator="equal">
      <formula>"Extremo"</formula>
    </cfRule>
  </conditionalFormatting>
  <conditionalFormatting sqref="AJ98">
    <cfRule type="cellIs" dxfId="1325" priority="827" operator="equal">
      <formula>"Alto"</formula>
    </cfRule>
  </conditionalFormatting>
  <conditionalFormatting sqref="AJ98">
    <cfRule type="cellIs" dxfId="1324" priority="828" operator="equal">
      <formula>"Moderado"</formula>
    </cfRule>
  </conditionalFormatting>
  <conditionalFormatting sqref="AJ98">
    <cfRule type="cellIs" dxfId="1323" priority="829" operator="equal">
      <formula>"Bajo"</formula>
    </cfRule>
  </conditionalFormatting>
  <conditionalFormatting sqref="BH98">
    <cfRule type="cellIs" dxfId="1322" priority="830" operator="equal">
      <formula>"Muy Alta"</formula>
    </cfRule>
  </conditionalFormatting>
  <conditionalFormatting sqref="BH98">
    <cfRule type="cellIs" dxfId="1321" priority="831" operator="equal">
      <formula>"Alta"</formula>
    </cfRule>
  </conditionalFormatting>
  <conditionalFormatting sqref="BH98">
    <cfRule type="cellIs" dxfId="1320" priority="832" operator="equal">
      <formula>"Media"</formula>
    </cfRule>
  </conditionalFormatting>
  <conditionalFormatting sqref="BH98">
    <cfRule type="cellIs" dxfId="1319" priority="833" operator="equal">
      <formula>"Baja"</formula>
    </cfRule>
  </conditionalFormatting>
  <conditionalFormatting sqref="BH98">
    <cfRule type="cellIs" dxfId="1318" priority="834" operator="equal">
      <formula>"Muy Baja"</formula>
    </cfRule>
  </conditionalFormatting>
  <conditionalFormatting sqref="BK98">
    <cfRule type="cellIs" dxfId="1317" priority="835" operator="equal">
      <formula>"Catastrófico"</formula>
    </cfRule>
  </conditionalFormatting>
  <conditionalFormatting sqref="BK98">
    <cfRule type="cellIs" dxfId="1316" priority="836" operator="equal">
      <formula>"Mayor"</formula>
    </cfRule>
  </conditionalFormatting>
  <conditionalFormatting sqref="BK98">
    <cfRule type="cellIs" dxfId="1315" priority="837" operator="equal">
      <formula>"Moderado"</formula>
    </cfRule>
  </conditionalFormatting>
  <conditionalFormatting sqref="BK98">
    <cfRule type="cellIs" dxfId="1314" priority="838" operator="equal">
      <formula>"Menor"</formula>
    </cfRule>
  </conditionalFormatting>
  <conditionalFormatting sqref="BK98">
    <cfRule type="cellIs" dxfId="1313" priority="839" operator="equal">
      <formula>"Leve"</formula>
    </cfRule>
  </conditionalFormatting>
  <conditionalFormatting sqref="BM98">
    <cfRule type="cellIs" dxfId="1312" priority="840" operator="equal">
      <formula>"Extremo"</formula>
    </cfRule>
  </conditionalFormatting>
  <conditionalFormatting sqref="BM98">
    <cfRule type="cellIs" dxfId="1311" priority="841" operator="equal">
      <formula>"Alto"</formula>
    </cfRule>
  </conditionalFormatting>
  <conditionalFormatting sqref="BM98">
    <cfRule type="cellIs" dxfId="1310" priority="842" operator="equal">
      <formula>"Moderado"</formula>
    </cfRule>
  </conditionalFormatting>
  <conditionalFormatting sqref="BM98">
    <cfRule type="cellIs" dxfId="1309" priority="843" operator="equal">
      <formula>"Bajo"</formula>
    </cfRule>
  </conditionalFormatting>
  <conditionalFormatting sqref="AG98:AG102">
    <cfRule type="containsText" dxfId="1308" priority="844" operator="containsText" text="❌">
      <formula>NOT(ISERROR(SEARCH(("❌"),(AG98))))</formula>
    </cfRule>
  </conditionalFormatting>
  <conditionalFormatting sqref="K98">
    <cfRule type="cellIs" dxfId="1307" priority="845" operator="equal">
      <formula>"Muy Alta"</formula>
    </cfRule>
  </conditionalFormatting>
  <conditionalFormatting sqref="K98">
    <cfRule type="cellIs" dxfId="1306" priority="846" operator="equal">
      <formula>"Alta"</formula>
    </cfRule>
  </conditionalFormatting>
  <conditionalFormatting sqref="K98">
    <cfRule type="cellIs" dxfId="1305" priority="847" operator="equal">
      <formula>"Media"</formula>
    </cfRule>
  </conditionalFormatting>
  <conditionalFormatting sqref="K98">
    <cfRule type="cellIs" dxfId="1304" priority="848" operator="equal">
      <formula>"Baja"</formula>
    </cfRule>
  </conditionalFormatting>
  <conditionalFormatting sqref="K98">
    <cfRule type="cellIs" dxfId="1303" priority="849" operator="equal">
      <formula>"Muy Baja"</formula>
    </cfRule>
  </conditionalFormatting>
  <conditionalFormatting sqref="AH98">
    <cfRule type="cellIs" dxfId="1302" priority="850" operator="equal">
      <formula>"Catastrófico"</formula>
    </cfRule>
  </conditionalFormatting>
  <conditionalFormatting sqref="AH98">
    <cfRule type="cellIs" dxfId="1301" priority="851" operator="equal">
      <formula>"Mayor"</formula>
    </cfRule>
  </conditionalFormatting>
  <conditionalFormatting sqref="AH98">
    <cfRule type="cellIs" dxfId="1300" priority="852" operator="equal">
      <formula>"Moderado"</formula>
    </cfRule>
  </conditionalFormatting>
  <conditionalFormatting sqref="AH98">
    <cfRule type="cellIs" dxfId="1299" priority="853" operator="equal">
      <formula>"Menor"</formula>
    </cfRule>
  </conditionalFormatting>
  <conditionalFormatting sqref="AH98">
    <cfRule type="cellIs" dxfId="1298" priority="854" operator="equal">
      <formula>"Leve"</formula>
    </cfRule>
  </conditionalFormatting>
  <conditionalFormatting sqref="BI98">
    <cfRule type="cellIs" dxfId="1297" priority="855" operator="equal">
      <formula>"Catastrófico"</formula>
    </cfRule>
  </conditionalFormatting>
  <conditionalFormatting sqref="BI98">
    <cfRule type="cellIs" dxfId="1296" priority="856" operator="equal">
      <formula>"Mayor"</formula>
    </cfRule>
  </conditionalFormatting>
  <conditionalFormatting sqref="BI98">
    <cfRule type="cellIs" dxfId="1295" priority="857" operator="equal">
      <formula>"Moderado"</formula>
    </cfRule>
  </conditionalFormatting>
  <conditionalFormatting sqref="BI98">
    <cfRule type="cellIs" dxfId="1294" priority="858" operator="equal">
      <formula>"Menor"</formula>
    </cfRule>
  </conditionalFormatting>
  <conditionalFormatting sqref="BI98">
    <cfRule type="cellIs" dxfId="1293" priority="859" operator="equal">
      <formula>"Leve"</formula>
    </cfRule>
  </conditionalFormatting>
  <conditionalFormatting sqref="BM98:BM102">
    <cfRule type="cellIs" dxfId="1292" priority="860" operator="equal">
      <formula>"Extremo"</formula>
    </cfRule>
  </conditionalFormatting>
  <conditionalFormatting sqref="BM98:BM102">
    <cfRule type="cellIs" dxfId="1291" priority="861" operator="equal">
      <formula>"Extremo"</formula>
    </cfRule>
  </conditionalFormatting>
  <conditionalFormatting sqref="BM98:BM102">
    <cfRule type="cellIs" dxfId="1290" priority="862" operator="equal">
      <formula>"Alta"</formula>
    </cfRule>
  </conditionalFormatting>
  <conditionalFormatting sqref="K98:K102">
    <cfRule type="cellIs" dxfId="1289" priority="863" operator="equal">
      <formula>"Casi Seguro"</formula>
    </cfRule>
  </conditionalFormatting>
  <conditionalFormatting sqref="K98:K102">
    <cfRule type="cellIs" dxfId="1288" priority="864" operator="equal">
      <formula>"Probable"</formula>
    </cfRule>
  </conditionalFormatting>
  <conditionalFormatting sqref="K98:K102">
    <cfRule type="cellIs" dxfId="1287" priority="865" operator="equal">
      <formula>"Posible"</formula>
    </cfRule>
  </conditionalFormatting>
  <conditionalFormatting sqref="K98:K102">
    <cfRule type="cellIs" dxfId="1286" priority="866" operator="equal">
      <formula>"Rara vez"</formula>
    </cfRule>
  </conditionalFormatting>
  <conditionalFormatting sqref="K98:K102">
    <cfRule type="cellIs" dxfId="1285" priority="867" operator="equal">
      <formula>"Improbable"</formula>
    </cfRule>
  </conditionalFormatting>
  <conditionalFormatting sqref="K98:K102">
    <cfRule type="cellIs" dxfId="1284" priority="868" operator="equal">
      <formula>"Rara vez"</formula>
    </cfRule>
  </conditionalFormatting>
  <conditionalFormatting sqref="BI98:BI102">
    <cfRule type="cellIs" dxfId="1283" priority="869" operator="equal">
      <formula>"Casi Seguro"</formula>
    </cfRule>
  </conditionalFormatting>
  <conditionalFormatting sqref="BI98:BI102">
    <cfRule type="cellIs" dxfId="1282" priority="870" operator="equal">
      <formula>"Probable"</formula>
    </cfRule>
  </conditionalFormatting>
  <conditionalFormatting sqref="BI98:BI102">
    <cfRule type="cellIs" dxfId="1281" priority="871" operator="equal">
      <formula>"Posible"</formula>
    </cfRule>
  </conditionalFormatting>
  <conditionalFormatting sqref="BI98:BI102">
    <cfRule type="cellIs" dxfId="1280" priority="872" operator="equal">
      <formula>"Improbable"</formula>
    </cfRule>
  </conditionalFormatting>
  <conditionalFormatting sqref="BI98:BI102">
    <cfRule type="cellIs" dxfId="1279" priority="873" operator="equal">
      <formula>"Rara vez"</formula>
    </cfRule>
  </conditionalFormatting>
  <conditionalFormatting sqref="AJ98:AJ102">
    <cfRule type="cellIs" dxfId="1278" priority="874" operator="equal">
      <formula>"Moderada"</formula>
    </cfRule>
  </conditionalFormatting>
  <conditionalFormatting sqref="AJ98:AJ102">
    <cfRule type="cellIs" dxfId="1277" priority="875" operator="equal">
      <formula>"Alta"</formula>
    </cfRule>
  </conditionalFormatting>
  <conditionalFormatting sqref="AJ98:AJ102">
    <cfRule type="cellIs" dxfId="1276" priority="876" operator="equal">
      <formula>"Extrema"</formula>
    </cfRule>
  </conditionalFormatting>
  <conditionalFormatting sqref="AJ15">
    <cfRule type="cellIs" dxfId="1275" priority="877" operator="equal">
      <formula>"Extremo"</formula>
    </cfRule>
  </conditionalFormatting>
  <conditionalFormatting sqref="AJ15">
    <cfRule type="cellIs" dxfId="1274" priority="878" operator="equal">
      <formula>"Alto"</formula>
    </cfRule>
  </conditionalFormatting>
  <conditionalFormatting sqref="AJ15">
    <cfRule type="cellIs" dxfId="1273" priority="879" operator="equal">
      <formula>"Moderado"</formula>
    </cfRule>
  </conditionalFormatting>
  <conditionalFormatting sqref="AJ15">
    <cfRule type="cellIs" dxfId="1272" priority="880" operator="equal">
      <formula>"Bajo"</formula>
    </cfRule>
  </conditionalFormatting>
  <conditionalFormatting sqref="BH15">
    <cfRule type="cellIs" dxfId="1271" priority="881" operator="equal">
      <formula>"Muy Alta"</formula>
    </cfRule>
  </conditionalFormatting>
  <conditionalFormatting sqref="BH15">
    <cfRule type="cellIs" dxfId="1270" priority="882" operator="equal">
      <formula>"Alta"</formula>
    </cfRule>
  </conditionalFormatting>
  <conditionalFormatting sqref="BH15">
    <cfRule type="cellIs" dxfId="1269" priority="883" operator="equal">
      <formula>"Media"</formula>
    </cfRule>
  </conditionalFormatting>
  <conditionalFormatting sqref="BH15">
    <cfRule type="cellIs" dxfId="1268" priority="884" operator="equal">
      <formula>"Baja"</formula>
    </cfRule>
  </conditionalFormatting>
  <conditionalFormatting sqref="BH15">
    <cfRule type="cellIs" dxfId="1267" priority="885" operator="equal">
      <formula>"Muy Baja"</formula>
    </cfRule>
  </conditionalFormatting>
  <conditionalFormatting sqref="BK15">
    <cfRule type="cellIs" dxfId="1266" priority="886" operator="equal">
      <formula>"Catastrófico"</formula>
    </cfRule>
  </conditionalFormatting>
  <conditionalFormatting sqref="BK15">
    <cfRule type="cellIs" dxfId="1265" priority="887" operator="equal">
      <formula>"Mayor"</formula>
    </cfRule>
  </conditionalFormatting>
  <conditionalFormatting sqref="BK15">
    <cfRule type="cellIs" dxfId="1264" priority="888" operator="equal">
      <formula>"Moderado"</formula>
    </cfRule>
  </conditionalFormatting>
  <conditionalFormatting sqref="BK15">
    <cfRule type="cellIs" dxfId="1263" priority="889" operator="equal">
      <formula>"Menor"</formula>
    </cfRule>
  </conditionalFormatting>
  <conditionalFormatting sqref="BK15">
    <cfRule type="cellIs" dxfId="1262" priority="890" operator="equal">
      <formula>"Leve"</formula>
    </cfRule>
  </conditionalFormatting>
  <conditionalFormatting sqref="BM15">
    <cfRule type="cellIs" dxfId="1261" priority="891" operator="equal">
      <formula>"Extremo"</formula>
    </cfRule>
  </conditionalFormatting>
  <conditionalFormatting sqref="BM15">
    <cfRule type="cellIs" dxfId="1260" priority="892" operator="equal">
      <formula>"Alto"</formula>
    </cfRule>
  </conditionalFormatting>
  <conditionalFormatting sqref="BM15">
    <cfRule type="cellIs" dxfId="1259" priority="893" operator="equal">
      <formula>"Moderado"</formula>
    </cfRule>
  </conditionalFormatting>
  <conditionalFormatting sqref="BM15">
    <cfRule type="cellIs" dxfId="1258" priority="894" operator="equal">
      <formula>"Bajo"</formula>
    </cfRule>
  </conditionalFormatting>
  <conditionalFormatting sqref="AG15:AG17">
    <cfRule type="containsText" dxfId="1257" priority="895" operator="containsText" text="❌">
      <formula>NOT(ISERROR(SEARCH(("❌"),(AG15))))</formula>
    </cfRule>
  </conditionalFormatting>
  <conditionalFormatting sqref="K15">
    <cfRule type="cellIs" dxfId="1256" priority="896" operator="equal">
      <formula>"Muy Alta"</formula>
    </cfRule>
  </conditionalFormatting>
  <conditionalFormatting sqref="K15">
    <cfRule type="cellIs" dxfId="1255" priority="897" operator="equal">
      <formula>"Alta"</formula>
    </cfRule>
  </conditionalFormatting>
  <conditionalFormatting sqref="K15">
    <cfRule type="cellIs" dxfId="1254" priority="898" operator="equal">
      <formula>"Media"</formula>
    </cfRule>
  </conditionalFormatting>
  <conditionalFormatting sqref="K15">
    <cfRule type="cellIs" dxfId="1253" priority="899" operator="equal">
      <formula>"Baja"</formula>
    </cfRule>
  </conditionalFormatting>
  <conditionalFormatting sqref="K15">
    <cfRule type="cellIs" dxfId="1252" priority="900" operator="equal">
      <formula>"Muy Baja"</formula>
    </cfRule>
  </conditionalFormatting>
  <conditionalFormatting sqref="AH15">
    <cfRule type="cellIs" dxfId="1251" priority="901" operator="equal">
      <formula>"Catastrófico"</formula>
    </cfRule>
  </conditionalFormatting>
  <conditionalFormatting sqref="AH15">
    <cfRule type="cellIs" dxfId="1250" priority="902" operator="equal">
      <formula>"Mayor"</formula>
    </cfRule>
  </conditionalFormatting>
  <conditionalFormatting sqref="AH15">
    <cfRule type="cellIs" dxfId="1249" priority="903" operator="equal">
      <formula>"Moderado"</formula>
    </cfRule>
  </conditionalFormatting>
  <conditionalFormatting sqref="AH15">
    <cfRule type="cellIs" dxfId="1248" priority="904" operator="equal">
      <formula>"Menor"</formula>
    </cfRule>
  </conditionalFormatting>
  <conditionalFormatting sqref="AH15">
    <cfRule type="cellIs" dxfId="1247" priority="905" operator="equal">
      <formula>"Leve"</formula>
    </cfRule>
  </conditionalFormatting>
  <conditionalFormatting sqref="BM15:BM17">
    <cfRule type="cellIs" dxfId="1246" priority="906" operator="equal">
      <formula>"Extremo"</formula>
    </cfRule>
  </conditionalFormatting>
  <conditionalFormatting sqref="BM15:BM17">
    <cfRule type="cellIs" dxfId="1245" priority="907" operator="equal">
      <formula>"Extremo"</formula>
    </cfRule>
  </conditionalFormatting>
  <conditionalFormatting sqref="BM15:BM17">
    <cfRule type="cellIs" dxfId="1244" priority="908" operator="equal">
      <formula>"Alta"</formula>
    </cfRule>
  </conditionalFormatting>
  <conditionalFormatting sqref="K15:K17">
    <cfRule type="cellIs" dxfId="1243" priority="909" operator="equal">
      <formula>"Casi Seguro"</formula>
    </cfRule>
  </conditionalFormatting>
  <conditionalFormatting sqref="K15:K17">
    <cfRule type="cellIs" dxfId="1242" priority="910" operator="equal">
      <formula>"Probable"</formula>
    </cfRule>
  </conditionalFormatting>
  <conditionalFormatting sqref="K15:K17">
    <cfRule type="cellIs" dxfId="1241" priority="911" operator="equal">
      <formula>"Posible"</formula>
    </cfRule>
  </conditionalFormatting>
  <conditionalFormatting sqref="K15:K17">
    <cfRule type="cellIs" dxfId="1240" priority="912" operator="equal">
      <formula>"Rara vez"</formula>
    </cfRule>
  </conditionalFormatting>
  <conditionalFormatting sqref="K15:K17">
    <cfRule type="cellIs" dxfId="1239" priority="913" operator="equal">
      <formula>"Improbable"</formula>
    </cfRule>
  </conditionalFormatting>
  <conditionalFormatting sqref="K15:K17">
    <cfRule type="cellIs" dxfId="1238" priority="914" operator="equal">
      <formula>"Rara vez"</formula>
    </cfRule>
  </conditionalFormatting>
  <conditionalFormatting sqref="AJ15:AJ17">
    <cfRule type="cellIs" dxfId="1237" priority="915" operator="equal">
      <formula>"Moderada"</formula>
    </cfRule>
  </conditionalFormatting>
  <conditionalFormatting sqref="AJ15:AJ17">
    <cfRule type="cellIs" dxfId="1236" priority="916" operator="equal">
      <formula>"Alta"</formula>
    </cfRule>
  </conditionalFormatting>
  <conditionalFormatting sqref="AJ15:AJ17">
    <cfRule type="cellIs" dxfId="1235" priority="917" operator="equal">
      <formula>"Extrema"</formula>
    </cfRule>
  </conditionalFormatting>
  <conditionalFormatting sqref="BI92">
    <cfRule type="cellIs" dxfId="1234" priority="918" operator="equal">
      <formula>"Catastrófico"</formula>
    </cfRule>
  </conditionalFormatting>
  <conditionalFormatting sqref="BI92">
    <cfRule type="cellIs" dxfId="1233" priority="919" operator="equal">
      <formula>"Mayor"</formula>
    </cfRule>
  </conditionalFormatting>
  <conditionalFormatting sqref="BI92">
    <cfRule type="cellIs" dxfId="1232" priority="920" operator="equal">
      <formula>"Moderado"</formula>
    </cfRule>
  </conditionalFormatting>
  <conditionalFormatting sqref="BI92">
    <cfRule type="cellIs" dxfId="1231" priority="921" operator="equal">
      <formula>"Menor"</formula>
    </cfRule>
  </conditionalFormatting>
  <conditionalFormatting sqref="BI92">
    <cfRule type="cellIs" dxfId="1230" priority="922" operator="equal">
      <formula>"Leve"</formula>
    </cfRule>
  </conditionalFormatting>
  <conditionalFormatting sqref="K92:K96 BI92:BI96">
    <cfRule type="cellIs" dxfId="1229" priority="923" operator="equal">
      <formula>"Casi Seguro"</formula>
    </cfRule>
  </conditionalFormatting>
  <conditionalFormatting sqref="K92:K96 BI92:BI96">
    <cfRule type="cellIs" dxfId="1228" priority="924" operator="equal">
      <formula>"Posible"</formula>
    </cfRule>
  </conditionalFormatting>
  <conditionalFormatting sqref="BI92:BI96">
    <cfRule type="cellIs" dxfId="1227" priority="925" operator="equal">
      <formula>"Probable"</formula>
    </cfRule>
  </conditionalFormatting>
  <conditionalFormatting sqref="BI92:BI96">
    <cfRule type="cellIs" dxfId="1226" priority="926" operator="equal">
      <formula>"Improbable"</formula>
    </cfRule>
  </conditionalFormatting>
  <conditionalFormatting sqref="BI92:BI96">
    <cfRule type="cellIs" dxfId="1225" priority="927" operator="equal">
      <formula>"Rara vez"</formula>
    </cfRule>
  </conditionalFormatting>
  <conditionalFormatting sqref="BI92">
    <cfRule type="cellIs" dxfId="1224" priority="928" operator="equal">
      <formula>"Catastrófico"</formula>
    </cfRule>
  </conditionalFormatting>
  <conditionalFormatting sqref="BI92">
    <cfRule type="cellIs" dxfId="1223" priority="929" operator="equal">
      <formula>"Mayor"</formula>
    </cfRule>
  </conditionalFormatting>
  <conditionalFormatting sqref="BI92">
    <cfRule type="cellIs" dxfId="1222" priority="930" operator="equal">
      <formula>"Moderado"</formula>
    </cfRule>
  </conditionalFormatting>
  <conditionalFormatting sqref="BI92">
    <cfRule type="cellIs" dxfId="1221" priority="931" operator="equal">
      <formula>"Menor"</formula>
    </cfRule>
  </conditionalFormatting>
  <conditionalFormatting sqref="BI92">
    <cfRule type="cellIs" dxfId="1220" priority="932" operator="equal">
      <formula>"Leve"</formula>
    </cfRule>
  </conditionalFormatting>
  <conditionalFormatting sqref="AJ92">
    <cfRule type="cellIs" dxfId="1219" priority="933" operator="equal">
      <formula>"Extremo"</formula>
    </cfRule>
  </conditionalFormatting>
  <conditionalFormatting sqref="AJ92">
    <cfRule type="cellIs" dxfId="1218" priority="934" operator="equal">
      <formula>"Alto"</formula>
    </cfRule>
  </conditionalFormatting>
  <conditionalFormatting sqref="AJ92">
    <cfRule type="cellIs" dxfId="1217" priority="935" operator="equal">
      <formula>"Moderado"</formula>
    </cfRule>
  </conditionalFormatting>
  <conditionalFormatting sqref="AJ92">
    <cfRule type="cellIs" dxfId="1216" priority="936" operator="equal">
      <formula>"Bajo"</formula>
    </cfRule>
  </conditionalFormatting>
  <conditionalFormatting sqref="BH92">
    <cfRule type="cellIs" dxfId="1215" priority="937" operator="equal">
      <formula>"Muy Alta"</formula>
    </cfRule>
  </conditionalFormatting>
  <conditionalFormatting sqref="BH92">
    <cfRule type="cellIs" dxfId="1214" priority="938" operator="equal">
      <formula>"Alta"</formula>
    </cfRule>
  </conditionalFormatting>
  <conditionalFormatting sqref="BH92">
    <cfRule type="cellIs" dxfId="1213" priority="939" operator="equal">
      <formula>"Media"</formula>
    </cfRule>
  </conditionalFormatting>
  <conditionalFormatting sqref="BH92">
    <cfRule type="cellIs" dxfId="1212" priority="940" operator="equal">
      <formula>"Baja"</formula>
    </cfRule>
  </conditionalFormatting>
  <conditionalFormatting sqref="BH92">
    <cfRule type="cellIs" dxfId="1211" priority="941" operator="equal">
      <formula>"Muy Baja"</formula>
    </cfRule>
  </conditionalFormatting>
  <conditionalFormatting sqref="BK92">
    <cfRule type="cellIs" dxfId="1210" priority="942" operator="equal">
      <formula>"Catastrófico"</formula>
    </cfRule>
  </conditionalFormatting>
  <conditionalFormatting sqref="BK92">
    <cfRule type="cellIs" dxfId="1209" priority="943" operator="equal">
      <formula>"Mayor"</formula>
    </cfRule>
  </conditionalFormatting>
  <conditionalFormatting sqref="BK92">
    <cfRule type="cellIs" dxfId="1208" priority="944" operator="equal">
      <formula>"Moderado"</formula>
    </cfRule>
  </conditionalFormatting>
  <conditionalFormatting sqref="BK92">
    <cfRule type="cellIs" dxfId="1207" priority="945" operator="equal">
      <formula>"Menor"</formula>
    </cfRule>
  </conditionalFormatting>
  <conditionalFormatting sqref="BK92">
    <cfRule type="cellIs" dxfId="1206" priority="946" operator="equal">
      <formula>"Leve"</formula>
    </cfRule>
  </conditionalFormatting>
  <conditionalFormatting sqref="BM92 BM81 BM86 BM78">
    <cfRule type="cellIs" dxfId="1205" priority="947" operator="equal">
      <formula>"Extremo"</formula>
    </cfRule>
  </conditionalFormatting>
  <conditionalFormatting sqref="BM92 BM81 BM86 BM78">
    <cfRule type="cellIs" dxfId="1204" priority="948" operator="equal">
      <formula>"Alto"</formula>
    </cfRule>
  </conditionalFormatting>
  <conditionalFormatting sqref="BM92 BM81 BM86 BM78">
    <cfRule type="cellIs" dxfId="1203" priority="949" operator="equal">
      <formula>"Moderado"</formula>
    </cfRule>
  </conditionalFormatting>
  <conditionalFormatting sqref="BM92 BM81 BM86 BM78">
    <cfRule type="cellIs" dxfId="1202" priority="950" operator="equal">
      <formula>"Bajo"</formula>
    </cfRule>
  </conditionalFormatting>
  <conditionalFormatting sqref="AG92:AG96">
    <cfRule type="containsText" dxfId="1201" priority="951" operator="containsText" text="❌">
      <formula>NOT(ISERROR(SEARCH(("❌"),(AG92))))</formula>
    </cfRule>
  </conditionalFormatting>
  <conditionalFormatting sqref="AH92">
    <cfRule type="cellIs" dxfId="1200" priority="952" operator="equal">
      <formula>"Catastrófico"</formula>
    </cfRule>
  </conditionalFormatting>
  <conditionalFormatting sqref="AH92">
    <cfRule type="cellIs" dxfId="1199" priority="953" operator="equal">
      <formula>"Mayor"</formula>
    </cfRule>
  </conditionalFormatting>
  <conditionalFormatting sqref="AH92">
    <cfRule type="cellIs" dxfId="1198" priority="954" operator="equal">
      <formula>"Moderado"</formula>
    </cfRule>
  </conditionalFormatting>
  <conditionalFormatting sqref="AH92">
    <cfRule type="cellIs" dxfId="1197" priority="955" operator="equal">
      <formula>"Menor"</formula>
    </cfRule>
  </conditionalFormatting>
  <conditionalFormatting sqref="AH92">
    <cfRule type="cellIs" dxfId="1196" priority="956" operator="equal">
      <formula>"Leve"</formula>
    </cfRule>
  </conditionalFormatting>
  <conditionalFormatting sqref="K92">
    <cfRule type="cellIs" dxfId="1195" priority="957" operator="equal">
      <formula>"Muy Alta"</formula>
    </cfRule>
  </conditionalFormatting>
  <conditionalFormatting sqref="K92">
    <cfRule type="cellIs" dxfId="1194" priority="958" operator="equal">
      <formula>"Alta"</formula>
    </cfRule>
  </conditionalFormatting>
  <conditionalFormatting sqref="K92">
    <cfRule type="cellIs" dxfId="1193" priority="959" operator="equal">
      <formula>"Media"</formula>
    </cfRule>
  </conditionalFormatting>
  <conditionalFormatting sqref="K92">
    <cfRule type="cellIs" dxfId="1192" priority="960" operator="equal">
      <formula>"Baja"</formula>
    </cfRule>
  </conditionalFormatting>
  <conditionalFormatting sqref="K92">
    <cfRule type="cellIs" dxfId="1191" priority="961" operator="equal">
      <formula>"Muy Baja"</formula>
    </cfRule>
  </conditionalFormatting>
  <conditionalFormatting sqref="BI92">
    <cfRule type="cellIs" dxfId="1190" priority="962" operator="equal">
      <formula>"Catastrófico"</formula>
    </cfRule>
  </conditionalFormatting>
  <conditionalFormatting sqref="BI92">
    <cfRule type="cellIs" dxfId="1189" priority="963" operator="equal">
      <formula>"Mayor"</formula>
    </cfRule>
  </conditionalFormatting>
  <conditionalFormatting sqref="BI92">
    <cfRule type="cellIs" dxfId="1188" priority="964" operator="equal">
      <formula>"Moderado"</formula>
    </cfRule>
  </conditionalFormatting>
  <conditionalFormatting sqref="BI92">
    <cfRule type="cellIs" dxfId="1187" priority="965" operator="equal">
      <formula>"Menor"</formula>
    </cfRule>
  </conditionalFormatting>
  <conditionalFormatting sqref="BI92">
    <cfRule type="cellIs" dxfId="1186" priority="966" operator="equal">
      <formula>"Leve"</formula>
    </cfRule>
  </conditionalFormatting>
  <conditionalFormatting sqref="K92:K96">
    <cfRule type="cellIs" dxfId="1185" priority="967" operator="equal">
      <formula>"Probable"</formula>
    </cfRule>
  </conditionalFormatting>
  <conditionalFormatting sqref="K92:K96">
    <cfRule type="cellIs" dxfId="1184" priority="968" operator="equal">
      <formula>"Rara vez"</formula>
    </cfRule>
  </conditionalFormatting>
  <conditionalFormatting sqref="K92:K96">
    <cfRule type="cellIs" dxfId="1183" priority="969" operator="equal">
      <formula>"Improbable"</formula>
    </cfRule>
  </conditionalFormatting>
  <conditionalFormatting sqref="K92:K96">
    <cfRule type="cellIs" dxfId="1182" priority="970" operator="equal">
      <formula>"Rara vez"</formula>
    </cfRule>
  </conditionalFormatting>
  <conditionalFormatting sqref="AJ92:AJ96">
    <cfRule type="cellIs" dxfId="1181" priority="971" operator="equal">
      <formula>"Moderada"</formula>
    </cfRule>
  </conditionalFormatting>
  <conditionalFormatting sqref="AJ92:AJ96">
    <cfRule type="cellIs" dxfId="1180" priority="972" operator="equal">
      <formula>"Alta"</formula>
    </cfRule>
  </conditionalFormatting>
  <conditionalFormatting sqref="AJ92:AJ96">
    <cfRule type="cellIs" dxfId="1179" priority="973" operator="equal">
      <formula>"Extrema"</formula>
    </cfRule>
  </conditionalFormatting>
  <conditionalFormatting sqref="AJ92">
    <cfRule type="cellIs" dxfId="1178" priority="974" operator="equal">
      <formula>"Extremo"</formula>
    </cfRule>
  </conditionalFormatting>
  <conditionalFormatting sqref="AJ92">
    <cfRule type="cellIs" dxfId="1177" priority="975" operator="equal">
      <formula>"Alto"</formula>
    </cfRule>
  </conditionalFormatting>
  <conditionalFormatting sqref="AJ92">
    <cfRule type="cellIs" dxfId="1176" priority="976" operator="equal">
      <formula>"Moderado"</formula>
    </cfRule>
  </conditionalFormatting>
  <conditionalFormatting sqref="AJ92">
    <cfRule type="cellIs" dxfId="1175" priority="977" operator="equal">
      <formula>"Bajo"</formula>
    </cfRule>
  </conditionalFormatting>
  <conditionalFormatting sqref="BH92">
    <cfRule type="cellIs" dxfId="1174" priority="978" operator="equal">
      <formula>"Muy Alta"</formula>
    </cfRule>
  </conditionalFormatting>
  <conditionalFormatting sqref="BH92">
    <cfRule type="cellIs" dxfId="1173" priority="979" operator="equal">
      <formula>"Alta"</formula>
    </cfRule>
  </conditionalFormatting>
  <conditionalFormatting sqref="BH92">
    <cfRule type="cellIs" dxfId="1172" priority="980" operator="equal">
      <formula>"Media"</formula>
    </cfRule>
  </conditionalFormatting>
  <conditionalFormatting sqref="BH92">
    <cfRule type="cellIs" dxfId="1171" priority="981" operator="equal">
      <formula>"Baja"</formula>
    </cfRule>
  </conditionalFormatting>
  <conditionalFormatting sqref="BH92">
    <cfRule type="cellIs" dxfId="1170" priority="982" operator="equal">
      <formula>"Muy Baja"</formula>
    </cfRule>
  </conditionalFormatting>
  <conditionalFormatting sqref="BK92">
    <cfRule type="cellIs" dxfId="1169" priority="983" operator="equal">
      <formula>"Catastrófico"</formula>
    </cfRule>
  </conditionalFormatting>
  <conditionalFormatting sqref="BK92">
    <cfRule type="cellIs" dxfId="1168" priority="984" operator="equal">
      <formula>"Mayor"</formula>
    </cfRule>
  </conditionalFormatting>
  <conditionalFormatting sqref="BK92">
    <cfRule type="cellIs" dxfId="1167" priority="985" operator="equal">
      <formula>"Moderado"</formula>
    </cfRule>
  </conditionalFormatting>
  <conditionalFormatting sqref="BK92">
    <cfRule type="cellIs" dxfId="1166" priority="986" operator="equal">
      <formula>"Menor"</formula>
    </cfRule>
  </conditionalFormatting>
  <conditionalFormatting sqref="BK92">
    <cfRule type="cellIs" dxfId="1165" priority="987" operator="equal">
      <formula>"Leve"</formula>
    </cfRule>
  </conditionalFormatting>
  <conditionalFormatting sqref="BM92 BM81 BM86 BM78">
    <cfRule type="cellIs" dxfId="1164" priority="988" operator="equal">
      <formula>"Extremo"</formula>
    </cfRule>
  </conditionalFormatting>
  <conditionalFormatting sqref="BM92 BM81 BM86 BM78">
    <cfRule type="cellIs" dxfId="1163" priority="989" operator="equal">
      <formula>"Alto"</formula>
    </cfRule>
  </conditionalFormatting>
  <conditionalFormatting sqref="BM92 BM81 BM86 BM78">
    <cfRule type="cellIs" dxfId="1162" priority="990" operator="equal">
      <formula>"Moderado"</formula>
    </cfRule>
  </conditionalFormatting>
  <conditionalFormatting sqref="BM92 BM81 BM86 BM78">
    <cfRule type="cellIs" dxfId="1161" priority="991" operator="equal">
      <formula>"Bajo"</formula>
    </cfRule>
  </conditionalFormatting>
  <conditionalFormatting sqref="AH92">
    <cfRule type="cellIs" dxfId="1160" priority="992" operator="equal">
      <formula>"Catastrófico"</formula>
    </cfRule>
  </conditionalFormatting>
  <conditionalFormatting sqref="AH92">
    <cfRule type="cellIs" dxfId="1159" priority="993" operator="equal">
      <formula>"Mayor"</formula>
    </cfRule>
  </conditionalFormatting>
  <conditionalFormatting sqref="AH92">
    <cfRule type="cellIs" dxfId="1158" priority="994" operator="equal">
      <formula>"Moderado"</formula>
    </cfRule>
  </conditionalFormatting>
  <conditionalFormatting sqref="AH92">
    <cfRule type="cellIs" dxfId="1157" priority="995" operator="equal">
      <formula>"Menor"</formula>
    </cfRule>
  </conditionalFormatting>
  <conditionalFormatting sqref="AH92">
    <cfRule type="cellIs" dxfId="1156" priority="996" operator="equal">
      <formula>"Leve"</formula>
    </cfRule>
  </conditionalFormatting>
  <conditionalFormatting sqref="K92">
    <cfRule type="cellIs" dxfId="1155" priority="997" operator="equal">
      <formula>"Muy Alta"</formula>
    </cfRule>
  </conditionalFormatting>
  <conditionalFormatting sqref="K92">
    <cfRule type="cellIs" dxfId="1154" priority="998" operator="equal">
      <formula>"Alta"</formula>
    </cfRule>
  </conditionalFormatting>
  <conditionalFormatting sqref="K92">
    <cfRule type="cellIs" dxfId="1153" priority="999" operator="equal">
      <formula>"Media"</formula>
    </cfRule>
  </conditionalFormatting>
  <conditionalFormatting sqref="K92">
    <cfRule type="cellIs" dxfId="1152" priority="1000" operator="equal">
      <formula>"Baja"</formula>
    </cfRule>
  </conditionalFormatting>
  <conditionalFormatting sqref="K92">
    <cfRule type="cellIs" dxfId="1151" priority="1001" operator="equal">
      <formula>"Muy Baja"</formula>
    </cfRule>
  </conditionalFormatting>
  <conditionalFormatting sqref="BI92">
    <cfRule type="cellIs" dxfId="1150" priority="1002" operator="equal">
      <formula>"Catastrófico"</formula>
    </cfRule>
  </conditionalFormatting>
  <conditionalFormatting sqref="BI92">
    <cfRule type="cellIs" dxfId="1149" priority="1003" operator="equal">
      <formula>"Mayor"</formula>
    </cfRule>
  </conditionalFormatting>
  <conditionalFormatting sqref="BI92">
    <cfRule type="cellIs" dxfId="1148" priority="1004" operator="equal">
      <formula>"Moderado"</formula>
    </cfRule>
  </conditionalFormatting>
  <conditionalFormatting sqref="BI92">
    <cfRule type="cellIs" dxfId="1147" priority="1005" operator="equal">
      <formula>"Menor"</formula>
    </cfRule>
  </conditionalFormatting>
  <conditionalFormatting sqref="BI92">
    <cfRule type="cellIs" dxfId="1146" priority="1006" operator="equal">
      <formula>"Leve"</formula>
    </cfRule>
  </conditionalFormatting>
  <conditionalFormatting sqref="BH92">
    <cfRule type="cellIs" dxfId="1145" priority="1007" operator="equal">
      <formula>"Muy Alta"</formula>
    </cfRule>
  </conditionalFormatting>
  <conditionalFormatting sqref="BH92">
    <cfRule type="cellIs" dxfId="1144" priority="1008" operator="equal">
      <formula>"Alta"</formula>
    </cfRule>
  </conditionalFormatting>
  <conditionalFormatting sqref="BH92">
    <cfRule type="cellIs" dxfId="1143" priority="1009" operator="equal">
      <formula>"Media"</formula>
    </cfRule>
  </conditionalFormatting>
  <conditionalFormatting sqref="BH92">
    <cfRule type="cellIs" dxfId="1142" priority="1010" operator="equal">
      <formula>"Baja"</formula>
    </cfRule>
  </conditionalFormatting>
  <conditionalFormatting sqref="BH92">
    <cfRule type="cellIs" dxfId="1141" priority="1011" operator="equal">
      <formula>"Muy Baja"</formula>
    </cfRule>
  </conditionalFormatting>
  <conditionalFormatting sqref="BK92">
    <cfRule type="cellIs" dxfId="1140" priority="1012" operator="equal">
      <formula>"Catastrófico"</formula>
    </cfRule>
  </conditionalFormatting>
  <conditionalFormatting sqref="BK92">
    <cfRule type="cellIs" dxfId="1139" priority="1013" operator="equal">
      <formula>"Mayor"</formula>
    </cfRule>
  </conditionalFormatting>
  <conditionalFormatting sqref="BK92">
    <cfRule type="cellIs" dxfId="1138" priority="1014" operator="equal">
      <formula>"Moderado"</formula>
    </cfRule>
  </conditionalFormatting>
  <conditionalFormatting sqref="BK92">
    <cfRule type="cellIs" dxfId="1137" priority="1015" operator="equal">
      <formula>"Menor"</formula>
    </cfRule>
  </conditionalFormatting>
  <conditionalFormatting sqref="BK92">
    <cfRule type="cellIs" dxfId="1136" priority="1016" operator="equal">
      <formula>"Leve"</formula>
    </cfRule>
  </conditionalFormatting>
  <conditionalFormatting sqref="BM92 BM81 BM86 BM78">
    <cfRule type="cellIs" dxfId="1135" priority="1017" operator="equal">
      <formula>"Extremo"</formula>
    </cfRule>
  </conditionalFormatting>
  <conditionalFormatting sqref="BM92 BM81 BM86 BM78">
    <cfRule type="cellIs" dxfId="1134" priority="1018" operator="equal">
      <formula>"Alto"</formula>
    </cfRule>
  </conditionalFormatting>
  <conditionalFormatting sqref="BM92 BM81 BM86 BM78">
    <cfRule type="cellIs" dxfId="1133" priority="1019" operator="equal">
      <formula>"Moderado"</formula>
    </cfRule>
  </conditionalFormatting>
  <conditionalFormatting sqref="BM92 BM81 BM86 BM78">
    <cfRule type="cellIs" dxfId="1132" priority="1020" operator="equal">
      <formula>"Bajo"</formula>
    </cfRule>
  </conditionalFormatting>
  <conditionalFormatting sqref="BI92">
    <cfRule type="cellIs" dxfId="1131" priority="1021" operator="equal">
      <formula>"Catastrófico"</formula>
    </cfRule>
  </conditionalFormatting>
  <conditionalFormatting sqref="BI92">
    <cfRule type="cellIs" dxfId="1130" priority="1022" operator="equal">
      <formula>"Mayor"</formula>
    </cfRule>
  </conditionalFormatting>
  <conditionalFormatting sqref="BI92">
    <cfRule type="cellIs" dxfId="1129" priority="1023" operator="equal">
      <formula>"Moderado"</formula>
    </cfRule>
  </conditionalFormatting>
  <conditionalFormatting sqref="BI92">
    <cfRule type="cellIs" dxfId="1128" priority="1024" operator="equal">
      <formula>"Menor"</formula>
    </cfRule>
  </conditionalFormatting>
  <conditionalFormatting sqref="BI92">
    <cfRule type="cellIs" dxfId="1127" priority="1025" operator="equal">
      <formula>"Leve"</formula>
    </cfRule>
  </conditionalFormatting>
  <conditionalFormatting sqref="BH92">
    <cfRule type="cellIs" dxfId="1126" priority="1026" operator="equal">
      <formula>"Muy Alta"</formula>
    </cfRule>
  </conditionalFormatting>
  <conditionalFormatting sqref="BH92">
    <cfRule type="cellIs" dxfId="1125" priority="1027" operator="equal">
      <formula>"Alta"</formula>
    </cfRule>
  </conditionalFormatting>
  <conditionalFormatting sqref="BH92">
    <cfRule type="cellIs" dxfId="1124" priority="1028" operator="equal">
      <formula>"Media"</formula>
    </cfRule>
  </conditionalFormatting>
  <conditionalFormatting sqref="BH92">
    <cfRule type="cellIs" dxfId="1123" priority="1029" operator="equal">
      <formula>"Baja"</formula>
    </cfRule>
  </conditionalFormatting>
  <conditionalFormatting sqref="BH92">
    <cfRule type="cellIs" dxfId="1122" priority="1030" operator="equal">
      <formula>"Muy Baja"</formula>
    </cfRule>
  </conditionalFormatting>
  <conditionalFormatting sqref="BK92">
    <cfRule type="cellIs" dxfId="1121" priority="1031" operator="equal">
      <formula>"Catastrófico"</formula>
    </cfRule>
  </conditionalFormatting>
  <conditionalFormatting sqref="BK92">
    <cfRule type="cellIs" dxfId="1120" priority="1032" operator="equal">
      <formula>"Mayor"</formula>
    </cfRule>
  </conditionalFormatting>
  <conditionalFormatting sqref="BK92">
    <cfRule type="cellIs" dxfId="1119" priority="1033" operator="equal">
      <formula>"Moderado"</formula>
    </cfRule>
  </conditionalFormatting>
  <conditionalFormatting sqref="BK92">
    <cfRule type="cellIs" dxfId="1118" priority="1034" operator="equal">
      <formula>"Menor"</formula>
    </cfRule>
  </conditionalFormatting>
  <conditionalFormatting sqref="BK92">
    <cfRule type="cellIs" dxfId="1117" priority="1035" operator="equal">
      <formula>"Leve"</formula>
    </cfRule>
  </conditionalFormatting>
  <conditionalFormatting sqref="BM92 BM81 BM86 BM78">
    <cfRule type="cellIs" dxfId="1116" priority="1036" operator="equal">
      <formula>"Extremo"</formula>
    </cfRule>
  </conditionalFormatting>
  <conditionalFormatting sqref="BM92 BM81 BM86 BM78">
    <cfRule type="cellIs" dxfId="1115" priority="1037" operator="equal">
      <formula>"Alto"</formula>
    </cfRule>
  </conditionalFormatting>
  <conditionalFormatting sqref="BM92 BM81 BM86 BM78">
    <cfRule type="cellIs" dxfId="1114" priority="1038" operator="equal">
      <formula>"Moderado"</formula>
    </cfRule>
  </conditionalFormatting>
  <conditionalFormatting sqref="BM92 BM81 BM86 BM78">
    <cfRule type="cellIs" dxfId="1113" priority="1039" operator="equal">
      <formula>"Bajo"</formula>
    </cfRule>
  </conditionalFormatting>
  <conditionalFormatting sqref="K92">
    <cfRule type="cellIs" dxfId="1112" priority="1040" operator="equal">
      <formula>"Muy Alta"</formula>
    </cfRule>
  </conditionalFormatting>
  <conditionalFormatting sqref="K92">
    <cfRule type="cellIs" dxfId="1111" priority="1041" operator="equal">
      <formula>"Alta"</formula>
    </cfRule>
  </conditionalFormatting>
  <conditionalFormatting sqref="K92">
    <cfRule type="cellIs" dxfId="1110" priority="1042" operator="equal">
      <formula>"Media"</formula>
    </cfRule>
  </conditionalFormatting>
  <conditionalFormatting sqref="K92">
    <cfRule type="cellIs" dxfId="1109" priority="1043" operator="equal">
      <formula>"Baja"</formula>
    </cfRule>
  </conditionalFormatting>
  <conditionalFormatting sqref="K92">
    <cfRule type="cellIs" dxfId="1108" priority="1044" operator="equal">
      <formula>"Muy Baja"</formula>
    </cfRule>
  </conditionalFormatting>
  <conditionalFormatting sqref="BI92">
    <cfRule type="cellIs" dxfId="1107" priority="1045" operator="equal">
      <formula>"Catastrófico"</formula>
    </cfRule>
  </conditionalFormatting>
  <conditionalFormatting sqref="BI92">
    <cfRule type="cellIs" dxfId="1106" priority="1046" operator="equal">
      <formula>"Mayor"</formula>
    </cfRule>
  </conditionalFormatting>
  <conditionalFormatting sqref="BI92">
    <cfRule type="cellIs" dxfId="1105" priority="1047" operator="equal">
      <formula>"Moderado"</formula>
    </cfRule>
  </conditionalFormatting>
  <conditionalFormatting sqref="BI92">
    <cfRule type="cellIs" dxfId="1104" priority="1048" operator="equal">
      <formula>"Menor"</formula>
    </cfRule>
  </conditionalFormatting>
  <conditionalFormatting sqref="BI92">
    <cfRule type="cellIs" dxfId="1103" priority="1049" operator="equal">
      <formula>"Leve"</formula>
    </cfRule>
  </conditionalFormatting>
  <conditionalFormatting sqref="K92">
    <cfRule type="cellIs" dxfId="1102" priority="1050" operator="equal">
      <formula>"Casi Seguro"</formula>
    </cfRule>
  </conditionalFormatting>
  <conditionalFormatting sqref="K92">
    <cfRule type="cellIs" dxfId="1101" priority="1051" operator="equal">
      <formula>"Probable"</formula>
    </cfRule>
  </conditionalFormatting>
  <conditionalFormatting sqref="K92">
    <cfRule type="cellIs" dxfId="1100" priority="1052" operator="equal">
      <formula>"Posible"</formula>
    </cfRule>
  </conditionalFormatting>
  <conditionalFormatting sqref="K92">
    <cfRule type="cellIs" dxfId="1099" priority="1053" operator="equal">
      <formula>"Rara vez"</formula>
    </cfRule>
  </conditionalFormatting>
  <conditionalFormatting sqref="K92">
    <cfRule type="cellIs" dxfId="1098" priority="1054" operator="equal">
      <formula>"Improbable"</formula>
    </cfRule>
  </conditionalFormatting>
  <conditionalFormatting sqref="K92">
    <cfRule type="cellIs" dxfId="1097" priority="1055" operator="equal">
      <formula>"Rara vez"</formula>
    </cfRule>
  </conditionalFormatting>
  <conditionalFormatting sqref="AJ92">
    <cfRule type="cellIs" dxfId="1096" priority="1056" operator="equal">
      <formula>"Extremo"</formula>
    </cfRule>
  </conditionalFormatting>
  <conditionalFormatting sqref="AJ92">
    <cfRule type="cellIs" dxfId="1095" priority="1057" operator="equal">
      <formula>"Alto"</formula>
    </cfRule>
  </conditionalFormatting>
  <conditionalFormatting sqref="AJ92">
    <cfRule type="cellIs" dxfId="1094" priority="1058" operator="equal">
      <formula>"Moderado"</formula>
    </cfRule>
  </conditionalFormatting>
  <conditionalFormatting sqref="AJ92">
    <cfRule type="cellIs" dxfId="1093" priority="1059" operator="equal">
      <formula>"Bajo"</formula>
    </cfRule>
  </conditionalFormatting>
  <conditionalFormatting sqref="BH92">
    <cfRule type="cellIs" dxfId="1092" priority="1060" operator="equal">
      <formula>"Muy Alta"</formula>
    </cfRule>
  </conditionalFormatting>
  <conditionalFormatting sqref="BH92">
    <cfRule type="cellIs" dxfId="1091" priority="1061" operator="equal">
      <formula>"Alta"</formula>
    </cfRule>
  </conditionalFormatting>
  <conditionalFormatting sqref="BH92">
    <cfRule type="cellIs" dxfId="1090" priority="1062" operator="equal">
      <formula>"Media"</formula>
    </cfRule>
  </conditionalFormatting>
  <conditionalFormatting sqref="BH92">
    <cfRule type="cellIs" dxfId="1089" priority="1063" operator="equal">
      <formula>"Baja"</formula>
    </cfRule>
  </conditionalFormatting>
  <conditionalFormatting sqref="BH92">
    <cfRule type="cellIs" dxfId="1088" priority="1064" operator="equal">
      <formula>"Muy Baja"</formula>
    </cfRule>
  </conditionalFormatting>
  <conditionalFormatting sqref="BK92">
    <cfRule type="cellIs" dxfId="1087" priority="1065" operator="equal">
      <formula>"Catastrófico"</formula>
    </cfRule>
  </conditionalFormatting>
  <conditionalFormatting sqref="BK92">
    <cfRule type="cellIs" dxfId="1086" priority="1066" operator="equal">
      <formula>"Mayor"</formula>
    </cfRule>
  </conditionalFormatting>
  <conditionalFormatting sqref="BK92">
    <cfRule type="cellIs" dxfId="1085" priority="1067" operator="equal">
      <formula>"Moderado"</formula>
    </cfRule>
  </conditionalFormatting>
  <conditionalFormatting sqref="BK92">
    <cfRule type="cellIs" dxfId="1084" priority="1068" operator="equal">
      <formula>"Menor"</formula>
    </cfRule>
  </conditionalFormatting>
  <conditionalFormatting sqref="BK92">
    <cfRule type="cellIs" dxfId="1083" priority="1069" operator="equal">
      <formula>"Leve"</formula>
    </cfRule>
  </conditionalFormatting>
  <conditionalFormatting sqref="BM92 BM81 BM86 BM78">
    <cfRule type="cellIs" dxfId="1082" priority="1070" operator="equal">
      <formula>"Extremo"</formula>
    </cfRule>
  </conditionalFormatting>
  <conditionalFormatting sqref="BM92 BM81 BM86 BM78">
    <cfRule type="cellIs" dxfId="1081" priority="1071" operator="equal">
      <formula>"Alto"</formula>
    </cfRule>
  </conditionalFormatting>
  <conditionalFormatting sqref="BM92 BM81 BM86 BM78">
    <cfRule type="cellIs" dxfId="1080" priority="1072" operator="equal">
      <formula>"Moderado"</formula>
    </cfRule>
  </conditionalFormatting>
  <conditionalFormatting sqref="BM92 BM81 BM86 BM78">
    <cfRule type="cellIs" dxfId="1079" priority="1073" operator="equal">
      <formula>"Bajo"</formula>
    </cfRule>
  </conditionalFormatting>
  <conditionalFormatting sqref="AH92">
    <cfRule type="cellIs" dxfId="1078" priority="1074" operator="equal">
      <formula>"Catastrófico"</formula>
    </cfRule>
  </conditionalFormatting>
  <conditionalFormatting sqref="AH92">
    <cfRule type="cellIs" dxfId="1077" priority="1075" operator="equal">
      <formula>"Mayor"</formula>
    </cfRule>
  </conditionalFormatting>
  <conditionalFormatting sqref="AH92">
    <cfRule type="cellIs" dxfId="1076" priority="1076" operator="equal">
      <formula>"Moderado"</formula>
    </cfRule>
  </conditionalFormatting>
  <conditionalFormatting sqref="AH92">
    <cfRule type="cellIs" dxfId="1075" priority="1077" operator="equal">
      <formula>"Menor"</formula>
    </cfRule>
  </conditionalFormatting>
  <conditionalFormatting sqref="AH92">
    <cfRule type="cellIs" dxfId="1074" priority="1078" operator="equal">
      <formula>"Leve"</formula>
    </cfRule>
  </conditionalFormatting>
  <conditionalFormatting sqref="K92">
    <cfRule type="cellIs" dxfId="1073" priority="1079" operator="equal">
      <formula>"Muy Alta"</formula>
    </cfRule>
  </conditionalFormatting>
  <conditionalFormatting sqref="K92">
    <cfRule type="cellIs" dxfId="1072" priority="1080" operator="equal">
      <formula>"Alta"</formula>
    </cfRule>
  </conditionalFormatting>
  <conditionalFormatting sqref="K92">
    <cfRule type="cellIs" dxfId="1071" priority="1081" operator="equal">
      <formula>"Media"</formula>
    </cfRule>
  </conditionalFormatting>
  <conditionalFormatting sqref="K92">
    <cfRule type="cellIs" dxfId="1070" priority="1082" operator="equal">
      <formula>"Baja"</formula>
    </cfRule>
  </conditionalFormatting>
  <conditionalFormatting sqref="K92">
    <cfRule type="cellIs" dxfId="1069" priority="1083" operator="equal">
      <formula>"Muy Baja"</formula>
    </cfRule>
  </conditionalFormatting>
  <conditionalFormatting sqref="BI92">
    <cfRule type="cellIs" dxfId="1068" priority="1084" operator="equal">
      <formula>"Catastrófico"</formula>
    </cfRule>
  </conditionalFormatting>
  <conditionalFormatting sqref="BI92">
    <cfRule type="cellIs" dxfId="1067" priority="1085" operator="equal">
      <formula>"Mayor"</formula>
    </cfRule>
  </conditionalFormatting>
  <conditionalFormatting sqref="BI92">
    <cfRule type="cellIs" dxfId="1066" priority="1086" operator="equal">
      <formula>"Moderado"</formula>
    </cfRule>
  </conditionalFormatting>
  <conditionalFormatting sqref="BI92">
    <cfRule type="cellIs" dxfId="1065" priority="1087" operator="equal">
      <formula>"Menor"</formula>
    </cfRule>
  </conditionalFormatting>
  <conditionalFormatting sqref="BI92">
    <cfRule type="cellIs" dxfId="1064" priority="1088" operator="equal">
      <formula>"Leve"</formula>
    </cfRule>
  </conditionalFormatting>
  <conditionalFormatting sqref="AJ22">
    <cfRule type="cellIs" dxfId="1063" priority="1089" operator="equal">
      <formula>"Extremo"</formula>
    </cfRule>
  </conditionalFormatting>
  <conditionalFormatting sqref="AJ22">
    <cfRule type="cellIs" dxfId="1062" priority="1090" operator="equal">
      <formula>"Alto"</formula>
    </cfRule>
  </conditionalFormatting>
  <conditionalFormatting sqref="AJ22">
    <cfRule type="cellIs" dxfId="1061" priority="1091" operator="equal">
      <formula>"Moderado"</formula>
    </cfRule>
  </conditionalFormatting>
  <conditionalFormatting sqref="AJ22">
    <cfRule type="cellIs" dxfId="1060" priority="1092" operator="equal">
      <formula>"Bajo"</formula>
    </cfRule>
  </conditionalFormatting>
  <conditionalFormatting sqref="BH22">
    <cfRule type="cellIs" dxfId="1059" priority="1093" operator="equal">
      <formula>"Muy Alta"</formula>
    </cfRule>
  </conditionalFormatting>
  <conditionalFormatting sqref="BH22">
    <cfRule type="cellIs" dxfId="1058" priority="1094" operator="equal">
      <formula>"Alta"</formula>
    </cfRule>
  </conditionalFormatting>
  <conditionalFormatting sqref="BH22">
    <cfRule type="cellIs" dxfId="1057" priority="1095" operator="equal">
      <formula>"Media"</formula>
    </cfRule>
  </conditionalFormatting>
  <conditionalFormatting sqref="BH22">
    <cfRule type="cellIs" dxfId="1056" priority="1096" operator="equal">
      <formula>"Baja"</formula>
    </cfRule>
  </conditionalFormatting>
  <conditionalFormatting sqref="BH22">
    <cfRule type="cellIs" dxfId="1055" priority="1097" operator="equal">
      <formula>"Muy Baja"</formula>
    </cfRule>
  </conditionalFormatting>
  <conditionalFormatting sqref="BK22">
    <cfRule type="cellIs" dxfId="1054" priority="1098" operator="equal">
      <formula>"Catastrófico"</formula>
    </cfRule>
  </conditionalFormatting>
  <conditionalFormatting sqref="BK22">
    <cfRule type="cellIs" dxfId="1053" priority="1099" operator="equal">
      <formula>"Mayor"</formula>
    </cfRule>
  </conditionalFormatting>
  <conditionalFormatting sqref="BK22">
    <cfRule type="cellIs" dxfId="1052" priority="1100" operator="equal">
      <formula>"Moderado"</formula>
    </cfRule>
  </conditionalFormatting>
  <conditionalFormatting sqref="BK22">
    <cfRule type="cellIs" dxfId="1051" priority="1101" operator="equal">
      <formula>"Menor"</formula>
    </cfRule>
  </conditionalFormatting>
  <conditionalFormatting sqref="BK22">
    <cfRule type="cellIs" dxfId="1050" priority="1102" operator="equal">
      <formula>"Leve"</formula>
    </cfRule>
  </conditionalFormatting>
  <conditionalFormatting sqref="BM22">
    <cfRule type="cellIs" dxfId="1049" priority="1103" operator="equal">
      <formula>"Extremo"</formula>
    </cfRule>
  </conditionalFormatting>
  <conditionalFormatting sqref="BM22">
    <cfRule type="cellIs" dxfId="1048" priority="1104" operator="equal">
      <formula>"Alto"</formula>
    </cfRule>
  </conditionalFormatting>
  <conditionalFormatting sqref="BM22">
    <cfRule type="cellIs" dxfId="1047" priority="1105" operator="equal">
      <formula>"Moderado"</formula>
    </cfRule>
  </conditionalFormatting>
  <conditionalFormatting sqref="BM22">
    <cfRule type="cellIs" dxfId="1046" priority="1106" operator="equal">
      <formula>"Bajo"</formula>
    </cfRule>
  </conditionalFormatting>
  <conditionalFormatting sqref="AG22:AG24">
    <cfRule type="containsText" dxfId="1045" priority="1107" operator="containsText" text="❌">
      <formula>NOT(ISERROR(SEARCH(("❌"),(AG22))))</formula>
    </cfRule>
  </conditionalFormatting>
  <conditionalFormatting sqref="AH22">
    <cfRule type="cellIs" dxfId="1044" priority="1108" operator="equal">
      <formula>"Catastrófico"</formula>
    </cfRule>
  </conditionalFormatting>
  <conditionalFormatting sqref="AH22">
    <cfRule type="cellIs" dxfId="1043" priority="1109" operator="equal">
      <formula>"Mayor"</formula>
    </cfRule>
  </conditionalFormatting>
  <conditionalFormatting sqref="AH22">
    <cfRule type="cellIs" dxfId="1042" priority="1110" operator="equal">
      <formula>"Moderado"</formula>
    </cfRule>
  </conditionalFormatting>
  <conditionalFormatting sqref="AH22">
    <cfRule type="cellIs" dxfId="1041" priority="1111" operator="equal">
      <formula>"Menor"</formula>
    </cfRule>
  </conditionalFormatting>
  <conditionalFormatting sqref="AH22">
    <cfRule type="cellIs" dxfId="1040" priority="1112" operator="equal">
      <formula>"Leve"</formula>
    </cfRule>
  </conditionalFormatting>
  <conditionalFormatting sqref="K22">
    <cfRule type="cellIs" dxfId="1039" priority="1113" operator="equal">
      <formula>"Muy Alta"</formula>
    </cfRule>
  </conditionalFormatting>
  <conditionalFormatting sqref="K22">
    <cfRule type="cellIs" dxfId="1038" priority="1114" operator="equal">
      <formula>"Alta"</formula>
    </cfRule>
  </conditionalFormatting>
  <conditionalFormatting sqref="K22">
    <cfRule type="cellIs" dxfId="1037" priority="1115" operator="equal">
      <formula>"Media"</formula>
    </cfRule>
  </conditionalFormatting>
  <conditionalFormatting sqref="K22">
    <cfRule type="cellIs" dxfId="1036" priority="1116" operator="equal">
      <formula>"Baja"</formula>
    </cfRule>
  </conditionalFormatting>
  <conditionalFormatting sqref="K22">
    <cfRule type="cellIs" dxfId="1035" priority="1117" operator="equal">
      <formula>"Muy Baja"</formula>
    </cfRule>
  </conditionalFormatting>
  <conditionalFormatting sqref="BI12 BI15 BI18 BI22">
    <cfRule type="cellIs" dxfId="1034" priority="1118" operator="equal">
      <formula>"Catastrófico"</formula>
    </cfRule>
  </conditionalFormatting>
  <conditionalFormatting sqref="BI12 BI15 BI18 BI22">
    <cfRule type="cellIs" dxfId="1033" priority="1119" operator="equal">
      <formula>"Mayor"</formula>
    </cfRule>
  </conditionalFormatting>
  <conditionalFormatting sqref="BI12 BI15 BI18 BI22">
    <cfRule type="cellIs" dxfId="1032" priority="1120" operator="equal">
      <formula>"Moderado"</formula>
    </cfRule>
  </conditionalFormatting>
  <conditionalFormatting sqref="BI12 BI15 BI18 BI22">
    <cfRule type="cellIs" dxfId="1031" priority="1121" operator="equal">
      <formula>"Menor"</formula>
    </cfRule>
  </conditionalFormatting>
  <conditionalFormatting sqref="BI12 BI15 BI18 BI22">
    <cfRule type="cellIs" dxfId="1030" priority="1122" operator="equal">
      <formula>"Leve"</formula>
    </cfRule>
  </conditionalFormatting>
  <conditionalFormatting sqref="BM22:BM24">
    <cfRule type="cellIs" dxfId="1029" priority="1123" operator="equal">
      <formula>"Extremo"</formula>
    </cfRule>
  </conditionalFormatting>
  <conditionalFormatting sqref="BM22:BM24">
    <cfRule type="cellIs" dxfId="1028" priority="1124" operator="equal">
      <formula>"Extremo"</formula>
    </cfRule>
  </conditionalFormatting>
  <conditionalFormatting sqref="BM22:BM24">
    <cfRule type="cellIs" dxfId="1027" priority="1125" operator="equal">
      <formula>"Alta"</formula>
    </cfRule>
  </conditionalFormatting>
  <conditionalFormatting sqref="K22:K24">
    <cfRule type="cellIs" dxfId="1026" priority="1126" operator="equal">
      <formula>"Casi Seguro"</formula>
    </cfRule>
  </conditionalFormatting>
  <conditionalFormatting sqref="K22:K24">
    <cfRule type="cellIs" dxfId="1025" priority="1127" operator="equal">
      <formula>"Probable"</formula>
    </cfRule>
  </conditionalFormatting>
  <conditionalFormatting sqref="K22:K24">
    <cfRule type="cellIs" dxfId="1024" priority="1128" operator="equal">
      <formula>"Posible"</formula>
    </cfRule>
  </conditionalFormatting>
  <conditionalFormatting sqref="K22:K24">
    <cfRule type="cellIs" dxfId="1023" priority="1129" operator="equal">
      <formula>"Rara vez"</formula>
    </cfRule>
  </conditionalFormatting>
  <conditionalFormatting sqref="K22:K24">
    <cfRule type="cellIs" dxfId="1022" priority="1130" operator="equal">
      <formula>"Improbable"</formula>
    </cfRule>
  </conditionalFormatting>
  <conditionalFormatting sqref="K22:K24">
    <cfRule type="cellIs" dxfId="1021" priority="1131" operator="equal">
      <formula>"Rara vez"</formula>
    </cfRule>
  </conditionalFormatting>
  <conditionalFormatting sqref="AJ22:AJ24">
    <cfRule type="cellIs" dxfId="1020" priority="1132" operator="equal">
      <formula>"Moderada"</formula>
    </cfRule>
  </conditionalFormatting>
  <conditionalFormatting sqref="AJ22:AJ24">
    <cfRule type="cellIs" dxfId="1019" priority="1133" operator="equal">
      <formula>"Alta"</formula>
    </cfRule>
  </conditionalFormatting>
  <conditionalFormatting sqref="AJ22:AJ24">
    <cfRule type="cellIs" dxfId="1018" priority="1134" operator="equal">
      <formula>"Extrema"</formula>
    </cfRule>
  </conditionalFormatting>
  <conditionalFormatting sqref="BI12 BI15 BI18 BI22">
    <cfRule type="cellIs" dxfId="1017" priority="1135" operator="equal">
      <formula>"Catastrófico"</formula>
    </cfRule>
  </conditionalFormatting>
  <conditionalFormatting sqref="BI12 BI15 BI18 BI22">
    <cfRule type="cellIs" dxfId="1016" priority="1136" operator="equal">
      <formula>"Mayor"</formula>
    </cfRule>
  </conditionalFormatting>
  <conditionalFormatting sqref="BI12 BI15 BI18 BI22">
    <cfRule type="cellIs" dxfId="1015" priority="1137" operator="equal">
      <formula>"Moderado"</formula>
    </cfRule>
  </conditionalFormatting>
  <conditionalFormatting sqref="BI12 BI15 BI18 BI22">
    <cfRule type="cellIs" dxfId="1014" priority="1138" operator="equal">
      <formula>"Menor"</formula>
    </cfRule>
  </conditionalFormatting>
  <conditionalFormatting sqref="BI12 BI15 BI18 BI22">
    <cfRule type="cellIs" dxfId="1013" priority="1139" operator="equal">
      <formula>"Leve"</formula>
    </cfRule>
  </conditionalFormatting>
  <conditionalFormatting sqref="BI12 BI15 BI18 BI22">
    <cfRule type="cellIs" dxfId="1012" priority="1140" operator="equal">
      <formula>"Casi Seguro"</formula>
    </cfRule>
  </conditionalFormatting>
  <conditionalFormatting sqref="BI12 BI15 BI18 BI22">
    <cfRule type="cellIs" dxfId="1011" priority="1141" operator="equal">
      <formula>"Probable"</formula>
    </cfRule>
  </conditionalFormatting>
  <conditionalFormatting sqref="BI12 BI15 BI18 BI22">
    <cfRule type="cellIs" dxfId="1010" priority="1142" operator="equal">
      <formula>"Posible"</formula>
    </cfRule>
  </conditionalFormatting>
  <conditionalFormatting sqref="BI12 BI15 BI18 BI22">
    <cfRule type="cellIs" dxfId="1009" priority="1143" operator="equal">
      <formula>"Improbable"</formula>
    </cfRule>
  </conditionalFormatting>
  <conditionalFormatting sqref="BI12 BI15 BI18 BI22">
    <cfRule type="cellIs" dxfId="1008" priority="1144" operator="equal">
      <formula>"Rara vez"</formula>
    </cfRule>
  </conditionalFormatting>
  <conditionalFormatting sqref="AJ31">
    <cfRule type="cellIs" dxfId="1007" priority="1145" operator="equal">
      <formula>"Extremo"</formula>
    </cfRule>
  </conditionalFormatting>
  <conditionalFormatting sqref="AJ31">
    <cfRule type="cellIs" dxfId="1006" priority="1146" operator="equal">
      <formula>"Alto"</formula>
    </cfRule>
  </conditionalFormatting>
  <conditionalFormatting sqref="AJ31">
    <cfRule type="cellIs" dxfId="1005" priority="1147" operator="equal">
      <formula>"Moderado"</formula>
    </cfRule>
  </conditionalFormatting>
  <conditionalFormatting sqref="AJ31">
    <cfRule type="cellIs" dxfId="1004" priority="1148" operator="equal">
      <formula>"Bajo"</formula>
    </cfRule>
  </conditionalFormatting>
  <conditionalFormatting sqref="BH31">
    <cfRule type="cellIs" dxfId="1003" priority="1149" operator="equal">
      <formula>"Muy Alta"</formula>
    </cfRule>
  </conditionalFormatting>
  <conditionalFormatting sqref="BH31">
    <cfRule type="cellIs" dxfId="1002" priority="1150" operator="equal">
      <formula>"Alta"</formula>
    </cfRule>
  </conditionalFormatting>
  <conditionalFormatting sqref="BH31">
    <cfRule type="cellIs" dxfId="1001" priority="1151" operator="equal">
      <formula>"Media"</formula>
    </cfRule>
  </conditionalFormatting>
  <conditionalFormatting sqref="BH31">
    <cfRule type="cellIs" dxfId="1000" priority="1152" operator="equal">
      <formula>"Baja"</formula>
    </cfRule>
  </conditionalFormatting>
  <conditionalFormatting sqref="BH31">
    <cfRule type="cellIs" dxfId="999" priority="1153" operator="equal">
      <formula>"Muy Baja"</formula>
    </cfRule>
  </conditionalFormatting>
  <conditionalFormatting sqref="BK31">
    <cfRule type="cellIs" dxfId="998" priority="1154" operator="equal">
      <formula>"Catastrófico"</formula>
    </cfRule>
  </conditionalFormatting>
  <conditionalFormatting sqref="BK31">
    <cfRule type="cellIs" dxfId="997" priority="1155" operator="equal">
      <formula>"Mayor"</formula>
    </cfRule>
  </conditionalFormatting>
  <conditionalFormatting sqref="BK31">
    <cfRule type="cellIs" dxfId="996" priority="1156" operator="equal">
      <formula>"Moderado"</formula>
    </cfRule>
  </conditionalFormatting>
  <conditionalFormatting sqref="BK31">
    <cfRule type="cellIs" dxfId="995" priority="1157" operator="equal">
      <formula>"Menor"</formula>
    </cfRule>
  </conditionalFormatting>
  <conditionalFormatting sqref="BK31">
    <cfRule type="cellIs" dxfId="994" priority="1158" operator="equal">
      <formula>"Leve"</formula>
    </cfRule>
  </conditionalFormatting>
  <conditionalFormatting sqref="BM31">
    <cfRule type="cellIs" dxfId="993" priority="1159" operator="equal">
      <formula>"Extremo"</formula>
    </cfRule>
  </conditionalFormatting>
  <conditionalFormatting sqref="BM31">
    <cfRule type="cellIs" dxfId="992" priority="1160" operator="equal">
      <formula>"Alto"</formula>
    </cfRule>
  </conditionalFormatting>
  <conditionalFormatting sqref="BM31">
    <cfRule type="cellIs" dxfId="991" priority="1161" operator="equal">
      <formula>"Moderado"</formula>
    </cfRule>
  </conditionalFormatting>
  <conditionalFormatting sqref="BM31">
    <cfRule type="cellIs" dxfId="990" priority="1162" operator="equal">
      <formula>"Bajo"</formula>
    </cfRule>
  </conditionalFormatting>
  <conditionalFormatting sqref="AG31:AG34">
    <cfRule type="containsText" dxfId="989" priority="1163" operator="containsText" text="❌">
      <formula>NOT(ISERROR(SEARCH(("❌"),(AG31))))</formula>
    </cfRule>
  </conditionalFormatting>
  <conditionalFormatting sqref="AH31">
    <cfRule type="cellIs" dxfId="988" priority="1164" operator="equal">
      <formula>"Catastrófico"</formula>
    </cfRule>
  </conditionalFormatting>
  <conditionalFormatting sqref="AH31">
    <cfRule type="cellIs" dxfId="987" priority="1165" operator="equal">
      <formula>"Mayor"</formula>
    </cfRule>
  </conditionalFormatting>
  <conditionalFormatting sqref="AH31">
    <cfRule type="cellIs" dxfId="986" priority="1166" operator="equal">
      <formula>"Moderado"</formula>
    </cfRule>
  </conditionalFormatting>
  <conditionalFormatting sqref="AH31">
    <cfRule type="cellIs" dxfId="985" priority="1167" operator="equal">
      <formula>"Menor"</formula>
    </cfRule>
  </conditionalFormatting>
  <conditionalFormatting sqref="AH31">
    <cfRule type="cellIs" dxfId="984" priority="1168" operator="equal">
      <formula>"Leve"</formula>
    </cfRule>
  </conditionalFormatting>
  <conditionalFormatting sqref="K31">
    <cfRule type="cellIs" dxfId="983" priority="1169" operator="equal">
      <formula>"Muy Alta"</formula>
    </cfRule>
  </conditionalFormatting>
  <conditionalFormatting sqref="K31">
    <cfRule type="cellIs" dxfId="982" priority="1170" operator="equal">
      <formula>"Alta"</formula>
    </cfRule>
  </conditionalFormatting>
  <conditionalFormatting sqref="K31">
    <cfRule type="cellIs" dxfId="981" priority="1171" operator="equal">
      <formula>"Media"</formula>
    </cfRule>
  </conditionalFormatting>
  <conditionalFormatting sqref="K31">
    <cfRule type="cellIs" dxfId="980" priority="1172" operator="equal">
      <formula>"Baja"</formula>
    </cfRule>
  </conditionalFormatting>
  <conditionalFormatting sqref="K31">
    <cfRule type="cellIs" dxfId="979" priority="1173" operator="equal">
      <formula>"Muy Baja"</formula>
    </cfRule>
  </conditionalFormatting>
  <conditionalFormatting sqref="BI31">
    <cfRule type="cellIs" dxfId="978" priority="1174" operator="equal">
      <formula>"Catastrófico"</formula>
    </cfRule>
  </conditionalFormatting>
  <conditionalFormatting sqref="BI31">
    <cfRule type="cellIs" dxfId="977" priority="1175" operator="equal">
      <formula>"Mayor"</formula>
    </cfRule>
  </conditionalFormatting>
  <conditionalFormatting sqref="BI31">
    <cfRule type="cellIs" dxfId="976" priority="1176" operator="equal">
      <formula>"Moderado"</formula>
    </cfRule>
  </conditionalFormatting>
  <conditionalFormatting sqref="BI31">
    <cfRule type="cellIs" dxfId="975" priority="1177" operator="equal">
      <formula>"Menor"</formula>
    </cfRule>
  </conditionalFormatting>
  <conditionalFormatting sqref="BI31">
    <cfRule type="cellIs" dxfId="974" priority="1178" operator="equal">
      <formula>"Leve"</formula>
    </cfRule>
  </conditionalFormatting>
  <conditionalFormatting sqref="BM31:BM34">
    <cfRule type="cellIs" dxfId="973" priority="1179" operator="equal">
      <formula>"Extremo"</formula>
    </cfRule>
  </conditionalFormatting>
  <conditionalFormatting sqref="BM31:BM34">
    <cfRule type="cellIs" dxfId="972" priority="1180" operator="equal">
      <formula>"Extremo"</formula>
    </cfRule>
  </conditionalFormatting>
  <conditionalFormatting sqref="BM31:BM34">
    <cfRule type="cellIs" dxfId="971" priority="1181" operator="equal">
      <formula>"Alta"</formula>
    </cfRule>
  </conditionalFormatting>
  <conditionalFormatting sqref="K31:K34">
    <cfRule type="cellIs" dxfId="970" priority="1182" operator="equal">
      <formula>"Casi Seguro"</formula>
    </cfRule>
  </conditionalFormatting>
  <conditionalFormatting sqref="K31:K34">
    <cfRule type="cellIs" dxfId="969" priority="1183" operator="equal">
      <formula>"Probable"</formula>
    </cfRule>
  </conditionalFormatting>
  <conditionalFormatting sqref="K31:K34">
    <cfRule type="cellIs" dxfId="968" priority="1184" operator="equal">
      <formula>"Posible"</formula>
    </cfRule>
  </conditionalFormatting>
  <conditionalFormatting sqref="K31:K34">
    <cfRule type="cellIs" dxfId="967" priority="1185" operator="equal">
      <formula>"Rara vez"</formula>
    </cfRule>
  </conditionalFormatting>
  <conditionalFormatting sqref="K31:K34">
    <cfRule type="cellIs" dxfId="966" priority="1186" operator="equal">
      <formula>"Improbable"</formula>
    </cfRule>
  </conditionalFormatting>
  <conditionalFormatting sqref="K31:K34">
    <cfRule type="cellIs" dxfId="965" priority="1187" operator="equal">
      <formula>"Rara vez"</formula>
    </cfRule>
  </conditionalFormatting>
  <conditionalFormatting sqref="BI31:BI34">
    <cfRule type="cellIs" dxfId="964" priority="1188" operator="equal">
      <formula>"Casi Seguro"</formula>
    </cfRule>
  </conditionalFormatting>
  <conditionalFormatting sqref="BI31:BI34">
    <cfRule type="cellIs" dxfId="963" priority="1189" operator="equal">
      <formula>"Probable"</formula>
    </cfRule>
  </conditionalFormatting>
  <conditionalFormatting sqref="BI31:BI34">
    <cfRule type="cellIs" dxfId="962" priority="1190" operator="equal">
      <formula>"Posible"</formula>
    </cfRule>
  </conditionalFormatting>
  <conditionalFormatting sqref="BI31:BI34">
    <cfRule type="cellIs" dxfId="961" priority="1191" operator="equal">
      <formula>"Improbable"</formula>
    </cfRule>
  </conditionalFormatting>
  <conditionalFormatting sqref="BI31:BI34">
    <cfRule type="cellIs" dxfId="960" priority="1192" operator="equal">
      <formula>"Rara vez"</formula>
    </cfRule>
  </conditionalFormatting>
  <conditionalFormatting sqref="AJ31:AJ34">
    <cfRule type="cellIs" dxfId="959" priority="1193" operator="equal">
      <formula>"Moderada"</formula>
    </cfRule>
  </conditionalFormatting>
  <conditionalFormatting sqref="AJ31:AJ34">
    <cfRule type="cellIs" dxfId="958" priority="1194" operator="equal">
      <formula>"Alta"</formula>
    </cfRule>
  </conditionalFormatting>
  <conditionalFormatting sqref="AJ31:AJ34">
    <cfRule type="cellIs" dxfId="957" priority="1195" operator="equal">
      <formula>"Extrema"</formula>
    </cfRule>
  </conditionalFormatting>
  <conditionalFormatting sqref="BI31">
    <cfRule type="cellIs" dxfId="956" priority="1196" operator="equal">
      <formula>"Catastrófico"</formula>
    </cfRule>
  </conditionalFormatting>
  <conditionalFormatting sqref="BI31">
    <cfRule type="cellIs" dxfId="955" priority="1197" operator="equal">
      <formula>"Mayor"</formula>
    </cfRule>
  </conditionalFormatting>
  <conditionalFormatting sqref="BI31">
    <cfRule type="cellIs" dxfId="954" priority="1198" operator="equal">
      <formula>"Moderado"</formula>
    </cfRule>
  </conditionalFormatting>
  <conditionalFormatting sqref="BI31">
    <cfRule type="cellIs" dxfId="953" priority="1199" operator="equal">
      <formula>"Menor"</formula>
    </cfRule>
  </conditionalFormatting>
  <conditionalFormatting sqref="BI31">
    <cfRule type="cellIs" dxfId="952" priority="1200" operator="equal">
      <formula>"Leve"</formula>
    </cfRule>
  </conditionalFormatting>
  <conditionalFormatting sqref="BI31">
    <cfRule type="cellIs" dxfId="951" priority="1201" operator="equal">
      <formula>"Casi Seguro"</formula>
    </cfRule>
  </conditionalFormatting>
  <conditionalFormatting sqref="BI31">
    <cfRule type="cellIs" dxfId="950" priority="1202" operator="equal">
      <formula>"Probable"</formula>
    </cfRule>
  </conditionalFormatting>
  <conditionalFormatting sqref="BI31">
    <cfRule type="cellIs" dxfId="949" priority="1203" operator="equal">
      <formula>"Posible"</formula>
    </cfRule>
  </conditionalFormatting>
  <conditionalFormatting sqref="BI31">
    <cfRule type="cellIs" dxfId="948" priority="1204" operator="equal">
      <formula>"Improbable"</formula>
    </cfRule>
  </conditionalFormatting>
  <conditionalFormatting sqref="BI31">
    <cfRule type="cellIs" dxfId="947" priority="1205" operator="equal">
      <formula>"Rara vez"</formula>
    </cfRule>
  </conditionalFormatting>
  <conditionalFormatting sqref="AJ40">
    <cfRule type="cellIs" dxfId="946" priority="1206" operator="equal">
      <formula>"Extremo"</formula>
    </cfRule>
  </conditionalFormatting>
  <conditionalFormatting sqref="AJ40">
    <cfRule type="cellIs" dxfId="945" priority="1207" operator="equal">
      <formula>"Alto"</formula>
    </cfRule>
  </conditionalFormatting>
  <conditionalFormatting sqref="AJ40">
    <cfRule type="cellIs" dxfId="944" priority="1208" operator="equal">
      <formula>"Moderado"</formula>
    </cfRule>
  </conditionalFormatting>
  <conditionalFormatting sqref="AJ40">
    <cfRule type="cellIs" dxfId="943" priority="1209" operator="equal">
      <formula>"Bajo"</formula>
    </cfRule>
  </conditionalFormatting>
  <conditionalFormatting sqref="BH40">
    <cfRule type="cellIs" dxfId="942" priority="1210" operator="equal">
      <formula>"Muy Alta"</formula>
    </cfRule>
  </conditionalFormatting>
  <conditionalFormatting sqref="BH40">
    <cfRule type="cellIs" dxfId="941" priority="1211" operator="equal">
      <formula>"Alta"</formula>
    </cfRule>
  </conditionalFormatting>
  <conditionalFormatting sqref="BH40">
    <cfRule type="cellIs" dxfId="940" priority="1212" operator="equal">
      <formula>"Media"</formula>
    </cfRule>
  </conditionalFormatting>
  <conditionalFormatting sqref="BH40">
    <cfRule type="cellIs" dxfId="939" priority="1213" operator="equal">
      <formula>"Baja"</formula>
    </cfRule>
  </conditionalFormatting>
  <conditionalFormatting sqref="BH40">
    <cfRule type="cellIs" dxfId="938" priority="1214" operator="equal">
      <formula>"Muy Baja"</formula>
    </cfRule>
  </conditionalFormatting>
  <conditionalFormatting sqref="BK40">
    <cfRule type="cellIs" dxfId="937" priority="1215" operator="equal">
      <formula>"Catastrófico"</formula>
    </cfRule>
  </conditionalFormatting>
  <conditionalFormatting sqref="BK40">
    <cfRule type="cellIs" dxfId="936" priority="1216" operator="equal">
      <formula>"Mayor"</formula>
    </cfRule>
  </conditionalFormatting>
  <conditionalFormatting sqref="BK40">
    <cfRule type="cellIs" dxfId="935" priority="1217" operator="equal">
      <formula>"Moderado"</formula>
    </cfRule>
  </conditionalFormatting>
  <conditionalFormatting sqref="BK40">
    <cfRule type="cellIs" dxfId="934" priority="1218" operator="equal">
      <formula>"Menor"</formula>
    </cfRule>
  </conditionalFormatting>
  <conditionalFormatting sqref="BK40">
    <cfRule type="cellIs" dxfId="933" priority="1219" operator="equal">
      <formula>"Leve"</formula>
    </cfRule>
  </conditionalFormatting>
  <conditionalFormatting sqref="BM40">
    <cfRule type="cellIs" dxfId="932" priority="1220" operator="equal">
      <formula>"Extremo"</formula>
    </cfRule>
  </conditionalFormatting>
  <conditionalFormatting sqref="BM40">
    <cfRule type="cellIs" dxfId="931" priority="1221" operator="equal">
      <formula>"Alto"</formula>
    </cfRule>
  </conditionalFormatting>
  <conditionalFormatting sqref="BM40">
    <cfRule type="cellIs" dxfId="930" priority="1222" operator="equal">
      <formula>"Moderado"</formula>
    </cfRule>
  </conditionalFormatting>
  <conditionalFormatting sqref="BM40">
    <cfRule type="cellIs" dxfId="929" priority="1223" operator="equal">
      <formula>"Bajo"</formula>
    </cfRule>
  </conditionalFormatting>
  <conditionalFormatting sqref="AG40:AG45">
    <cfRule type="containsText" dxfId="928" priority="1224" operator="containsText" text="❌">
      <formula>NOT(ISERROR(SEARCH(("❌"),(AG40))))</formula>
    </cfRule>
  </conditionalFormatting>
  <conditionalFormatting sqref="AH40">
    <cfRule type="cellIs" dxfId="927" priority="1225" operator="equal">
      <formula>"Catastrófico"</formula>
    </cfRule>
  </conditionalFormatting>
  <conditionalFormatting sqref="AH40">
    <cfRule type="cellIs" dxfId="926" priority="1226" operator="equal">
      <formula>"Mayor"</formula>
    </cfRule>
  </conditionalFormatting>
  <conditionalFormatting sqref="AH40">
    <cfRule type="cellIs" dxfId="925" priority="1227" operator="equal">
      <formula>"Moderado"</formula>
    </cfRule>
  </conditionalFormatting>
  <conditionalFormatting sqref="AH40">
    <cfRule type="cellIs" dxfId="924" priority="1228" operator="equal">
      <formula>"Menor"</formula>
    </cfRule>
  </conditionalFormatting>
  <conditionalFormatting sqref="AH40">
    <cfRule type="cellIs" dxfId="923" priority="1229" operator="equal">
      <formula>"Leve"</formula>
    </cfRule>
  </conditionalFormatting>
  <conditionalFormatting sqref="K40">
    <cfRule type="cellIs" dxfId="922" priority="1230" operator="equal">
      <formula>"Muy Alta"</formula>
    </cfRule>
  </conditionalFormatting>
  <conditionalFormatting sqref="K40">
    <cfRule type="cellIs" dxfId="921" priority="1231" operator="equal">
      <formula>"Alta"</formula>
    </cfRule>
  </conditionalFormatting>
  <conditionalFormatting sqref="K40">
    <cfRule type="cellIs" dxfId="920" priority="1232" operator="equal">
      <formula>"Media"</formula>
    </cfRule>
  </conditionalFormatting>
  <conditionalFormatting sqref="K40">
    <cfRule type="cellIs" dxfId="919" priority="1233" operator="equal">
      <formula>"Baja"</formula>
    </cfRule>
  </conditionalFormatting>
  <conditionalFormatting sqref="K40">
    <cfRule type="cellIs" dxfId="918" priority="1234" operator="equal">
      <formula>"Muy Baja"</formula>
    </cfRule>
  </conditionalFormatting>
  <conditionalFormatting sqref="BI40">
    <cfRule type="cellIs" dxfId="917" priority="1235" operator="equal">
      <formula>"Catastrófico"</formula>
    </cfRule>
  </conditionalFormatting>
  <conditionalFormatting sqref="BI40">
    <cfRule type="cellIs" dxfId="916" priority="1236" operator="equal">
      <formula>"Mayor"</formula>
    </cfRule>
  </conditionalFormatting>
  <conditionalFormatting sqref="BI40">
    <cfRule type="cellIs" dxfId="915" priority="1237" operator="equal">
      <formula>"Moderado"</formula>
    </cfRule>
  </conditionalFormatting>
  <conditionalFormatting sqref="BI40">
    <cfRule type="cellIs" dxfId="914" priority="1238" operator="equal">
      <formula>"Menor"</formula>
    </cfRule>
  </conditionalFormatting>
  <conditionalFormatting sqref="BI40">
    <cfRule type="cellIs" dxfId="913" priority="1239" operator="equal">
      <formula>"Leve"</formula>
    </cfRule>
  </conditionalFormatting>
  <conditionalFormatting sqref="BM40:BM45">
    <cfRule type="cellIs" dxfId="912" priority="1240" operator="equal">
      <formula>"Extremo"</formula>
    </cfRule>
  </conditionalFormatting>
  <conditionalFormatting sqref="BM40:BM45">
    <cfRule type="cellIs" dxfId="911" priority="1241" operator="equal">
      <formula>"Extremo"</formula>
    </cfRule>
  </conditionalFormatting>
  <conditionalFormatting sqref="BM40:BM45">
    <cfRule type="cellIs" dxfId="910" priority="1242" operator="equal">
      <formula>"Alta"</formula>
    </cfRule>
  </conditionalFormatting>
  <conditionalFormatting sqref="K40:K45 BI40:BI45">
    <cfRule type="cellIs" dxfId="909" priority="1243" operator="equal">
      <formula>"Casi Seguro"</formula>
    </cfRule>
  </conditionalFormatting>
  <conditionalFormatting sqref="K40:K45">
    <cfRule type="cellIs" dxfId="908" priority="1244" operator="equal">
      <formula>"Probable"</formula>
    </cfRule>
  </conditionalFormatting>
  <conditionalFormatting sqref="K40:K45 BI40:BI45">
    <cfRule type="cellIs" dxfId="907" priority="1245" operator="equal">
      <formula>"Posible"</formula>
    </cfRule>
  </conditionalFormatting>
  <conditionalFormatting sqref="K40:K45">
    <cfRule type="cellIs" dxfId="906" priority="1246" operator="equal">
      <formula>"Rara vez"</formula>
    </cfRule>
  </conditionalFormatting>
  <conditionalFormatting sqref="K40:K45">
    <cfRule type="cellIs" dxfId="905" priority="1247" operator="equal">
      <formula>"Improbable"</formula>
    </cfRule>
  </conditionalFormatting>
  <conditionalFormatting sqref="K40:K45">
    <cfRule type="cellIs" dxfId="904" priority="1248" operator="equal">
      <formula>"Rara vez"</formula>
    </cfRule>
  </conditionalFormatting>
  <conditionalFormatting sqref="BI40:BI45">
    <cfRule type="cellIs" dxfId="903" priority="1249" operator="equal">
      <formula>"Probable"</formula>
    </cfRule>
  </conditionalFormatting>
  <conditionalFormatting sqref="BI40:BI45">
    <cfRule type="cellIs" dxfId="902" priority="1250" operator="equal">
      <formula>"Improbable"</formula>
    </cfRule>
  </conditionalFormatting>
  <conditionalFormatting sqref="BI40:BI45">
    <cfRule type="cellIs" dxfId="901" priority="1251" operator="equal">
      <formula>"Rara vez"</formula>
    </cfRule>
  </conditionalFormatting>
  <conditionalFormatting sqref="AJ40:AJ45">
    <cfRule type="cellIs" dxfId="900" priority="1252" operator="equal">
      <formula>"Moderada"</formula>
    </cfRule>
  </conditionalFormatting>
  <conditionalFormatting sqref="AJ40:AJ45">
    <cfRule type="cellIs" dxfId="899" priority="1253" operator="equal">
      <formula>"Alta"</formula>
    </cfRule>
  </conditionalFormatting>
  <conditionalFormatting sqref="AJ40:AJ45">
    <cfRule type="cellIs" dxfId="898" priority="1254" operator="equal">
      <formula>"Extrema"</formula>
    </cfRule>
  </conditionalFormatting>
  <conditionalFormatting sqref="BI40">
    <cfRule type="cellIs" dxfId="897" priority="1255" operator="equal">
      <formula>"Catastrófico"</formula>
    </cfRule>
  </conditionalFormatting>
  <conditionalFormatting sqref="BI40">
    <cfRule type="cellIs" dxfId="896" priority="1256" operator="equal">
      <formula>"Mayor"</formula>
    </cfRule>
  </conditionalFormatting>
  <conditionalFormatting sqref="BI40">
    <cfRule type="cellIs" dxfId="895" priority="1257" operator="equal">
      <formula>"Moderado"</formula>
    </cfRule>
  </conditionalFormatting>
  <conditionalFormatting sqref="BI40">
    <cfRule type="cellIs" dxfId="894" priority="1258" operator="equal">
      <formula>"Menor"</formula>
    </cfRule>
  </conditionalFormatting>
  <conditionalFormatting sqref="BI40">
    <cfRule type="cellIs" dxfId="893" priority="1259" operator="equal">
      <formula>"Leve"</formula>
    </cfRule>
  </conditionalFormatting>
  <conditionalFormatting sqref="BI40">
    <cfRule type="cellIs" dxfId="892" priority="1260" operator="equal">
      <formula>"Casi Seguro"</formula>
    </cfRule>
  </conditionalFormatting>
  <conditionalFormatting sqref="BI40">
    <cfRule type="cellIs" dxfId="891" priority="1261" operator="equal">
      <formula>"Probable"</formula>
    </cfRule>
  </conditionalFormatting>
  <conditionalFormatting sqref="BI40">
    <cfRule type="cellIs" dxfId="890" priority="1262" operator="equal">
      <formula>"Posible"</formula>
    </cfRule>
  </conditionalFormatting>
  <conditionalFormatting sqref="BI40">
    <cfRule type="cellIs" dxfId="889" priority="1263" operator="equal">
      <formula>"Improbable"</formula>
    </cfRule>
  </conditionalFormatting>
  <conditionalFormatting sqref="BI40">
    <cfRule type="cellIs" dxfId="888" priority="1264" operator="equal">
      <formula>"Rara vez"</formula>
    </cfRule>
  </conditionalFormatting>
  <conditionalFormatting sqref="AJ9 AJ12">
    <cfRule type="cellIs" dxfId="887" priority="1265" operator="equal">
      <formula>"Extremo"</formula>
    </cfRule>
  </conditionalFormatting>
  <conditionalFormatting sqref="AJ9 AJ12">
    <cfRule type="cellIs" dxfId="886" priority="1266" operator="equal">
      <formula>"Alto"</formula>
    </cfRule>
  </conditionalFormatting>
  <conditionalFormatting sqref="AJ9 AJ12">
    <cfRule type="cellIs" dxfId="885" priority="1267" operator="equal">
      <formula>"Moderado"</formula>
    </cfRule>
  </conditionalFormatting>
  <conditionalFormatting sqref="AJ9 AJ12">
    <cfRule type="cellIs" dxfId="884" priority="1268" operator="equal">
      <formula>"Bajo"</formula>
    </cfRule>
  </conditionalFormatting>
  <conditionalFormatting sqref="BH9 BH12">
    <cfRule type="cellIs" dxfId="883" priority="1269" operator="equal">
      <formula>"Muy Alta"</formula>
    </cfRule>
  </conditionalFormatting>
  <conditionalFormatting sqref="BH9 BH12">
    <cfRule type="cellIs" dxfId="882" priority="1270" operator="equal">
      <formula>"Alta"</formula>
    </cfRule>
  </conditionalFormatting>
  <conditionalFormatting sqref="BH9 BH12">
    <cfRule type="cellIs" dxfId="881" priority="1271" operator="equal">
      <formula>"Media"</formula>
    </cfRule>
  </conditionalFormatting>
  <conditionalFormatting sqref="BH9 BH12">
    <cfRule type="cellIs" dxfId="880" priority="1272" operator="equal">
      <formula>"Baja"</formula>
    </cfRule>
  </conditionalFormatting>
  <conditionalFormatting sqref="BH9 BH12">
    <cfRule type="cellIs" dxfId="879" priority="1273" operator="equal">
      <formula>"Muy Baja"</formula>
    </cfRule>
  </conditionalFormatting>
  <conditionalFormatting sqref="BK9 BK12">
    <cfRule type="cellIs" dxfId="878" priority="1274" operator="equal">
      <formula>"Catastrófico"</formula>
    </cfRule>
  </conditionalFormatting>
  <conditionalFormatting sqref="BK9 BK12">
    <cfRule type="cellIs" dxfId="877" priority="1275" operator="equal">
      <formula>"Mayor"</formula>
    </cfRule>
  </conditionalFormatting>
  <conditionalFormatting sqref="BK9 BK12">
    <cfRule type="cellIs" dxfId="876" priority="1276" operator="equal">
      <formula>"Moderado"</formula>
    </cfRule>
  </conditionalFormatting>
  <conditionalFormatting sqref="BK9 BK12">
    <cfRule type="cellIs" dxfId="875" priority="1277" operator="equal">
      <formula>"Menor"</formula>
    </cfRule>
  </conditionalFormatting>
  <conditionalFormatting sqref="BK9 BK12">
    <cfRule type="cellIs" dxfId="874" priority="1278" operator="equal">
      <formula>"Leve"</formula>
    </cfRule>
  </conditionalFormatting>
  <conditionalFormatting sqref="BM9 BM12">
    <cfRule type="cellIs" dxfId="873" priority="1279" operator="equal">
      <formula>"Extremo"</formula>
    </cfRule>
  </conditionalFormatting>
  <conditionalFormatting sqref="BM9 BM12">
    <cfRule type="cellIs" dxfId="872" priority="1280" operator="equal">
      <formula>"Alto"</formula>
    </cfRule>
  </conditionalFormatting>
  <conditionalFormatting sqref="BM9 BM12">
    <cfRule type="cellIs" dxfId="871" priority="1281" operator="equal">
      <formula>"Moderado"</formula>
    </cfRule>
  </conditionalFormatting>
  <conditionalFormatting sqref="BM9 BM12">
    <cfRule type="cellIs" dxfId="870" priority="1282" operator="equal">
      <formula>"Bajo"</formula>
    </cfRule>
  </conditionalFormatting>
  <conditionalFormatting sqref="AH12">
    <cfRule type="cellIs" dxfId="869" priority="1283" operator="equal">
      <formula>"Catastrófico"</formula>
    </cfRule>
  </conditionalFormatting>
  <conditionalFormatting sqref="AH12">
    <cfRule type="cellIs" dxfId="868" priority="1284" operator="equal">
      <formula>"Mayor"</formula>
    </cfRule>
  </conditionalFormatting>
  <conditionalFormatting sqref="AH12">
    <cfRule type="cellIs" dxfId="867" priority="1285" operator="equal">
      <formula>"Moderado"</formula>
    </cfRule>
  </conditionalFormatting>
  <conditionalFormatting sqref="AH12">
    <cfRule type="cellIs" dxfId="866" priority="1286" operator="equal">
      <formula>"Menor"</formula>
    </cfRule>
  </conditionalFormatting>
  <conditionalFormatting sqref="AH12">
    <cfRule type="cellIs" dxfId="865" priority="1287" operator="equal">
      <formula>"Leve"</formula>
    </cfRule>
  </conditionalFormatting>
  <conditionalFormatting sqref="K9 K12">
    <cfRule type="cellIs" dxfId="864" priority="1288" operator="equal">
      <formula>"Muy Alta"</formula>
    </cfRule>
  </conditionalFormatting>
  <conditionalFormatting sqref="K9 K12">
    <cfRule type="cellIs" dxfId="863" priority="1289" operator="equal">
      <formula>"Alta"</formula>
    </cfRule>
  </conditionalFormatting>
  <conditionalFormatting sqref="K9 K12">
    <cfRule type="cellIs" dxfId="862" priority="1290" operator="equal">
      <formula>"Media"</formula>
    </cfRule>
  </conditionalFormatting>
  <conditionalFormatting sqref="K9 K12">
    <cfRule type="cellIs" dxfId="861" priority="1291" operator="equal">
      <formula>"Baja"</formula>
    </cfRule>
  </conditionalFormatting>
  <conditionalFormatting sqref="K9 K12">
    <cfRule type="cellIs" dxfId="860" priority="1292" operator="equal">
      <formula>"Muy Baja"</formula>
    </cfRule>
  </conditionalFormatting>
  <conditionalFormatting sqref="AH9">
    <cfRule type="cellIs" dxfId="859" priority="1293" operator="equal">
      <formula>"Catastrófico"</formula>
    </cfRule>
  </conditionalFormatting>
  <conditionalFormatting sqref="AH9">
    <cfRule type="cellIs" dxfId="858" priority="1294" operator="equal">
      <formula>"Mayor"</formula>
    </cfRule>
  </conditionalFormatting>
  <conditionalFormatting sqref="AH9">
    <cfRule type="cellIs" dxfId="857" priority="1295" operator="equal">
      <formula>"Moderado"</formula>
    </cfRule>
  </conditionalFormatting>
  <conditionalFormatting sqref="AH9">
    <cfRule type="cellIs" dxfId="856" priority="1296" operator="equal">
      <formula>"Menor"</formula>
    </cfRule>
  </conditionalFormatting>
  <conditionalFormatting sqref="AH9">
    <cfRule type="cellIs" dxfId="855" priority="1297" operator="equal">
      <formula>"Leve"</formula>
    </cfRule>
  </conditionalFormatting>
  <conditionalFormatting sqref="BI9">
    <cfRule type="cellIs" dxfId="854" priority="1298" operator="equal">
      <formula>"Catastrófico"</formula>
    </cfRule>
  </conditionalFormatting>
  <conditionalFormatting sqref="BI9">
    <cfRule type="cellIs" dxfId="853" priority="1299" operator="equal">
      <formula>"Mayor"</formula>
    </cfRule>
  </conditionalFormatting>
  <conditionalFormatting sqref="BI9">
    <cfRule type="cellIs" dxfId="852" priority="1300" operator="equal">
      <formula>"Moderado"</formula>
    </cfRule>
  </conditionalFormatting>
  <conditionalFormatting sqref="BI9">
    <cfRule type="cellIs" dxfId="851" priority="1301" operator="equal">
      <formula>"Menor"</formula>
    </cfRule>
  </conditionalFormatting>
  <conditionalFormatting sqref="BI9">
    <cfRule type="cellIs" dxfId="850" priority="1302" operator="equal">
      <formula>"Leve"</formula>
    </cfRule>
  </conditionalFormatting>
  <conditionalFormatting sqref="BI9:BI11">
    <cfRule type="cellIs" dxfId="849" priority="1303" operator="equal">
      <formula>"Casi Seguro"</formula>
    </cfRule>
  </conditionalFormatting>
  <conditionalFormatting sqref="BI9:BI11">
    <cfRule type="cellIs" dxfId="848" priority="1304" operator="equal">
      <formula>"Probable"</formula>
    </cfRule>
  </conditionalFormatting>
  <conditionalFormatting sqref="BI9:BI11">
    <cfRule type="cellIs" dxfId="847" priority="1305" operator="equal">
      <formula>"Posible"</formula>
    </cfRule>
  </conditionalFormatting>
  <conditionalFormatting sqref="BI9:BI11">
    <cfRule type="cellIs" dxfId="846" priority="1306" operator="equal">
      <formula>"Improbable"</formula>
    </cfRule>
  </conditionalFormatting>
  <conditionalFormatting sqref="BI9:BI11">
    <cfRule type="cellIs" dxfId="845" priority="1307" operator="equal">
      <formula>"Rara vez"</formula>
    </cfRule>
  </conditionalFormatting>
  <conditionalFormatting sqref="BI9">
    <cfRule type="cellIs" dxfId="844" priority="1308" operator="equal">
      <formula>"Catastrófico"</formula>
    </cfRule>
  </conditionalFormatting>
  <conditionalFormatting sqref="BI9">
    <cfRule type="cellIs" dxfId="843" priority="1309" operator="equal">
      <formula>"Mayor"</formula>
    </cfRule>
  </conditionalFormatting>
  <conditionalFormatting sqref="BI9">
    <cfRule type="cellIs" dxfId="842" priority="1310" operator="equal">
      <formula>"Moderado"</formula>
    </cfRule>
  </conditionalFormatting>
  <conditionalFormatting sqref="BI9">
    <cfRule type="cellIs" dxfId="841" priority="1311" operator="equal">
      <formula>"Menor"</formula>
    </cfRule>
  </conditionalFormatting>
  <conditionalFormatting sqref="BI9">
    <cfRule type="cellIs" dxfId="840" priority="1312" operator="equal">
      <formula>"Leve"</formula>
    </cfRule>
  </conditionalFormatting>
  <conditionalFormatting sqref="BI9">
    <cfRule type="cellIs" dxfId="839" priority="1313" operator="equal">
      <formula>"Casi Seguro"</formula>
    </cfRule>
  </conditionalFormatting>
  <conditionalFormatting sqref="BI9">
    <cfRule type="cellIs" dxfId="838" priority="1314" operator="equal">
      <formula>"Probable"</formula>
    </cfRule>
  </conditionalFormatting>
  <conditionalFormatting sqref="BI9">
    <cfRule type="cellIs" dxfId="837" priority="1315" operator="equal">
      <formula>"Posible"</formula>
    </cfRule>
  </conditionalFormatting>
  <conditionalFormatting sqref="BI9">
    <cfRule type="cellIs" dxfId="836" priority="1316" operator="equal">
      <formula>"Improbable"</formula>
    </cfRule>
  </conditionalFormatting>
  <conditionalFormatting sqref="BI9">
    <cfRule type="cellIs" dxfId="835" priority="1317" operator="equal">
      <formula>"Rara vez"</formula>
    </cfRule>
  </conditionalFormatting>
  <conditionalFormatting sqref="BI46">
    <cfRule type="cellIs" dxfId="834" priority="1318" operator="equal">
      <formula>"Catastrófico"</formula>
    </cfRule>
  </conditionalFormatting>
  <conditionalFormatting sqref="BI46">
    <cfRule type="cellIs" dxfId="833" priority="1319" operator="equal">
      <formula>"Mayor"</formula>
    </cfRule>
  </conditionalFormatting>
  <conditionalFormatting sqref="BI46">
    <cfRule type="cellIs" dxfId="832" priority="1320" operator="equal">
      <formula>"Moderado"</formula>
    </cfRule>
  </conditionalFormatting>
  <conditionalFormatting sqref="BI46">
    <cfRule type="cellIs" dxfId="831" priority="1321" operator="equal">
      <formula>"Menor"</formula>
    </cfRule>
  </conditionalFormatting>
  <conditionalFormatting sqref="BI46">
    <cfRule type="cellIs" dxfId="830" priority="1322" operator="equal">
      <formula>"Leve"</formula>
    </cfRule>
  </conditionalFormatting>
  <conditionalFormatting sqref="BI46:BI49">
    <cfRule type="cellIs" dxfId="829" priority="1323" operator="equal">
      <formula>"Casi Seguro"</formula>
    </cfRule>
  </conditionalFormatting>
  <conditionalFormatting sqref="BI46:BI49">
    <cfRule type="cellIs" dxfId="828" priority="1324" operator="equal">
      <formula>"Posible"</formula>
    </cfRule>
  </conditionalFormatting>
  <conditionalFormatting sqref="BI46:BI49">
    <cfRule type="cellIs" dxfId="827" priority="1325" operator="equal">
      <formula>"Probable"</formula>
    </cfRule>
  </conditionalFormatting>
  <conditionalFormatting sqref="BI46:BI49">
    <cfRule type="cellIs" dxfId="826" priority="1326" operator="equal">
      <formula>"Improbable"</formula>
    </cfRule>
  </conditionalFormatting>
  <conditionalFormatting sqref="BI46:BI49">
    <cfRule type="cellIs" dxfId="825" priority="1327" operator="equal">
      <formula>"Rara vez"</formula>
    </cfRule>
  </conditionalFormatting>
  <conditionalFormatting sqref="AJ46">
    <cfRule type="cellIs" dxfId="824" priority="1328" operator="equal">
      <formula>"Extremo"</formula>
    </cfRule>
  </conditionalFormatting>
  <conditionalFormatting sqref="AJ46">
    <cfRule type="cellIs" dxfId="823" priority="1329" operator="equal">
      <formula>"Alto"</formula>
    </cfRule>
  </conditionalFormatting>
  <conditionalFormatting sqref="AJ46">
    <cfRule type="cellIs" dxfId="822" priority="1330" operator="equal">
      <formula>"Moderado"</formula>
    </cfRule>
  </conditionalFormatting>
  <conditionalFormatting sqref="AJ46">
    <cfRule type="cellIs" dxfId="821" priority="1331" operator="equal">
      <formula>"Bajo"</formula>
    </cfRule>
  </conditionalFormatting>
  <conditionalFormatting sqref="BH46">
    <cfRule type="cellIs" dxfId="820" priority="1332" operator="equal">
      <formula>"Muy Alta"</formula>
    </cfRule>
  </conditionalFormatting>
  <conditionalFormatting sqref="BH46">
    <cfRule type="cellIs" dxfId="819" priority="1333" operator="equal">
      <formula>"Alta"</formula>
    </cfRule>
  </conditionalFormatting>
  <conditionalFormatting sqref="BH46">
    <cfRule type="cellIs" dxfId="818" priority="1334" operator="equal">
      <formula>"Media"</formula>
    </cfRule>
  </conditionalFormatting>
  <conditionalFormatting sqref="BH46">
    <cfRule type="cellIs" dxfId="817" priority="1335" operator="equal">
      <formula>"Baja"</formula>
    </cfRule>
  </conditionalFormatting>
  <conditionalFormatting sqref="BH46">
    <cfRule type="cellIs" dxfId="816" priority="1336" operator="equal">
      <formula>"Muy Baja"</formula>
    </cfRule>
  </conditionalFormatting>
  <conditionalFormatting sqref="BK46">
    <cfRule type="cellIs" dxfId="815" priority="1337" operator="equal">
      <formula>"Catastrófico"</formula>
    </cfRule>
  </conditionalFormatting>
  <conditionalFormatting sqref="BK46">
    <cfRule type="cellIs" dxfId="814" priority="1338" operator="equal">
      <formula>"Mayor"</formula>
    </cfRule>
  </conditionalFormatting>
  <conditionalFormatting sqref="BK46">
    <cfRule type="cellIs" dxfId="813" priority="1339" operator="equal">
      <formula>"Moderado"</formula>
    </cfRule>
  </conditionalFormatting>
  <conditionalFormatting sqref="BK46">
    <cfRule type="cellIs" dxfId="812" priority="1340" operator="equal">
      <formula>"Menor"</formula>
    </cfRule>
  </conditionalFormatting>
  <conditionalFormatting sqref="BK46">
    <cfRule type="cellIs" dxfId="811" priority="1341" operator="equal">
      <formula>"Leve"</formula>
    </cfRule>
  </conditionalFormatting>
  <conditionalFormatting sqref="BM46">
    <cfRule type="cellIs" dxfId="810" priority="1342" operator="equal">
      <formula>"Extremo"</formula>
    </cfRule>
  </conditionalFormatting>
  <conditionalFormatting sqref="BM46">
    <cfRule type="cellIs" dxfId="809" priority="1343" operator="equal">
      <formula>"Alto"</formula>
    </cfRule>
  </conditionalFormatting>
  <conditionalFormatting sqref="BM46">
    <cfRule type="cellIs" dxfId="808" priority="1344" operator="equal">
      <formula>"Moderado"</formula>
    </cfRule>
  </conditionalFormatting>
  <conditionalFormatting sqref="BM46">
    <cfRule type="cellIs" dxfId="807" priority="1345" operator="equal">
      <formula>"Bajo"</formula>
    </cfRule>
  </conditionalFormatting>
  <conditionalFormatting sqref="AG46:AG49">
    <cfRule type="containsText" dxfId="806" priority="1346" operator="containsText" text="❌">
      <formula>NOT(ISERROR(SEARCH(("❌"),(AG46))))</formula>
    </cfRule>
  </conditionalFormatting>
  <conditionalFormatting sqref="AH46">
    <cfRule type="cellIs" dxfId="805" priority="1347" operator="equal">
      <formula>"Catastrófico"</formula>
    </cfRule>
  </conditionalFormatting>
  <conditionalFormatting sqref="AH46">
    <cfRule type="cellIs" dxfId="804" priority="1348" operator="equal">
      <formula>"Mayor"</formula>
    </cfRule>
  </conditionalFormatting>
  <conditionalFormatting sqref="AH46">
    <cfRule type="cellIs" dxfId="803" priority="1349" operator="equal">
      <formula>"Moderado"</formula>
    </cfRule>
  </conditionalFormatting>
  <conditionalFormatting sqref="AH46">
    <cfRule type="cellIs" dxfId="802" priority="1350" operator="equal">
      <formula>"Menor"</formula>
    </cfRule>
  </conditionalFormatting>
  <conditionalFormatting sqref="AH46">
    <cfRule type="cellIs" dxfId="801" priority="1351" operator="equal">
      <formula>"Leve"</formula>
    </cfRule>
  </conditionalFormatting>
  <conditionalFormatting sqref="K46">
    <cfRule type="cellIs" dxfId="800" priority="1352" operator="equal">
      <formula>"Muy Alta"</formula>
    </cfRule>
  </conditionalFormatting>
  <conditionalFormatting sqref="K46">
    <cfRule type="cellIs" dxfId="799" priority="1353" operator="equal">
      <formula>"Alta"</formula>
    </cfRule>
  </conditionalFormatting>
  <conditionalFormatting sqref="K46">
    <cfRule type="cellIs" dxfId="798" priority="1354" operator="equal">
      <formula>"Media"</formula>
    </cfRule>
  </conditionalFormatting>
  <conditionalFormatting sqref="K46">
    <cfRule type="cellIs" dxfId="797" priority="1355" operator="equal">
      <formula>"Baja"</formula>
    </cfRule>
  </conditionalFormatting>
  <conditionalFormatting sqref="K46">
    <cfRule type="cellIs" dxfId="796" priority="1356" operator="equal">
      <formula>"Muy Baja"</formula>
    </cfRule>
  </conditionalFormatting>
  <conditionalFormatting sqref="BI46">
    <cfRule type="cellIs" dxfId="795" priority="1357" operator="equal">
      <formula>"Catastrófico"</formula>
    </cfRule>
  </conditionalFormatting>
  <conditionalFormatting sqref="BI46">
    <cfRule type="cellIs" dxfId="794" priority="1358" operator="equal">
      <formula>"Mayor"</formula>
    </cfRule>
  </conditionalFormatting>
  <conditionalFormatting sqref="BI46">
    <cfRule type="cellIs" dxfId="793" priority="1359" operator="equal">
      <formula>"Moderado"</formula>
    </cfRule>
  </conditionalFormatting>
  <conditionalFormatting sqref="BI46">
    <cfRule type="cellIs" dxfId="792" priority="1360" operator="equal">
      <formula>"Menor"</formula>
    </cfRule>
  </conditionalFormatting>
  <conditionalFormatting sqref="BI46">
    <cfRule type="cellIs" dxfId="791" priority="1361" operator="equal">
      <formula>"Leve"</formula>
    </cfRule>
  </conditionalFormatting>
  <conditionalFormatting sqref="BM46:BM49">
    <cfRule type="cellIs" dxfId="790" priority="1362" operator="equal">
      <formula>"Extremo"</formula>
    </cfRule>
  </conditionalFormatting>
  <conditionalFormatting sqref="BM46:BM49">
    <cfRule type="cellIs" dxfId="789" priority="1363" operator="equal">
      <formula>"Extremo"</formula>
    </cfRule>
  </conditionalFormatting>
  <conditionalFormatting sqref="BM46:BM49">
    <cfRule type="cellIs" dxfId="788" priority="1364" operator="equal">
      <formula>"Alta"</formula>
    </cfRule>
  </conditionalFormatting>
  <conditionalFormatting sqref="K46:K49">
    <cfRule type="cellIs" dxfId="787" priority="1365" operator="equal">
      <formula>"Casi Seguro"</formula>
    </cfRule>
  </conditionalFormatting>
  <conditionalFormatting sqref="K46:K49">
    <cfRule type="cellIs" dxfId="786" priority="1366" operator="equal">
      <formula>"Probable"</formula>
    </cfRule>
  </conditionalFormatting>
  <conditionalFormatting sqref="K46:K49">
    <cfRule type="cellIs" dxfId="785" priority="1367" operator="equal">
      <formula>"Posible"</formula>
    </cfRule>
  </conditionalFormatting>
  <conditionalFormatting sqref="K46:K49">
    <cfRule type="cellIs" dxfId="784" priority="1368" operator="equal">
      <formula>"Rara vez"</formula>
    </cfRule>
  </conditionalFormatting>
  <conditionalFormatting sqref="K46:K49">
    <cfRule type="cellIs" dxfId="783" priority="1369" operator="equal">
      <formula>"Improbable"</formula>
    </cfRule>
  </conditionalFormatting>
  <conditionalFormatting sqref="K46:K49">
    <cfRule type="cellIs" dxfId="782" priority="1370" operator="equal">
      <formula>"Rara vez"</formula>
    </cfRule>
  </conditionalFormatting>
  <conditionalFormatting sqref="BI46:BI49">
    <cfRule type="cellIs" dxfId="781" priority="1371" operator="equal">
      <formula>"Casi Seguro"</formula>
    </cfRule>
  </conditionalFormatting>
  <conditionalFormatting sqref="BI46:BI49">
    <cfRule type="cellIs" dxfId="780" priority="1372" operator="equal">
      <formula>"Probable"</formula>
    </cfRule>
  </conditionalFormatting>
  <conditionalFormatting sqref="BI46:BI49">
    <cfRule type="cellIs" dxfId="779" priority="1373" operator="equal">
      <formula>"Posible"</formula>
    </cfRule>
  </conditionalFormatting>
  <conditionalFormatting sqref="BI46:BI49">
    <cfRule type="cellIs" dxfId="778" priority="1374" operator="equal">
      <formula>"Improbable"</formula>
    </cfRule>
  </conditionalFormatting>
  <conditionalFormatting sqref="BI46:BI49">
    <cfRule type="cellIs" dxfId="777" priority="1375" operator="equal">
      <formula>"Rara vez"</formula>
    </cfRule>
  </conditionalFormatting>
  <conditionalFormatting sqref="AJ46:AJ49">
    <cfRule type="cellIs" dxfId="776" priority="1376" operator="equal">
      <formula>"Moderada"</formula>
    </cfRule>
  </conditionalFormatting>
  <conditionalFormatting sqref="AJ46:AJ49">
    <cfRule type="cellIs" dxfId="775" priority="1377" operator="equal">
      <formula>"Alta"</formula>
    </cfRule>
  </conditionalFormatting>
  <conditionalFormatting sqref="AJ46:AJ49">
    <cfRule type="cellIs" dxfId="774" priority="1378" operator="equal">
      <formula>"Extrema"</formula>
    </cfRule>
  </conditionalFormatting>
  <conditionalFormatting sqref="K50:K52">
    <cfRule type="cellIs" dxfId="773" priority="1379" operator="equal">
      <formula>"Casi Seguro"</formula>
    </cfRule>
  </conditionalFormatting>
  <conditionalFormatting sqref="K50:K52">
    <cfRule type="cellIs" dxfId="772" priority="1380" operator="equal">
      <formula>"Probable"</formula>
    </cfRule>
  </conditionalFormatting>
  <conditionalFormatting sqref="K50:K52">
    <cfRule type="cellIs" dxfId="771" priority="1381" operator="equal">
      <formula>"Posible"</formula>
    </cfRule>
  </conditionalFormatting>
  <conditionalFormatting sqref="K50:K52">
    <cfRule type="cellIs" dxfId="770" priority="1382" operator="equal">
      <formula>"Rara vez"</formula>
    </cfRule>
  </conditionalFormatting>
  <conditionalFormatting sqref="K50:K52">
    <cfRule type="cellIs" dxfId="769" priority="1383" operator="equal">
      <formula>"Improbable"</formula>
    </cfRule>
  </conditionalFormatting>
  <conditionalFormatting sqref="K50:K52">
    <cfRule type="cellIs" dxfId="768" priority="1384" operator="equal">
      <formula>"Rara vez"</formula>
    </cfRule>
  </conditionalFormatting>
  <conditionalFormatting sqref="AH50">
    <cfRule type="cellIs" dxfId="767" priority="1385" operator="equal">
      <formula>"Catastrófico"</formula>
    </cfRule>
  </conditionalFormatting>
  <conditionalFormatting sqref="AH50">
    <cfRule type="cellIs" dxfId="766" priority="1386" operator="equal">
      <formula>"Mayor"</formula>
    </cfRule>
  </conditionalFormatting>
  <conditionalFormatting sqref="AH50">
    <cfRule type="cellIs" dxfId="765" priority="1387" operator="equal">
      <formula>"Moderado"</formula>
    </cfRule>
  </conditionalFormatting>
  <conditionalFormatting sqref="AH50">
    <cfRule type="cellIs" dxfId="764" priority="1388" operator="equal">
      <formula>"Menor"</formula>
    </cfRule>
  </conditionalFormatting>
  <conditionalFormatting sqref="AH50">
    <cfRule type="cellIs" dxfId="763" priority="1389" operator="equal">
      <formula>"Leve"</formula>
    </cfRule>
  </conditionalFormatting>
  <conditionalFormatting sqref="AJ50">
    <cfRule type="cellIs" dxfId="762" priority="1390" operator="equal">
      <formula>"Extremo"</formula>
    </cfRule>
  </conditionalFormatting>
  <conditionalFormatting sqref="AJ50">
    <cfRule type="cellIs" dxfId="761" priority="1391" operator="equal">
      <formula>"Alto"</formula>
    </cfRule>
  </conditionalFormatting>
  <conditionalFormatting sqref="AJ50">
    <cfRule type="cellIs" dxfId="760" priority="1392" operator="equal">
      <formula>"Moderado"</formula>
    </cfRule>
  </conditionalFormatting>
  <conditionalFormatting sqref="AJ50">
    <cfRule type="cellIs" dxfId="759" priority="1393" operator="equal">
      <formula>"Bajo"</formula>
    </cfRule>
  </conditionalFormatting>
  <conditionalFormatting sqref="AJ50">
    <cfRule type="cellIs" dxfId="758" priority="1394" operator="equal">
      <formula>"Moderada"</formula>
    </cfRule>
  </conditionalFormatting>
  <conditionalFormatting sqref="AJ50">
    <cfRule type="cellIs" dxfId="757" priority="1395" operator="equal">
      <formula>"Alta"</formula>
    </cfRule>
  </conditionalFormatting>
  <conditionalFormatting sqref="AJ50">
    <cfRule type="cellIs" dxfId="756" priority="1396" operator="equal">
      <formula>"Extrema"</formula>
    </cfRule>
  </conditionalFormatting>
  <conditionalFormatting sqref="AG50:AG56">
    <cfRule type="containsText" dxfId="755" priority="1397" operator="containsText" text="❌">
      <formula>NOT(ISERROR(SEARCH(("❌"),(AG50))))</formula>
    </cfRule>
  </conditionalFormatting>
  <conditionalFormatting sqref="BH50 BH53">
    <cfRule type="cellIs" dxfId="754" priority="1398" operator="equal">
      <formula>"Muy Alta"</formula>
    </cfRule>
  </conditionalFormatting>
  <conditionalFormatting sqref="BH50 BH53">
    <cfRule type="cellIs" dxfId="753" priority="1399" operator="equal">
      <formula>"Alta"</formula>
    </cfRule>
  </conditionalFormatting>
  <conditionalFormatting sqref="BH50 BH53">
    <cfRule type="cellIs" dxfId="752" priority="1400" operator="equal">
      <formula>"Media"</formula>
    </cfRule>
  </conditionalFormatting>
  <conditionalFormatting sqref="BH50 BH53">
    <cfRule type="cellIs" dxfId="751" priority="1401" operator="equal">
      <formula>"Baja"</formula>
    </cfRule>
  </conditionalFormatting>
  <conditionalFormatting sqref="BH50 BH53">
    <cfRule type="cellIs" dxfId="750" priority="1402" operator="equal">
      <formula>"Muy Baja"</formula>
    </cfRule>
  </conditionalFormatting>
  <conditionalFormatting sqref="BK50 BK53">
    <cfRule type="cellIs" dxfId="749" priority="1403" operator="equal">
      <formula>"Catastrófico"</formula>
    </cfRule>
  </conditionalFormatting>
  <conditionalFormatting sqref="BK50 BK53">
    <cfRule type="cellIs" dxfId="748" priority="1404" operator="equal">
      <formula>"Mayor"</formula>
    </cfRule>
  </conditionalFormatting>
  <conditionalFormatting sqref="BK50 BK53">
    <cfRule type="cellIs" dxfId="747" priority="1405" operator="equal">
      <formula>"Moderado"</formula>
    </cfRule>
  </conditionalFormatting>
  <conditionalFormatting sqref="BK50 BK53">
    <cfRule type="cellIs" dxfId="746" priority="1406" operator="equal">
      <formula>"Menor"</formula>
    </cfRule>
  </conditionalFormatting>
  <conditionalFormatting sqref="BK50 BK53">
    <cfRule type="cellIs" dxfId="745" priority="1407" operator="equal">
      <formula>"Leve"</formula>
    </cfRule>
  </conditionalFormatting>
  <conditionalFormatting sqref="BM50 BM53">
    <cfRule type="cellIs" dxfId="744" priority="1408" operator="equal">
      <formula>"Extremo"</formula>
    </cfRule>
  </conditionalFormatting>
  <conditionalFormatting sqref="BM50 BM53">
    <cfRule type="cellIs" dxfId="743" priority="1409" operator="equal">
      <formula>"Alto"</formula>
    </cfRule>
  </conditionalFormatting>
  <conditionalFormatting sqref="BM50 BM53">
    <cfRule type="cellIs" dxfId="742" priority="1410" operator="equal">
      <formula>"Moderado"</formula>
    </cfRule>
  </conditionalFormatting>
  <conditionalFormatting sqref="BM50 BM53">
    <cfRule type="cellIs" dxfId="741" priority="1411" operator="equal">
      <formula>"Bajo"</formula>
    </cfRule>
  </conditionalFormatting>
  <conditionalFormatting sqref="BM50:BM53">
    <cfRule type="cellIs" dxfId="740" priority="1412" operator="equal">
      <formula>"Extremo"</formula>
    </cfRule>
  </conditionalFormatting>
  <conditionalFormatting sqref="BM50:BM53">
    <cfRule type="cellIs" dxfId="739" priority="1413" operator="equal">
      <formula>"Extremo"</formula>
    </cfRule>
  </conditionalFormatting>
  <conditionalFormatting sqref="BM50:BM53">
    <cfRule type="cellIs" dxfId="738" priority="1414" operator="equal">
      <formula>"Alta"</formula>
    </cfRule>
  </conditionalFormatting>
  <conditionalFormatting sqref="BI78">
    <cfRule type="cellIs" dxfId="737" priority="1415" operator="equal">
      <formula>"Catastrófico"</formula>
    </cfRule>
  </conditionalFormatting>
  <conditionalFormatting sqref="BI78">
    <cfRule type="cellIs" dxfId="736" priority="1416" operator="equal">
      <formula>"Mayor"</formula>
    </cfRule>
  </conditionalFormatting>
  <conditionalFormatting sqref="BI78">
    <cfRule type="cellIs" dxfId="735" priority="1417" operator="equal">
      <formula>"Moderado"</formula>
    </cfRule>
  </conditionalFormatting>
  <conditionalFormatting sqref="BI78">
    <cfRule type="cellIs" dxfId="734" priority="1418" operator="equal">
      <formula>"Menor"</formula>
    </cfRule>
  </conditionalFormatting>
  <conditionalFormatting sqref="BI78">
    <cfRule type="cellIs" dxfId="733" priority="1419" operator="equal">
      <formula>"Leve"</formula>
    </cfRule>
  </conditionalFormatting>
  <conditionalFormatting sqref="BI78:BI80">
    <cfRule type="cellIs" dxfId="732" priority="1420" operator="equal">
      <formula>"Casi Seguro"</formula>
    </cfRule>
  </conditionalFormatting>
  <conditionalFormatting sqref="BI78:BI80">
    <cfRule type="cellIs" dxfId="731" priority="1421" operator="equal">
      <formula>"Probable"</formula>
    </cfRule>
  </conditionalFormatting>
  <conditionalFormatting sqref="BI78:BI80">
    <cfRule type="cellIs" dxfId="730" priority="1422" operator="equal">
      <formula>"Posible"</formula>
    </cfRule>
  </conditionalFormatting>
  <conditionalFormatting sqref="BI78:BI80">
    <cfRule type="cellIs" dxfId="729" priority="1423" operator="equal">
      <formula>"Improbable"</formula>
    </cfRule>
  </conditionalFormatting>
  <conditionalFormatting sqref="BI78:BI80">
    <cfRule type="cellIs" dxfId="728" priority="1424" operator="equal">
      <formula>"Rara vez"</formula>
    </cfRule>
  </conditionalFormatting>
  <conditionalFormatting sqref="BI78">
    <cfRule type="cellIs" dxfId="727" priority="1425" operator="equal">
      <formula>"Catastrófico"</formula>
    </cfRule>
  </conditionalFormatting>
  <conditionalFormatting sqref="BI78">
    <cfRule type="cellIs" dxfId="726" priority="1426" operator="equal">
      <formula>"Mayor"</formula>
    </cfRule>
  </conditionalFormatting>
  <conditionalFormatting sqref="BI78">
    <cfRule type="cellIs" dxfId="725" priority="1427" operator="equal">
      <formula>"Moderado"</formula>
    </cfRule>
  </conditionalFormatting>
  <conditionalFormatting sqref="BI78">
    <cfRule type="cellIs" dxfId="724" priority="1428" operator="equal">
      <formula>"Menor"</formula>
    </cfRule>
  </conditionalFormatting>
  <conditionalFormatting sqref="BI78">
    <cfRule type="cellIs" dxfId="723" priority="1429" operator="equal">
      <formula>"Leve"</formula>
    </cfRule>
  </conditionalFormatting>
  <conditionalFormatting sqref="BI78:BI80">
    <cfRule type="cellIs" dxfId="722" priority="1430" operator="equal">
      <formula>"Casi Seguro"</formula>
    </cfRule>
  </conditionalFormatting>
  <conditionalFormatting sqref="BI78:BI80">
    <cfRule type="cellIs" dxfId="721" priority="1431" operator="equal">
      <formula>"Probable"</formula>
    </cfRule>
  </conditionalFormatting>
  <conditionalFormatting sqref="BI78:BI80">
    <cfRule type="cellIs" dxfId="720" priority="1432" operator="equal">
      <formula>"Posible"</formula>
    </cfRule>
  </conditionalFormatting>
  <conditionalFormatting sqref="BI78:BI80">
    <cfRule type="cellIs" dxfId="719" priority="1433" operator="equal">
      <formula>"Improbable"</formula>
    </cfRule>
  </conditionalFormatting>
  <conditionalFormatting sqref="BI78:BI80">
    <cfRule type="cellIs" dxfId="718" priority="1434" operator="equal">
      <formula>"Rara vez"</formula>
    </cfRule>
  </conditionalFormatting>
  <conditionalFormatting sqref="AJ78">
    <cfRule type="cellIs" dxfId="717" priority="1435" operator="equal">
      <formula>"Extremo"</formula>
    </cfRule>
  </conditionalFormatting>
  <conditionalFormatting sqref="AJ78">
    <cfRule type="cellIs" dxfId="716" priority="1436" operator="equal">
      <formula>"Alto"</formula>
    </cfRule>
  </conditionalFormatting>
  <conditionalFormatting sqref="AJ78">
    <cfRule type="cellIs" dxfId="715" priority="1437" operator="equal">
      <formula>"Moderado"</formula>
    </cfRule>
  </conditionalFormatting>
  <conditionalFormatting sqref="AJ78">
    <cfRule type="cellIs" dxfId="714" priority="1438" operator="equal">
      <formula>"Bajo"</formula>
    </cfRule>
  </conditionalFormatting>
  <conditionalFormatting sqref="BH78">
    <cfRule type="cellIs" dxfId="713" priority="1439" operator="equal">
      <formula>"Muy Alta"</formula>
    </cfRule>
  </conditionalFormatting>
  <conditionalFormatting sqref="BH78">
    <cfRule type="cellIs" dxfId="712" priority="1440" operator="equal">
      <formula>"Alta"</formula>
    </cfRule>
  </conditionalFormatting>
  <conditionalFormatting sqref="BH78">
    <cfRule type="cellIs" dxfId="711" priority="1441" operator="equal">
      <formula>"Media"</formula>
    </cfRule>
  </conditionalFormatting>
  <conditionalFormatting sqref="BH78">
    <cfRule type="cellIs" dxfId="710" priority="1442" operator="equal">
      <formula>"Baja"</formula>
    </cfRule>
  </conditionalFormatting>
  <conditionalFormatting sqref="BH78">
    <cfRule type="cellIs" dxfId="709" priority="1443" operator="equal">
      <formula>"Muy Baja"</formula>
    </cfRule>
  </conditionalFormatting>
  <conditionalFormatting sqref="BK78">
    <cfRule type="cellIs" dxfId="708" priority="1444" operator="equal">
      <formula>"Catastrófico"</formula>
    </cfRule>
  </conditionalFormatting>
  <conditionalFormatting sqref="BK78">
    <cfRule type="cellIs" dxfId="707" priority="1445" operator="equal">
      <formula>"Mayor"</formula>
    </cfRule>
  </conditionalFormatting>
  <conditionalFormatting sqref="BK78">
    <cfRule type="cellIs" dxfId="706" priority="1446" operator="equal">
      <formula>"Moderado"</formula>
    </cfRule>
  </conditionalFormatting>
  <conditionalFormatting sqref="BK78">
    <cfRule type="cellIs" dxfId="705" priority="1447" operator="equal">
      <formula>"Menor"</formula>
    </cfRule>
  </conditionalFormatting>
  <conditionalFormatting sqref="BK78">
    <cfRule type="cellIs" dxfId="704" priority="1448" operator="equal">
      <formula>"Leve"</formula>
    </cfRule>
  </conditionalFormatting>
  <conditionalFormatting sqref="AG78:AG80">
    <cfRule type="containsText" dxfId="703" priority="1449" operator="containsText" text="❌">
      <formula>NOT(ISERROR(SEARCH(("❌"),(AG78))))</formula>
    </cfRule>
  </conditionalFormatting>
  <conditionalFormatting sqref="AH78">
    <cfRule type="cellIs" dxfId="702" priority="1450" operator="equal">
      <formula>"Catastrófico"</formula>
    </cfRule>
  </conditionalFormatting>
  <conditionalFormatting sqref="AH78">
    <cfRule type="cellIs" dxfId="701" priority="1451" operator="equal">
      <formula>"Mayor"</formula>
    </cfRule>
  </conditionalFormatting>
  <conditionalFormatting sqref="AH78">
    <cfRule type="cellIs" dxfId="700" priority="1452" operator="equal">
      <formula>"Moderado"</formula>
    </cfRule>
  </conditionalFormatting>
  <conditionalFormatting sqref="AH78">
    <cfRule type="cellIs" dxfId="699" priority="1453" operator="equal">
      <formula>"Menor"</formula>
    </cfRule>
  </conditionalFormatting>
  <conditionalFormatting sqref="AH78">
    <cfRule type="cellIs" dxfId="698" priority="1454" operator="equal">
      <formula>"Leve"</formula>
    </cfRule>
  </conditionalFormatting>
  <conditionalFormatting sqref="K78">
    <cfRule type="cellIs" dxfId="697" priority="1455" operator="equal">
      <formula>"Muy Alta"</formula>
    </cfRule>
  </conditionalFormatting>
  <conditionalFormatting sqref="K78">
    <cfRule type="cellIs" dxfId="696" priority="1456" operator="equal">
      <formula>"Alta"</formula>
    </cfRule>
  </conditionalFormatting>
  <conditionalFormatting sqref="K78">
    <cfRule type="cellIs" dxfId="695" priority="1457" operator="equal">
      <formula>"Media"</formula>
    </cfRule>
  </conditionalFormatting>
  <conditionalFormatting sqref="K78">
    <cfRule type="cellIs" dxfId="694" priority="1458" operator="equal">
      <formula>"Baja"</formula>
    </cfRule>
  </conditionalFormatting>
  <conditionalFormatting sqref="K78">
    <cfRule type="cellIs" dxfId="693" priority="1459" operator="equal">
      <formula>"Muy Baja"</formula>
    </cfRule>
  </conditionalFormatting>
  <conditionalFormatting sqref="BI78">
    <cfRule type="cellIs" dxfId="692" priority="1460" operator="equal">
      <formula>"Catastrófico"</formula>
    </cfRule>
  </conditionalFormatting>
  <conditionalFormatting sqref="BI78">
    <cfRule type="cellIs" dxfId="691" priority="1461" operator="equal">
      <formula>"Mayor"</formula>
    </cfRule>
  </conditionalFormatting>
  <conditionalFormatting sqref="BI78">
    <cfRule type="cellIs" dxfId="690" priority="1462" operator="equal">
      <formula>"Moderado"</formula>
    </cfRule>
  </conditionalFormatting>
  <conditionalFormatting sqref="BI78">
    <cfRule type="cellIs" dxfId="689" priority="1463" operator="equal">
      <formula>"Menor"</formula>
    </cfRule>
  </conditionalFormatting>
  <conditionalFormatting sqref="BI78">
    <cfRule type="cellIs" dxfId="688" priority="1464" operator="equal">
      <formula>"Leve"</formula>
    </cfRule>
  </conditionalFormatting>
  <conditionalFormatting sqref="K78:K80">
    <cfRule type="cellIs" dxfId="687" priority="1465" operator="equal">
      <formula>"Casi Seguro"</formula>
    </cfRule>
  </conditionalFormatting>
  <conditionalFormatting sqref="K78:K80">
    <cfRule type="cellIs" dxfId="686" priority="1466" operator="equal">
      <formula>"Probable"</formula>
    </cfRule>
  </conditionalFormatting>
  <conditionalFormatting sqref="K78:K80">
    <cfRule type="cellIs" dxfId="685" priority="1467" operator="equal">
      <formula>"Posible"</formula>
    </cfRule>
  </conditionalFormatting>
  <conditionalFormatting sqref="K78:K80">
    <cfRule type="cellIs" dxfId="684" priority="1468" operator="equal">
      <formula>"Rara vez"</formula>
    </cfRule>
  </conditionalFormatting>
  <conditionalFormatting sqref="K78:K80">
    <cfRule type="cellIs" dxfId="683" priority="1469" operator="equal">
      <formula>"Improbable"</formula>
    </cfRule>
  </conditionalFormatting>
  <conditionalFormatting sqref="K78:K80">
    <cfRule type="cellIs" dxfId="682" priority="1470" operator="equal">
      <formula>"Rara vez"</formula>
    </cfRule>
  </conditionalFormatting>
  <conditionalFormatting sqref="BI78:BI80">
    <cfRule type="cellIs" dxfId="681" priority="1471" operator="equal">
      <formula>"Casi Seguro"</formula>
    </cfRule>
  </conditionalFormatting>
  <conditionalFormatting sqref="BI78:BI80">
    <cfRule type="cellIs" dxfId="680" priority="1472" operator="equal">
      <formula>"Probable"</formula>
    </cfRule>
  </conditionalFormatting>
  <conditionalFormatting sqref="BI78:BI80">
    <cfRule type="cellIs" dxfId="679" priority="1473" operator="equal">
      <formula>"Posible"</formula>
    </cfRule>
  </conditionalFormatting>
  <conditionalFormatting sqref="BI78:BI80">
    <cfRule type="cellIs" dxfId="678" priority="1474" operator="equal">
      <formula>"Improbable"</formula>
    </cfRule>
  </conditionalFormatting>
  <conditionalFormatting sqref="BI78:BI80">
    <cfRule type="cellIs" dxfId="677" priority="1475" operator="equal">
      <formula>"Rara vez"</formula>
    </cfRule>
  </conditionalFormatting>
  <conditionalFormatting sqref="AJ78:AJ80">
    <cfRule type="cellIs" dxfId="676" priority="1476" operator="equal">
      <formula>"Moderada"</formula>
    </cfRule>
  </conditionalFormatting>
  <conditionalFormatting sqref="AJ78:AJ80">
    <cfRule type="cellIs" dxfId="675" priority="1477" operator="equal">
      <formula>"Alta"</formula>
    </cfRule>
  </conditionalFormatting>
  <conditionalFormatting sqref="AJ78:AJ80">
    <cfRule type="cellIs" dxfId="674" priority="1478" operator="equal">
      <formula>"Extrema"</formula>
    </cfRule>
  </conditionalFormatting>
  <conditionalFormatting sqref="AJ78">
    <cfRule type="cellIs" dxfId="673" priority="1479" operator="equal">
      <formula>"Extremo"</formula>
    </cfRule>
  </conditionalFormatting>
  <conditionalFormatting sqref="AJ78">
    <cfRule type="cellIs" dxfId="672" priority="1480" operator="equal">
      <formula>"Alto"</formula>
    </cfRule>
  </conditionalFormatting>
  <conditionalFormatting sqref="AJ78">
    <cfRule type="cellIs" dxfId="671" priority="1481" operator="equal">
      <formula>"Moderado"</formula>
    </cfRule>
  </conditionalFormatting>
  <conditionalFormatting sqref="AJ78">
    <cfRule type="cellIs" dxfId="670" priority="1482" operator="equal">
      <formula>"Bajo"</formula>
    </cfRule>
  </conditionalFormatting>
  <conditionalFormatting sqref="BH78">
    <cfRule type="cellIs" dxfId="669" priority="1483" operator="equal">
      <formula>"Muy Alta"</formula>
    </cfRule>
  </conditionalFormatting>
  <conditionalFormatting sqref="BH78">
    <cfRule type="cellIs" dxfId="668" priority="1484" operator="equal">
      <formula>"Alta"</formula>
    </cfRule>
  </conditionalFormatting>
  <conditionalFormatting sqref="BH78">
    <cfRule type="cellIs" dxfId="667" priority="1485" operator="equal">
      <formula>"Media"</formula>
    </cfRule>
  </conditionalFormatting>
  <conditionalFormatting sqref="BH78">
    <cfRule type="cellIs" dxfId="666" priority="1486" operator="equal">
      <formula>"Baja"</formula>
    </cfRule>
  </conditionalFormatting>
  <conditionalFormatting sqref="BH78">
    <cfRule type="cellIs" dxfId="665" priority="1487" operator="equal">
      <formula>"Muy Baja"</formula>
    </cfRule>
  </conditionalFormatting>
  <conditionalFormatting sqref="BK78">
    <cfRule type="cellIs" dxfId="664" priority="1488" operator="equal">
      <formula>"Catastrófico"</formula>
    </cfRule>
  </conditionalFormatting>
  <conditionalFormatting sqref="BK78">
    <cfRule type="cellIs" dxfId="663" priority="1489" operator="equal">
      <formula>"Mayor"</formula>
    </cfRule>
  </conditionalFormatting>
  <conditionalFormatting sqref="BK78">
    <cfRule type="cellIs" dxfId="662" priority="1490" operator="equal">
      <formula>"Moderado"</formula>
    </cfRule>
  </conditionalFormatting>
  <conditionalFormatting sqref="BK78">
    <cfRule type="cellIs" dxfId="661" priority="1491" operator="equal">
      <formula>"Menor"</formula>
    </cfRule>
  </conditionalFormatting>
  <conditionalFormatting sqref="BK78">
    <cfRule type="cellIs" dxfId="660" priority="1492" operator="equal">
      <formula>"Leve"</formula>
    </cfRule>
  </conditionalFormatting>
  <conditionalFormatting sqref="AG78:AG80">
    <cfRule type="containsText" dxfId="659" priority="1493" operator="containsText" text="❌">
      <formula>NOT(ISERROR(SEARCH(("❌"),(AG78))))</formula>
    </cfRule>
  </conditionalFormatting>
  <conditionalFormatting sqref="AH78">
    <cfRule type="cellIs" dxfId="658" priority="1494" operator="equal">
      <formula>"Catastrófico"</formula>
    </cfRule>
  </conditionalFormatting>
  <conditionalFormatting sqref="AH78">
    <cfRule type="cellIs" dxfId="657" priority="1495" operator="equal">
      <formula>"Mayor"</formula>
    </cfRule>
  </conditionalFormatting>
  <conditionalFormatting sqref="AH78">
    <cfRule type="cellIs" dxfId="656" priority="1496" operator="equal">
      <formula>"Moderado"</formula>
    </cfRule>
  </conditionalFormatting>
  <conditionalFormatting sqref="AH78">
    <cfRule type="cellIs" dxfId="655" priority="1497" operator="equal">
      <formula>"Menor"</formula>
    </cfRule>
  </conditionalFormatting>
  <conditionalFormatting sqref="AH78">
    <cfRule type="cellIs" dxfId="654" priority="1498" operator="equal">
      <formula>"Leve"</formula>
    </cfRule>
  </conditionalFormatting>
  <conditionalFormatting sqref="K78">
    <cfRule type="cellIs" dxfId="653" priority="1499" operator="equal">
      <formula>"Muy Alta"</formula>
    </cfRule>
  </conditionalFormatting>
  <conditionalFormatting sqref="K78">
    <cfRule type="cellIs" dxfId="652" priority="1500" operator="equal">
      <formula>"Alta"</formula>
    </cfRule>
  </conditionalFormatting>
  <conditionalFormatting sqref="K78">
    <cfRule type="cellIs" dxfId="651" priority="1501" operator="equal">
      <formula>"Media"</formula>
    </cfRule>
  </conditionalFormatting>
  <conditionalFormatting sqref="K78">
    <cfRule type="cellIs" dxfId="650" priority="1502" operator="equal">
      <formula>"Baja"</formula>
    </cfRule>
  </conditionalFormatting>
  <conditionalFormatting sqref="K78">
    <cfRule type="cellIs" dxfId="649" priority="1503" operator="equal">
      <formula>"Muy Baja"</formula>
    </cfRule>
  </conditionalFormatting>
  <conditionalFormatting sqref="BI78">
    <cfRule type="cellIs" dxfId="648" priority="1504" operator="equal">
      <formula>"Catastrófico"</formula>
    </cfRule>
  </conditionalFormatting>
  <conditionalFormatting sqref="BI78">
    <cfRule type="cellIs" dxfId="647" priority="1505" operator="equal">
      <formula>"Mayor"</formula>
    </cfRule>
  </conditionalFormatting>
  <conditionalFormatting sqref="BI78">
    <cfRule type="cellIs" dxfId="646" priority="1506" operator="equal">
      <formula>"Moderado"</formula>
    </cfRule>
  </conditionalFormatting>
  <conditionalFormatting sqref="BI78">
    <cfRule type="cellIs" dxfId="645" priority="1507" operator="equal">
      <formula>"Menor"</formula>
    </cfRule>
  </conditionalFormatting>
  <conditionalFormatting sqref="BI78">
    <cfRule type="cellIs" dxfId="644" priority="1508" operator="equal">
      <formula>"Leve"</formula>
    </cfRule>
  </conditionalFormatting>
  <conditionalFormatting sqref="K78:K80">
    <cfRule type="cellIs" dxfId="643" priority="1509" operator="equal">
      <formula>"Casi Seguro"</formula>
    </cfRule>
  </conditionalFormatting>
  <conditionalFormatting sqref="K78:K80">
    <cfRule type="cellIs" dxfId="642" priority="1510" operator="equal">
      <formula>"Probable"</formula>
    </cfRule>
  </conditionalFormatting>
  <conditionalFormatting sqref="K78:K80">
    <cfRule type="cellIs" dxfId="641" priority="1511" operator="equal">
      <formula>"Posible"</formula>
    </cfRule>
  </conditionalFormatting>
  <conditionalFormatting sqref="K78:K80">
    <cfRule type="cellIs" dxfId="640" priority="1512" operator="equal">
      <formula>"Rara vez"</formula>
    </cfRule>
  </conditionalFormatting>
  <conditionalFormatting sqref="K78:K80">
    <cfRule type="cellIs" dxfId="639" priority="1513" operator="equal">
      <formula>"Improbable"</formula>
    </cfRule>
  </conditionalFormatting>
  <conditionalFormatting sqref="K78:K80">
    <cfRule type="cellIs" dxfId="638" priority="1514" operator="equal">
      <formula>"Rara vez"</formula>
    </cfRule>
  </conditionalFormatting>
  <conditionalFormatting sqref="BI78:BI80">
    <cfRule type="cellIs" dxfId="637" priority="1515" operator="equal">
      <formula>"Casi Seguro"</formula>
    </cfRule>
  </conditionalFormatting>
  <conditionalFormatting sqref="BI78:BI80">
    <cfRule type="cellIs" dxfId="636" priority="1516" operator="equal">
      <formula>"Probable"</formula>
    </cfRule>
  </conditionalFormatting>
  <conditionalFormatting sqref="BI78:BI80">
    <cfRule type="cellIs" dxfId="635" priority="1517" operator="equal">
      <formula>"Posible"</formula>
    </cfRule>
  </conditionalFormatting>
  <conditionalFormatting sqref="BI78:BI80">
    <cfRule type="cellIs" dxfId="634" priority="1518" operator="equal">
      <formula>"Improbable"</formula>
    </cfRule>
  </conditionalFormatting>
  <conditionalFormatting sqref="BI78:BI80">
    <cfRule type="cellIs" dxfId="633" priority="1519" operator="equal">
      <formula>"Rara vez"</formula>
    </cfRule>
  </conditionalFormatting>
  <conditionalFormatting sqref="AJ78:AJ80">
    <cfRule type="cellIs" dxfId="632" priority="1520" operator="equal">
      <formula>"Moderada"</formula>
    </cfRule>
  </conditionalFormatting>
  <conditionalFormatting sqref="AJ78:AJ80">
    <cfRule type="cellIs" dxfId="631" priority="1521" operator="equal">
      <formula>"Alta"</formula>
    </cfRule>
  </conditionalFormatting>
  <conditionalFormatting sqref="AJ78:AJ80">
    <cfRule type="cellIs" dxfId="630" priority="1522" operator="equal">
      <formula>"Extrema"</formula>
    </cfRule>
  </conditionalFormatting>
  <conditionalFormatting sqref="BH78">
    <cfRule type="cellIs" dxfId="629" priority="1523" operator="equal">
      <formula>"Muy Alta"</formula>
    </cfRule>
  </conditionalFormatting>
  <conditionalFormatting sqref="BH78">
    <cfRule type="cellIs" dxfId="628" priority="1524" operator="equal">
      <formula>"Alta"</formula>
    </cfRule>
  </conditionalFormatting>
  <conditionalFormatting sqref="BH78">
    <cfRule type="cellIs" dxfId="627" priority="1525" operator="equal">
      <formula>"Media"</formula>
    </cfRule>
  </conditionalFormatting>
  <conditionalFormatting sqref="BH78">
    <cfRule type="cellIs" dxfId="626" priority="1526" operator="equal">
      <formula>"Baja"</formula>
    </cfRule>
  </conditionalFormatting>
  <conditionalFormatting sqref="BH78">
    <cfRule type="cellIs" dxfId="625" priority="1527" operator="equal">
      <formula>"Muy Baja"</formula>
    </cfRule>
  </conditionalFormatting>
  <conditionalFormatting sqref="BK78">
    <cfRule type="cellIs" dxfId="624" priority="1528" operator="equal">
      <formula>"Catastrófico"</formula>
    </cfRule>
  </conditionalFormatting>
  <conditionalFormatting sqref="BK78">
    <cfRule type="cellIs" dxfId="623" priority="1529" operator="equal">
      <formula>"Mayor"</formula>
    </cfRule>
  </conditionalFormatting>
  <conditionalFormatting sqref="BK78">
    <cfRule type="cellIs" dxfId="622" priority="1530" operator="equal">
      <formula>"Moderado"</formula>
    </cfRule>
  </conditionalFormatting>
  <conditionalFormatting sqref="BK78">
    <cfRule type="cellIs" dxfId="621" priority="1531" operator="equal">
      <formula>"Menor"</formula>
    </cfRule>
  </conditionalFormatting>
  <conditionalFormatting sqref="BK78">
    <cfRule type="cellIs" dxfId="620" priority="1532" operator="equal">
      <formula>"Leve"</formula>
    </cfRule>
  </conditionalFormatting>
  <conditionalFormatting sqref="BI78">
    <cfRule type="cellIs" dxfId="619" priority="1533" operator="equal">
      <formula>"Catastrófico"</formula>
    </cfRule>
  </conditionalFormatting>
  <conditionalFormatting sqref="BI78">
    <cfRule type="cellIs" dxfId="618" priority="1534" operator="equal">
      <formula>"Mayor"</formula>
    </cfRule>
  </conditionalFormatting>
  <conditionalFormatting sqref="BI78">
    <cfRule type="cellIs" dxfId="617" priority="1535" operator="equal">
      <formula>"Moderado"</formula>
    </cfRule>
  </conditionalFormatting>
  <conditionalFormatting sqref="BI78">
    <cfRule type="cellIs" dxfId="616" priority="1536" operator="equal">
      <formula>"Menor"</formula>
    </cfRule>
  </conditionalFormatting>
  <conditionalFormatting sqref="BI78">
    <cfRule type="cellIs" dxfId="615" priority="1537" operator="equal">
      <formula>"Leve"</formula>
    </cfRule>
  </conditionalFormatting>
  <conditionalFormatting sqref="BI78:BI80">
    <cfRule type="cellIs" dxfId="614" priority="1538" operator="equal">
      <formula>"Casi Seguro"</formula>
    </cfRule>
  </conditionalFormatting>
  <conditionalFormatting sqref="BI78:BI80">
    <cfRule type="cellIs" dxfId="613" priority="1539" operator="equal">
      <formula>"Probable"</formula>
    </cfRule>
  </conditionalFormatting>
  <conditionalFormatting sqref="BI78:BI80">
    <cfRule type="cellIs" dxfId="612" priority="1540" operator="equal">
      <formula>"Posible"</formula>
    </cfRule>
  </conditionalFormatting>
  <conditionalFormatting sqref="BI78:BI80">
    <cfRule type="cellIs" dxfId="611" priority="1541" operator="equal">
      <formula>"Improbable"</formula>
    </cfRule>
  </conditionalFormatting>
  <conditionalFormatting sqref="BI78:BI80">
    <cfRule type="cellIs" dxfId="610" priority="1542" operator="equal">
      <formula>"Rara vez"</formula>
    </cfRule>
  </conditionalFormatting>
  <conditionalFormatting sqref="BH78">
    <cfRule type="cellIs" dxfId="609" priority="1543" operator="equal">
      <formula>"Muy Alta"</formula>
    </cfRule>
  </conditionalFormatting>
  <conditionalFormatting sqref="BH78">
    <cfRule type="cellIs" dxfId="608" priority="1544" operator="equal">
      <formula>"Alta"</formula>
    </cfRule>
  </conditionalFormatting>
  <conditionalFormatting sqref="BH78">
    <cfRule type="cellIs" dxfId="607" priority="1545" operator="equal">
      <formula>"Media"</formula>
    </cfRule>
  </conditionalFormatting>
  <conditionalFormatting sqref="BH78">
    <cfRule type="cellIs" dxfId="606" priority="1546" operator="equal">
      <formula>"Baja"</formula>
    </cfRule>
  </conditionalFormatting>
  <conditionalFormatting sqref="BH78">
    <cfRule type="cellIs" dxfId="605" priority="1547" operator="equal">
      <formula>"Muy Baja"</formula>
    </cfRule>
  </conditionalFormatting>
  <conditionalFormatting sqref="BK78">
    <cfRule type="cellIs" dxfId="604" priority="1548" operator="equal">
      <formula>"Catastrófico"</formula>
    </cfRule>
  </conditionalFormatting>
  <conditionalFormatting sqref="BK78">
    <cfRule type="cellIs" dxfId="603" priority="1549" operator="equal">
      <formula>"Mayor"</formula>
    </cfRule>
  </conditionalFormatting>
  <conditionalFormatting sqref="BK78">
    <cfRule type="cellIs" dxfId="602" priority="1550" operator="equal">
      <formula>"Moderado"</formula>
    </cfRule>
  </conditionalFormatting>
  <conditionalFormatting sqref="BK78">
    <cfRule type="cellIs" dxfId="601" priority="1551" operator="equal">
      <formula>"Menor"</formula>
    </cfRule>
  </conditionalFormatting>
  <conditionalFormatting sqref="BK78">
    <cfRule type="cellIs" dxfId="600" priority="1552" operator="equal">
      <formula>"Leve"</formula>
    </cfRule>
  </conditionalFormatting>
  <conditionalFormatting sqref="K78">
    <cfRule type="cellIs" dxfId="599" priority="1553" operator="equal">
      <formula>"Muy Alta"</formula>
    </cfRule>
  </conditionalFormatting>
  <conditionalFormatting sqref="K78">
    <cfRule type="cellIs" dxfId="598" priority="1554" operator="equal">
      <formula>"Alta"</formula>
    </cfRule>
  </conditionalFormatting>
  <conditionalFormatting sqref="K78">
    <cfRule type="cellIs" dxfId="597" priority="1555" operator="equal">
      <formula>"Media"</formula>
    </cfRule>
  </conditionalFormatting>
  <conditionalFormatting sqref="K78">
    <cfRule type="cellIs" dxfId="596" priority="1556" operator="equal">
      <formula>"Baja"</formula>
    </cfRule>
  </conditionalFormatting>
  <conditionalFormatting sqref="K78">
    <cfRule type="cellIs" dxfId="595" priority="1557" operator="equal">
      <formula>"Muy Baja"</formula>
    </cfRule>
  </conditionalFormatting>
  <conditionalFormatting sqref="BI78">
    <cfRule type="cellIs" dxfId="594" priority="1558" operator="equal">
      <formula>"Catastrófico"</formula>
    </cfRule>
  </conditionalFormatting>
  <conditionalFormatting sqref="BI78">
    <cfRule type="cellIs" dxfId="593" priority="1559" operator="equal">
      <formula>"Mayor"</formula>
    </cfRule>
  </conditionalFormatting>
  <conditionalFormatting sqref="BI78">
    <cfRule type="cellIs" dxfId="592" priority="1560" operator="equal">
      <formula>"Moderado"</formula>
    </cfRule>
  </conditionalFormatting>
  <conditionalFormatting sqref="BI78">
    <cfRule type="cellIs" dxfId="591" priority="1561" operator="equal">
      <formula>"Menor"</formula>
    </cfRule>
  </conditionalFormatting>
  <conditionalFormatting sqref="BI78">
    <cfRule type="cellIs" dxfId="590" priority="1562" operator="equal">
      <formula>"Leve"</formula>
    </cfRule>
  </conditionalFormatting>
  <conditionalFormatting sqref="K78">
    <cfRule type="cellIs" dxfId="589" priority="1563" operator="equal">
      <formula>"Casi Seguro"</formula>
    </cfRule>
  </conditionalFormatting>
  <conditionalFormatting sqref="K78">
    <cfRule type="cellIs" dxfId="588" priority="1564" operator="equal">
      <formula>"Probable"</formula>
    </cfRule>
  </conditionalFormatting>
  <conditionalFormatting sqref="K78">
    <cfRule type="cellIs" dxfId="587" priority="1565" operator="equal">
      <formula>"Posible"</formula>
    </cfRule>
  </conditionalFormatting>
  <conditionalFormatting sqref="K78">
    <cfRule type="cellIs" dxfId="586" priority="1566" operator="equal">
      <formula>"Rara vez"</formula>
    </cfRule>
  </conditionalFormatting>
  <conditionalFormatting sqref="K78">
    <cfRule type="cellIs" dxfId="585" priority="1567" operator="equal">
      <formula>"Improbable"</formula>
    </cfRule>
  </conditionalFormatting>
  <conditionalFormatting sqref="K78">
    <cfRule type="cellIs" dxfId="584" priority="1568" operator="equal">
      <formula>"Rara vez"</formula>
    </cfRule>
  </conditionalFormatting>
  <conditionalFormatting sqref="BI78:BI80">
    <cfRule type="cellIs" dxfId="583" priority="1569" operator="equal">
      <formula>"Casi Seguro"</formula>
    </cfRule>
  </conditionalFormatting>
  <conditionalFormatting sqref="BI78:BI80">
    <cfRule type="cellIs" dxfId="582" priority="1570" operator="equal">
      <formula>"Probable"</formula>
    </cfRule>
  </conditionalFormatting>
  <conditionalFormatting sqref="BI78:BI80">
    <cfRule type="cellIs" dxfId="581" priority="1571" operator="equal">
      <formula>"Posible"</formula>
    </cfRule>
  </conditionalFormatting>
  <conditionalFormatting sqref="BI78:BI80">
    <cfRule type="cellIs" dxfId="580" priority="1572" operator="equal">
      <formula>"Improbable"</formula>
    </cfRule>
  </conditionalFormatting>
  <conditionalFormatting sqref="BI78:BI80">
    <cfRule type="cellIs" dxfId="579" priority="1573" operator="equal">
      <formula>"Rara vez"</formula>
    </cfRule>
  </conditionalFormatting>
  <conditionalFormatting sqref="AJ78">
    <cfRule type="cellIs" dxfId="578" priority="1574" operator="equal">
      <formula>"Extremo"</formula>
    </cfRule>
  </conditionalFormatting>
  <conditionalFormatting sqref="AJ78">
    <cfRule type="cellIs" dxfId="577" priority="1575" operator="equal">
      <formula>"Alto"</formula>
    </cfRule>
  </conditionalFormatting>
  <conditionalFormatting sqref="AJ78">
    <cfRule type="cellIs" dxfId="576" priority="1576" operator="equal">
      <formula>"Moderado"</formula>
    </cfRule>
  </conditionalFormatting>
  <conditionalFormatting sqref="AJ78">
    <cfRule type="cellIs" dxfId="575" priority="1577" operator="equal">
      <formula>"Bajo"</formula>
    </cfRule>
  </conditionalFormatting>
  <conditionalFormatting sqref="BH78">
    <cfRule type="cellIs" dxfId="574" priority="1578" operator="equal">
      <formula>"Muy Alta"</formula>
    </cfRule>
  </conditionalFormatting>
  <conditionalFormatting sqref="BH78">
    <cfRule type="cellIs" dxfId="573" priority="1579" operator="equal">
      <formula>"Alta"</formula>
    </cfRule>
  </conditionalFormatting>
  <conditionalFormatting sqref="BH78">
    <cfRule type="cellIs" dxfId="572" priority="1580" operator="equal">
      <formula>"Media"</formula>
    </cfRule>
  </conditionalFormatting>
  <conditionalFormatting sqref="BH78">
    <cfRule type="cellIs" dxfId="571" priority="1581" operator="equal">
      <formula>"Baja"</formula>
    </cfRule>
  </conditionalFormatting>
  <conditionalFormatting sqref="BH78">
    <cfRule type="cellIs" dxfId="570" priority="1582" operator="equal">
      <formula>"Muy Baja"</formula>
    </cfRule>
  </conditionalFormatting>
  <conditionalFormatting sqref="BK78">
    <cfRule type="cellIs" dxfId="569" priority="1583" operator="equal">
      <formula>"Catastrófico"</formula>
    </cfRule>
  </conditionalFormatting>
  <conditionalFormatting sqref="BK78">
    <cfRule type="cellIs" dxfId="568" priority="1584" operator="equal">
      <formula>"Mayor"</formula>
    </cfRule>
  </conditionalFormatting>
  <conditionalFormatting sqref="BK78">
    <cfRule type="cellIs" dxfId="567" priority="1585" operator="equal">
      <formula>"Moderado"</formula>
    </cfRule>
  </conditionalFormatting>
  <conditionalFormatting sqref="BK78">
    <cfRule type="cellIs" dxfId="566" priority="1586" operator="equal">
      <formula>"Menor"</formula>
    </cfRule>
  </conditionalFormatting>
  <conditionalFormatting sqref="BK78">
    <cfRule type="cellIs" dxfId="565" priority="1587" operator="equal">
      <formula>"Leve"</formula>
    </cfRule>
  </conditionalFormatting>
  <conditionalFormatting sqref="AG78:AG80">
    <cfRule type="containsText" dxfId="564" priority="1588" operator="containsText" text="❌">
      <formula>NOT(ISERROR(SEARCH(("❌"),(AG78))))</formula>
    </cfRule>
  </conditionalFormatting>
  <conditionalFormatting sqref="AH78">
    <cfRule type="cellIs" dxfId="563" priority="1589" operator="equal">
      <formula>"Catastrófico"</formula>
    </cfRule>
  </conditionalFormatting>
  <conditionalFormatting sqref="AH78">
    <cfRule type="cellIs" dxfId="562" priority="1590" operator="equal">
      <formula>"Mayor"</formula>
    </cfRule>
  </conditionalFormatting>
  <conditionalFormatting sqref="AH78">
    <cfRule type="cellIs" dxfId="561" priority="1591" operator="equal">
      <formula>"Moderado"</formula>
    </cfRule>
  </conditionalFormatting>
  <conditionalFormatting sqref="AH78">
    <cfRule type="cellIs" dxfId="560" priority="1592" operator="equal">
      <formula>"Menor"</formula>
    </cfRule>
  </conditionalFormatting>
  <conditionalFormatting sqref="AH78">
    <cfRule type="cellIs" dxfId="559" priority="1593" operator="equal">
      <formula>"Leve"</formula>
    </cfRule>
  </conditionalFormatting>
  <conditionalFormatting sqref="K78">
    <cfRule type="cellIs" dxfId="558" priority="1594" operator="equal">
      <formula>"Muy Alta"</formula>
    </cfRule>
  </conditionalFormatting>
  <conditionalFormatting sqref="K78">
    <cfRule type="cellIs" dxfId="557" priority="1595" operator="equal">
      <formula>"Alta"</formula>
    </cfRule>
  </conditionalFormatting>
  <conditionalFormatting sqref="K78">
    <cfRule type="cellIs" dxfId="556" priority="1596" operator="equal">
      <formula>"Media"</formula>
    </cfRule>
  </conditionalFormatting>
  <conditionalFormatting sqref="K78">
    <cfRule type="cellIs" dxfId="555" priority="1597" operator="equal">
      <formula>"Baja"</formula>
    </cfRule>
  </conditionalFormatting>
  <conditionalFormatting sqref="K78">
    <cfRule type="cellIs" dxfId="554" priority="1598" operator="equal">
      <formula>"Muy Baja"</formula>
    </cfRule>
  </conditionalFormatting>
  <conditionalFormatting sqref="BI78">
    <cfRule type="cellIs" dxfId="553" priority="1599" operator="equal">
      <formula>"Catastrófico"</formula>
    </cfRule>
  </conditionalFormatting>
  <conditionalFormatting sqref="BI78">
    <cfRule type="cellIs" dxfId="552" priority="1600" operator="equal">
      <formula>"Mayor"</formula>
    </cfRule>
  </conditionalFormatting>
  <conditionalFormatting sqref="BI78">
    <cfRule type="cellIs" dxfId="551" priority="1601" operator="equal">
      <formula>"Moderado"</formula>
    </cfRule>
  </conditionalFormatting>
  <conditionalFormatting sqref="BI78">
    <cfRule type="cellIs" dxfId="550" priority="1602" operator="equal">
      <formula>"Menor"</formula>
    </cfRule>
  </conditionalFormatting>
  <conditionalFormatting sqref="BI78">
    <cfRule type="cellIs" dxfId="549" priority="1603" operator="equal">
      <formula>"Leve"</formula>
    </cfRule>
  </conditionalFormatting>
  <conditionalFormatting sqref="K78:K80">
    <cfRule type="cellIs" dxfId="548" priority="1604" operator="equal">
      <formula>"Casi Seguro"</formula>
    </cfRule>
  </conditionalFormatting>
  <conditionalFormatting sqref="K78:K80">
    <cfRule type="cellIs" dxfId="547" priority="1605" operator="equal">
      <formula>"Probable"</formula>
    </cfRule>
  </conditionalFormatting>
  <conditionalFormatting sqref="K78:K80">
    <cfRule type="cellIs" dxfId="546" priority="1606" operator="equal">
      <formula>"Posible"</formula>
    </cfRule>
  </conditionalFormatting>
  <conditionalFormatting sqref="K78:K80">
    <cfRule type="cellIs" dxfId="545" priority="1607" operator="equal">
      <formula>"Rara vez"</formula>
    </cfRule>
  </conditionalFormatting>
  <conditionalFormatting sqref="K78:K80">
    <cfRule type="cellIs" dxfId="544" priority="1608" operator="equal">
      <formula>"Improbable"</formula>
    </cfRule>
  </conditionalFormatting>
  <conditionalFormatting sqref="K78:K80">
    <cfRule type="cellIs" dxfId="543" priority="1609" operator="equal">
      <formula>"Rara vez"</formula>
    </cfRule>
  </conditionalFormatting>
  <conditionalFormatting sqref="BI78:BI80">
    <cfRule type="cellIs" dxfId="542" priority="1610" operator="equal">
      <formula>"Casi Seguro"</formula>
    </cfRule>
  </conditionalFormatting>
  <conditionalFormatting sqref="BI78:BI80">
    <cfRule type="cellIs" dxfId="541" priority="1611" operator="equal">
      <formula>"Probable"</formula>
    </cfRule>
  </conditionalFormatting>
  <conditionalFormatting sqref="BI78:BI80">
    <cfRule type="cellIs" dxfId="540" priority="1612" operator="equal">
      <formula>"Posible"</formula>
    </cfRule>
  </conditionalFormatting>
  <conditionalFormatting sqref="BI78:BI80">
    <cfRule type="cellIs" dxfId="539" priority="1613" operator="equal">
      <formula>"Improbable"</formula>
    </cfRule>
  </conditionalFormatting>
  <conditionalFormatting sqref="BI78:BI80">
    <cfRule type="cellIs" dxfId="538" priority="1614" operator="equal">
      <formula>"Rara vez"</formula>
    </cfRule>
  </conditionalFormatting>
  <conditionalFormatting sqref="AJ78:AJ80">
    <cfRule type="cellIs" dxfId="537" priority="1615" operator="equal">
      <formula>"Moderada"</formula>
    </cfRule>
  </conditionalFormatting>
  <conditionalFormatting sqref="AJ78:AJ80">
    <cfRule type="cellIs" dxfId="536" priority="1616" operator="equal">
      <formula>"Alta"</formula>
    </cfRule>
  </conditionalFormatting>
  <conditionalFormatting sqref="AJ78:AJ80">
    <cfRule type="cellIs" dxfId="535" priority="1617" operator="equal">
      <formula>"Extrema"</formula>
    </cfRule>
  </conditionalFormatting>
  <conditionalFormatting sqref="BI81">
    <cfRule type="cellIs" dxfId="534" priority="1618" operator="equal">
      <formula>"Catastrófico"</formula>
    </cfRule>
  </conditionalFormatting>
  <conditionalFormatting sqref="BI81">
    <cfRule type="cellIs" dxfId="533" priority="1619" operator="equal">
      <formula>"Mayor"</formula>
    </cfRule>
  </conditionalFormatting>
  <conditionalFormatting sqref="BI81">
    <cfRule type="cellIs" dxfId="532" priority="1620" operator="equal">
      <formula>"Moderado"</formula>
    </cfRule>
  </conditionalFormatting>
  <conditionalFormatting sqref="BI81">
    <cfRule type="cellIs" dxfId="531" priority="1621" operator="equal">
      <formula>"Menor"</formula>
    </cfRule>
  </conditionalFormatting>
  <conditionalFormatting sqref="BI81">
    <cfRule type="cellIs" dxfId="530" priority="1622" operator="equal">
      <formula>"Leve"</formula>
    </cfRule>
  </conditionalFormatting>
  <conditionalFormatting sqref="BI81:BI85">
    <cfRule type="cellIs" dxfId="529" priority="1623" operator="equal">
      <formula>"Casi Seguro"</formula>
    </cfRule>
  </conditionalFormatting>
  <conditionalFormatting sqref="BI81:BI85">
    <cfRule type="cellIs" dxfId="528" priority="1624" operator="equal">
      <formula>"Probable"</formula>
    </cfRule>
  </conditionalFormatting>
  <conditionalFormatting sqref="BI81:BI85">
    <cfRule type="cellIs" dxfId="527" priority="1625" operator="equal">
      <formula>"Posible"</formula>
    </cfRule>
  </conditionalFormatting>
  <conditionalFormatting sqref="BI81:BI85">
    <cfRule type="cellIs" dxfId="526" priority="1626" operator="equal">
      <formula>"Improbable"</formula>
    </cfRule>
  </conditionalFormatting>
  <conditionalFormatting sqref="BI81:BI85">
    <cfRule type="cellIs" dxfId="525" priority="1627" operator="equal">
      <formula>"Rara vez"</formula>
    </cfRule>
  </conditionalFormatting>
  <conditionalFormatting sqref="BI81">
    <cfRule type="cellIs" dxfId="524" priority="1628" operator="equal">
      <formula>"Catastrófico"</formula>
    </cfRule>
  </conditionalFormatting>
  <conditionalFormatting sqref="BI81">
    <cfRule type="cellIs" dxfId="523" priority="1629" operator="equal">
      <formula>"Mayor"</formula>
    </cfRule>
  </conditionalFormatting>
  <conditionalFormatting sqref="BI81">
    <cfRule type="cellIs" dxfId="522" priority="1630" operator="equal">
      <formula>"Moderado"</formula>
    </cfRule>
  </conditionalFormatting>
  <conditionalFormatting sqref="BI81">
    <cfRule type="cellIs" dxfId="521" priority="1631" operator="equal">
      <formula>"Menor"</formula>
    </cfRule>
  </conditionalFormatting>
  <conditionalFormatting sqref="BI81">
    <cfRule type="cellIs" dxfId="520" priority="1632" operator="equal">
      <formula>"Leve"</formula>
    </cfRule>
  </conditionalFormatting>
  <conditionalFormatting sqref="BI81:BI85">
    <cfRule type="cellIs" dxfId="519" priority="1633" operator="equal">
      <formula>"Casi Seguro"</formula>
    </cfRule>
  </conditionalFormatting>
  <conditionalFormatting sqref="BI81:BI85">
    <cfRule type="cellIs" dxfId="518" priority="1634" operator="equal">
      <formula>"Probable"</formula>
    </cfRule>
  </conditionalFormatting>
  <conditionalFormatting sqref="BI81:BI85">
    <cfRule type="cellIs" dxfId="517" priority="1635" operator="equal">
      <formula>"Posible"</formula>
    </cfRule>
  </conditionalFormatting>
  <conditionalFormatting sqref="BI81:BI85">
    <cfRule type="cellIs" dxfId="516" priority="1636" operator="equal">
      <formula>"Improbable"</formula>
    </cfRule>
  </conditionalFormatting>
  <conditionalFormatting sqref="BI81:BI85">
    <cfRule type="cellIs" dxfId="515" priority="1637" operator="equal">
      <formula>"Rara vez"</formula>
    </cfRule>
  </conditionalFormatting>
  <conditionalFormatting sqref="AJ81">
    <cfRule type="cellIs" dxfId="514" priority="1638" operator="equal">
      <formula>"Extremo"</formula>
    </cfRule>
  </conditionalFormatting>
  <conditionalFormatting sqref="AJ81">
    <cfRule type="cellIs" dxfId="513" priority="1639" operator="equal">
      <formula>"Alto"</formula>
    </cfRule>
  </conditionalFormatting>
  <conditionalFormatting sqref="AJ81">
    <cfRule type="cellIs" dxfId="512" priority="1640" operator="equal">
      <formula>"Moderado"</formula>
    </cfRule>
  </conditionalFormatting>
  <conditionalFormatting sqref="AJ81">
    <cfRule type="cellIs" dxfId="511" priority="1641" operator="equal">
      <formula>"Bajo"</formula>
    </cfRule>
  </conditionalFormatting>
  <conditionalFormatting sqref="BH81">
    <cfRule type="cellIs" dxfId="510" priority="1642" operator="equal">
      <formula>"Muy Alta"</formula>
    </cfRule>
  </conditionalFormatting>
  <conditionalFormatting sqref="BH81">
    <cfRule type="cellIs" dxfId="509" priority="1643" operator="equal">
      <formula>"Alta"</formula>
    </cfRule>
  </conditionalFormatting>
  <conditionalFormatting sqref="BH81">
    <cfRule type="cellIs" dxfId="508" priority="1644" operator="equal">
      <formula>"Media"</formula>
    </cfRule>
  </conditionalFormatting>
  <conditionalFormatting sqref="BH81">
    <cfRule type="cellIs" dxfId="507" priority="1645" operator="equal">
      <formula>"Baja"</formula>
    </cfRule>
  </conditionalFormatting>
  <conditionalFormatting sqref="BH81">
    <cfRule type="cellIs" dxfId="506" priority="1646" operator="equal">
      <formula>"Muy Baja"</formula>
    </cfRule>
  </conditionalFormatting>
  <conditionalFormatting sqref="BK81">
    <cfRule type="cellIs" dxfId="505" priority="1647" operator="equal">
      <formula>"Catastrófico"</formula>
    </cfRule>
  </conditionalFormatting>
  <conditionalFormatting sqref="BK81">
    <cfRule type="cellIs" dxfId="504" priority="1648" operator="equal">
      <formula>"Mayor"</formula>
    </cfRule>
  </conditionalFormatting>
  <conditionalFormatting sqref="BK81">
    <cfRule type="cellIs" dxfId="503" priority="1649" operator="equal">
      <formula>"Moderado"</formula>
    </cfRule>
  </conditionalFormatting>
  <conditionalFormatting sqref="BK81">
    <cfRule type="cellIs" dxfId="502" priority="1650" operator="equal">
      <formula>"Menor"</formula>
    </cfRule>
  </conditionalFormatting>
  <conditionalFormatting sqref="BK81">
    <cfRule type="cellIs" dxfId="501" priority="1651" operator="equal">
      <formula>"Leve"</formula>
    </cfRule>
  </conditionalFormatting>
  <conditionalFormatting sqref="AG81:AG85">
    <cfRule type="containsText" dxfId="500" priority="1652" operator="containsText" text="❌">
      <formula>NOT(ISERROR(SEARCH(("❌"),(AG81))))</formula>
    </cfRule>
  </conditionalFormatting>
  <conditionalFormatting sqref="AH81">
    <cfRule type="cellIs" dxfId="499" priority="1653" operator="equal">
      <formula>"Catastrófico"</formula>
    </cfRule>
  </conditionalFormatting>
  <conditionalFormatting sqref="AH81">
    <cfRule type="cellIs" dxfId="498" priority="1654" operator="equal">
      <formula>"Mayor"</formula>
    </cfRule>
  </conditionalFormatting>
  <conditionalFormatting sqref="AH81">
    <cfRule type="cellIs" dxfId="497" priority="1655" operator="equal">
      <formula>"Moderado"</formula>
    </cfRule>
  </conditionalFormatting>
  <conditionalFormatting sqref="AH81">
    <cfRule type="cellIs" dxfId="496" priority="1656" operator="equal">
      <formula>"Menor"</formula>
    </cfRule>
  </conditionalFormatting>
  <conditionalFormatting sqref="AH81">
    <cfRule type="cellIs" dxfId="495" priority="1657" operator="equal">
      <formula>"Leve"</formula>
    </cfRule>
  </conditionalFormatting>
  <conditionalFormatting sqref="K81">
    <cfRule type="cellIs" dxfId="494" priority="1658" operator="equal">
      <formula>"Muy Alta"</formula>
    </cfRule>
  </conditionalFormatting>
  <conditionalFormatting sqref="K81">
    <cfRule type="cellIs" dxfId="493" priority="1659" operator="equal">
      <formula>"Alta"</formula>
    </cfRule>
  </conditionalFormatting>
  <conditionalFormatting sqref="K81">
    <cfRule type="cellIs" dxfId="492" priority="1660" operator="equal">
      <formula>"Media"</formula>
    </cfRule>
  </conditionalFormatting>
  <conditionalFormatting sqref="K81">
    <cfRule type="cellIs" dxfId="491" priority="1661" operator="equal">
      <formula>"Baja"</formula>
    </cfRule>
  </conditionalFormatting>
  <conditionalFormatting sqref="K81">
    <cfRule type="cellIs" dxfId="490" priority="1662" operator="equal">
      <formula>"Muy Baja"</formula>
    </cfRule>
  </conditionalFormatting>
  <conditionalFormatting sqref="BI81">
    <cfRule type="cellIs" dxfId="489" priority="1663" operator="equal">
      <formula>"Catastrófico"</formula>
    </cfRule>
  </conditionalFormatting>
  <conditionalFormatting sqref="BI81">
    <cfRule type="cellIs" dxfId="488" priority="1664" operator="equal">
      <formula>"Mayor"</formula>
    </cfRule>
  </conditionalFormatting>
  <conditionalFormatting sqref="BI81">
    <cfRule type="cellIs" dxfId="487" priority="1665" operator="equal">
      <formula>"Moderado"</formula>
    </cfRule>
  </conditionalFormatting>
  <conditionalFormatting sqref="BI81">
    <cfRule type="cellIs" dxfId="486" priority="1666" operator="equal">
      <formula>"Menor"</formula>
    </cfRule>
  </conditionalFormatting>
  <conditionalFormatting sqref="BI81">
    <cfRule type="cellIs" dxfId="485" priority="1667" operator="equal">
      <formula>"Leve"</formula>
    </cfRule>
  </conditionalFormatting>
  <conditionalFormatting sqref="K81:K85">
    <cfRule type="cellIs" dxfId="484" priority="1668" operator="equal">
      <formula>"Casi Seguro"</formula>
    </cfRule>
  </conditionalFormatting>
  <conditionalFormatting sqref="K81:K85">
    <cfRule type="cellIs" dxfId="483" priority="1669" operator="equal">
      <formula>"Probable"</formula>
    </cfRule>
  </conditionalFormatting>
  <conditionalFormatting sqref="K81:K85">
    <cfRule type="cellIs" dxfId="482" priority="1670" operator="equal">
      <formula>"Posible"</formula>
    </cfRule>
  </conditionalFormatting>
  <conditionalFormatting sqref="K81:K85">
    <cfRule type="cellIs" dxfId="481" priority="1671" operator="equal">
      <formula>"Rara vez"</formula>
    </cfRule>
  </conditionalFormatting>
  <conditionalFormatting sqref="K81:K85">
    <cfRule type="cellIs" dxfId="480" priority="1672" operator="equal">
      <formula>"Improbable"</formula>
    </cfRule>
  </conditionalFormatting>
  <conditionalFormatting sqref="K81:K85">
    <cfRule type="cellIs" dxfId="479" priority="1673" operator="equal">
      <formula>"Rara vez"</formula>
    </cfRule>
  </conditionalFormatting>
  <conditionalFormatting sqref="BI81:BI85">
    <cfRule type="cellIs" dxfId="478" priority="1674" operator="equal">
      <formula>"Casi Seguro"</formula>
    </cfRule>
  </conditionalFormatting>
  <conditionalFormatting sqref="BI81:BI85">
    <cfRule type="cellIs" dxfId="477" priority="1675" operator="equal">
      <formula>"Probable"</formula>
    </cfRule>
  </conditionalFormatting>
  <conditionalFormatting sqref="BI81:BI85">
    <cfRule type="cellIs" dxfId="476" priority="1676" operator="equal">
      <formula>"Posible"</formula>
    </cfRule>
  </conditionalFormatting>
  <conditionalFormatting sqref="BI81:BI85">
    <cfRule type="cellIs" dxfId="475" priority="1677" operator="equal">
      <formula>"Improbable"</formula>
    </cfRule>
  </conditionalFormatting>
  <conditionalFormatting sqref="BI81:BI85">
    <cfRule type="cellIs" dxfId="474" priority="1678" operator="equal">
      <formula>"Rara vez"</formula>
    </cfRule>
  </conditionalFormatting>
  <conditionalFormatting sqref="AJ81:AJ85">
    <cfRule type="cellIs" dxfId="473" priority="1679" operator="equal">
      <formula>"Moderada"</formula>
    </cfRule>
  </conditionalFormatting>
  <conditionalFormatting sqref="AJ81:AJ85">
    <cfRule type="cellIs" dxfId="472" priority="1680" operator="equal">
      <formula>"Alta"</formula>
    </cfRule>
  </conditionalFormatting>
  <conditionalFormatting sqref="AJ81:AJ85">
    <cfRule type="cellIs" dxfId="471" priority="1681" operator="equal">
      <formula>"Extrema"</formula>
    </cfRule>
  </conditionalFormatting>
  <conditionalFormatting sqref="AJ81">
    <cfRule type="cellIs" dxfId="470" priority="1682" operator="equal">
      <formula>"Extremo"</formula>
    </cfRule>
  </conditionalFormatting>
  <conditionalFormatting sqref="AJ81">
    <cfRule type="cellIs" dxfId="469" priority="1683" operator="equal">
      <formula>"Alto"</formula>
    </cfRule>
  </conditionalFormatting>
  <conditionalFormatting sqref="AJ81">
    <cfRule type="cellIs" dxfId="468" priority="1684" operator="equal">
      <formula>"Moderado"</formula>
    </cfRule>
  </conditionalFormatting>
  <conditionalFormatting sqref="AJ81">
    <cfRule type="cellIs" dxfId="467" priority="1685" operator="equal">
      <formula>"Bajo"</formula>
    </cfRule>
  </conditionalFormatting>
  <conditionalFormatting sqref="BH81">
    <cfRule type="cellIs" dxfId="466" priority="1686" operator="equal">
      <formula>"Muy Alta"</formula>
    </cfRule>
  </conditionalFormatting>
  <conditionalFormatting sqref="BH81">
    <cfRule type="cellIs" dxfId="465" priority="1687" operator="equal">
      <formula>"Alta"</formula>
    </cfRule>
  </conditionalFormatting>
  <conditionalFormatting sqref="BH81">
    <cfRule type="cellIs" dxfId="464" priority="1688" operator="equal">
      <formula>"Media"</formula>
    </cfRule>
  </conditionalFormatting>
  <conditionalFormatting sqref="BH81">
    <cfRule type="cellIs" dxfId="463" priority="1689" operator="equal">
      <formula>"Baja"</formula>
    </cfRule>
  </conditionalFormatting>
  <conditionalFormatting sqref="BH81">
    <cfRule type="cellIs" dxfId="462" priority="1690" operator="equal">
      <formula>"Muy Baja"</formula>
    </cfRule>
  </conditionalFormatting>
  <conditionalFormatting sqref="BK81">
    <cfRule type="cellIs" dxfId="461" priority="1691" operator="equal">
      <formula>"Catastrófico"</formula>
    </cfRule>
  </conditionalFormatting>
  <conditionalFormatting sqref="BK81">
    <cfRule type="cellIs" dxfId="460" priority="1692" operator="equal">
      <formula>"Mayor"</formula>
    </cfRule>
  </conditionalFormatting>
  <conditionalFormatting sqref="BK81">
    <cfRule type="cellIs" dxfId="459" priority="1693" operator="equal">
      <formula>"Moderado"</formula>
    </cfRule>
  </conditionalFormatting>
  <conditionalFormatting sqref="BK81">
    <cfRule type="cellIs" dxfId="458" priority="1694" operator="equal">
      <formula>"Menor"</formula>
    </cfRule>
  </conditionalFormatting>
  <conditionalFormatting sqref="BK81">
    <cfRule type="cellIs" dxfId="457" priority="1695" operator="equal">
      <formula>"Leve"</formula>
    </cfRule>
  </conditionalFormatting>
  <conditionalFormatting sqref="AG81:AG85">
    <cfRule type="containsText" dxfId="456" priority="1696" operator="containsText" text="❌">
      <formula>NOT(ISERROR(SEARCH(("❌"),(AG81))))</formula>
    </cfRule>
  </conditionalFormatting>
  <conditionalFormatting sqref="AH81">
    <cfRule type="cellIs" dxfId="455" priority="1697" operator="equal">
      <formula>"Catastrófico"</formula>
    </cfRule>
  </conditionalFormatting>
  <conditionalFormatting sqref="AH81">
    <cfRule type="cellIs" dxfId="454" priority="1698" operator="equal">
      <formula>"Mayor"</formula>
    </cfRule>
  </conditionalFormatting>
  <conditionalFormatting sqref="AH81">
    <cfRule type="cellIs" dxfId="453" priority="1699" operator="equal">
      <formula>"Moderado"</formula>
    </cfRule>
  </conditionalFormatting>
  <conditionalFormatting sqref="AH81">
    <cfRule type="cellIs" dxfId="452" priority="1700" operator="equal">
      <formula>"Menor"</formula>
    </cfRule>
  </conditionalFormatting>
  <conditionalFormatting sqref="AH81">
    <cfRule type="cellIs" dxfId="451" priority="1701" operator="equal">
      <formula>"Leve"</formula>
    </cfRule>
  </conditionalFormatting>
  <conditionalFormatting sqref="K81">
    <cfRule type="cellIs" dxfId="450" priority="1702" operator="equal">
      <formula>"Muy Alta"</formula>
    </cfRule>
  </conditionalFormatting>
  <conditionalFormatting sqref="K81">
    <cfRule type="cellIs" dxfId="449" priority="1703" operator="equal">
      <formula>"Alta"</formula>
    </cfRule>
  </conditionalFormatting>
  <conditionalFormatting sqref="K81">
    <cfRule type="cellIs" dxfId="448" priority="1704" operator="equal">
      <formula>"Media"</formula>
    </cfRule>
  </conditionalFormatting>
  <conditionalFormatting sqref="K81">
    <cfRule type="cellIs" dxfId="447" priority="1705" operator="equal">
      <formula>"Baja"</formula>
    </cfRule>
  </conditionalFormatting>
  <conditionalFormatting sqref="K81">
    <cfRule type="cellIs" dxfId="446" priority="1706" operator="equal">
      <formula>"Muy Baja"</formula>
    </cfRule>
  </conditionalFormatting>
  <conditionalFormatting sqref="BI81">
    <cfRule type="cellIs" dxfId="445" priority="1707" operator="equal">
      <formula>"Catastrófico"</formula>
    </cfRule>
  </conditionalFormatting>
  <conditionalFormatting sqref="BI81">
    <cfRule type="cellIs" dxfId="444" priority="1708" operator="equal">
      <formula>"Mayor"</formula>
    </cfRule>
  </conditionalFormatting>
  <conditionalFormatting sqref="BI81">
    <cfRule type="cellIs" dxfId="443" priority="1709" operator="equal">
      <formula>"Moderado"</formula>
    </cfRule>
  </conditionalFormatting>
  <conditionalFormatting sqref="BI81">
    <cfRule type="cellIs" dxfId="442" priority="1710" operator="equal">
      <formula>"Menor"</formula>
    </cfRule>
  </conditionalFormatting>
  <conditionalFormatting sqref="BI81">
    <cfRule type="cellIs" dxfId="441" priority="1711" operator="equal">
      <formula>"Leve"</formula>
    </cfRule>
  </conditionalFormatting>
  <conditionalFormatting sqref="K81:K85">
    <cfRule type="cellIs" dxfId="440" priority="1712" operator="equal">
      <formula>"Casi Seguro"</formula>
    </cfRule>
  </conditionalFormatting>
  <conditionalFormatting sqref="K81:K85">
    <cfRule type="cellIs" dxfId="439" priority="1713" operator="equal">
      <formula>"Probable"</formula>
    </cfRule>
  </conditionalFormatting>
  <conditionalFormatting sqref="K81:K85">
    <cfRule type="cellIs" dxfId="438" priority="1714" operator="equal">
      <formula>"Posible"</formula>
    </cfRule>
  </conditionalFormatting>
  <conditionalFormatting sqref="K81:K85">
    <cfRule type="cellIs" dxfId="437" priority="1715" operator="equal">
      <formula>"Rara vez"</formula>
    </cfRule>
  </conditionalFormatting>
  <conditionalFormatting sqref="K81:K85">
    <cfRule type="cellIs" dxfId="436" priority="1716" operator="equal">
      <formula>"Improbable"</formula>
    </cfRule>
  </conditionalFormatting>
  <conditionalFormatting sqref="K81:K85">
    <cfRule type="cellIs" dxfId="435" priority="1717" operator="equal">
      <formula>"Rara vez"</formula>
    </cfRule>
  </conditionalFormatting>
  <conditionalFormatting sqref="BI81:BI85">
    <cfRule type="cellIs" dxfId="434" priority="1718" operator="equal">
      <formula>"Casi Seguro"</formula>
    </cfRule>
  </conditionalFormatting>
  <conditionalFormatting sqref="BI81:BI85">
    <cfRule type="cellIs" dxfId="433" priority="1719" operator="equal">
      <formula>"Probable"</formula>
    </cfRule>
  </conditionalFormatting>
  <conditionalFormatting sqref="BI81:BI85">
    <cfRule type="cellIs" dxfId="432" priority="1720" operator="equal">
      <formula>"Posible"</formula>
    </cfRule>
  </conditionalFormatting>
  <conditionalFormatting sqref="BI81:BI85">
    <cfRule type="cellIs" dxfId="431" priority="1721" operator="equal">
      <formula>"Improbable"</formula>
    </cfRule>
  </conditionalFormatting>
  <conditionalFormatting sqref="BI81:BI85">
    <cfRule type="cellIs" dxfId="430" priority="1722" operator="equal">
      <formula>"Rara vez"</formula>
    </cfRule>
  </conditionalFormatting>
  <conditionalFormatting sqref="AJ81:AJ85">
    <cfRule type="cellIs" dxfId="429" priority="1723" operator="equal">
      <formula>"Moderada"</formula>
    </cfRule>
  </conditionalFormatting>
  <conditionalFormatting sqref="AJ81:AJ85">
    <cfRule type="cellIs" dxfId="428" priority="1724" operator="equal">
      <formula>"Alta"</formula>
    </cfRule>
  </conditionalFormatting>
  <conditionalFormatting sqref="AJ81:AJ85">
    <cfRule type="cellIs" dxfId="427" priority="1725" operator="equal">
      <formula>"Extrema"</formula>
    </cfRule>
  </conditionalFormatting>
  <conditionalFormatting sqref="BH81">
    <cfRule type="cellIs" dxfId="426" priority="1726" operator="equal">
      <formula>"Muy Alta"</formula>
    </cfRule>
  </conditionalFormatting>
  <conditionalFormatting sqref="BH81">
    <cfRule type="cellIs" dxfId="425" priority="1727" operator="equal">
      <formula>"Alta"</formula>
    </cfRule>
  </conditionalFormatting>
  <conditionalFormatting sqref="BH81">
    <cfRule type="cellIs" dxfId="424" priority="1728" operator="equal">
      <formula>"Media"</formula>
    </cfRule>
  </conditionalFormatting>
  <conditionalFormatting sqref="BH81">
    <cfRule type="cellIs" dxfId="423" priority="1729" operator="equal">
      <formula>"Baja"</formula>
    </cfRule>
  </conditionalFormatting>
  <conditionalFormatting sqref="BH81">
    <cfRule type="cellIs" dxfId="422" priority="1730" operator="equal">
      <formula>"Muy Baja"</formula>
    </cfRule>
  </conditionalFormatting>
  <conditionalFormatting sqref="BK81">
    <cfRule type="cellIs" dxfId="421" priority="1731" operator="equal">
      <formula>"Catastrófico"</formula>
    </cfRule>
  </conditionalFormatting>
  <conditionalFormatting sqref="BK81">
    <cfRule type="cellIs" dxfId="420" priority="1732" operator="equal">
      <formula>"Mayor"</formula>
    </cfRule>
  </conditionalFormatting>
  <conditionalFormatting sqref="BK81">
    <cfRule type="cellIs" dxfId="419" priority="1733" operator="equal">
      <formula>"Moderado"</formula>
    </cfRule>
  </conditionalFormatting>
  <conditionalFormatting sqref="BK81">
    <cfRule type="cellIs" dxfId="418" priority="1734" operator="equal">
      <formula>"Menor"</formula>
    </cfRule>
  </conditionalFormatting>
  <conditionalFormatting sqref="BK81">
    <cfRule type="cellIs" dxfId="417" priority="1735" operator="equal">
      <formula>"Leve"</formula>
    </cfRule>
  </conditionalFormatting>
  <conditionalFormatting sqref="BI81">
    <cfRule type="cellIs" dxfId="416" priority="1736" operator="equal">
      <formula>"Catastrófico"</formula>
    </cfRule>
  </conditionalFormatting>
  <conditionalFormatting sqref="BI81">
    <cfRule type="cellIs" dxfId="415" priority="1737" operator="equal">
      <formula>"Mayor"</formula>
    </cfRule>
  </conditionalFormatting>
  <conditionalFormatting sqref="BI81">
    <cfRule type="cellIs" dxfId="414" priority="1738" operator="equal">
      <formula>"Moderado"</formula>
    </cfRule>
  </conditionalFormatting>
  <conditionalFormatting sqref="BI81">
    <cfRule type="cellIs" dxfId="413" priority="1739" operator="equal">
      <formula>"Menor"</formula>
    </cfRule>
  </conditionalFormatting>
  <conditionalFormatting sqref="BI81">
    <cfRule type="cellIs" dxfId="412" priority="1740" operator="equal">
      <formula>"Leve"</formula>
    </cfRule>
  </conditionalFormatting>
  <conditionalFormatting sqref="BI81:BI85">
    <cfRule type="cellIs" dxfId="411" priority="1741" operator="equal">
      <formula>"Casi Seguro"</formula>
    </cfRule>
  </conditionalFormatting>
  <conditionalFormatting sqref="BI81:BI85">
    <cfRule type="cellIs" dxfId="410" priority="1742" operator="equal">
      <formula>"Probable"</formula>
    </cfRule>
  </conditionalFormatting>
  <conditionalFormatting sqref="BI81:BI85">
    <cfRule type="cellIs" dxfId="409" priority="1743" operator="equal">
      <formula>"Posible"</formula>
    </cfRule>
  </conditionalFormatting>
  <conditionalFormatting sqref="BI81:BI85">
    <cfRule type="cellIs" dxfId="408" priority="1744" operator="equal">
      <formula>"Improbable"</formula>
    </cfRule>
  </conditionalFormatting>
  <conditionalFormatting sqref="BI81:BI85">
    <cfRule type="cellIs" dxfId="407" priority="1745" operator="equal">
      <formula>"Rara vez"</formula>
    </cfRule>
  </conditionalFormatting>
  <conditionalFormatting sqref="BH81">
    <cfRule type="cellIs" dxfId="406" priority="1746" operator="equal">
      <formula>"Muy Alta"</formula>
    </cfRule>
  </conditionalFormatting>
  <conditionalFormatting sqref="BH81">
    <cfRule type="cellIs" dxfId="405" priority="1747" operator="equal">
      <formula>"Alta"</formula>
    </cfRule>
  </conditionalFormatting>
  <conditionalFormatting sqref="BH81">
    <cfRule type="cellIs" dxfId="404" priority="1748" operator="equal">
      <formula>"Media"</formula>
    </cfRule>
  </conditionalFormatting>
  <conditionalFormatting sqref="BH81">
    <cfRule type="cellIs" dxfId="403" priority="1749" operator="equal">
      <formula>"Baja"</formula>
    </cfRule>
  </conditionalFormatting>
  <conditionalFormatting sqref="BH81">
    <cfRule type="cellIs" dxfId="402" priority="1750" operator="equal">
      <formula>"Muy Baja"</formula>
    </cfRule>
  </conditionalFormatting>
  <conditionalFormatting sqref="BK81">
    <cfRule type="cellIs" dxfId="401" priority="1751" operator="equal">
      <formula>"Catastrófico"</formula>
    </cfRule>
  </conditionalFormatting>
  <conditionalFormatting sqref="BK81">
    <cfRule type="cellIs" dxfId="400" priority="1752" operator="equal">
      <formula>"Mayor"</formula>
    </cfRule>
  </conditionalFormatting>
  <conditionalFormatting sqref="BK81">
    <cfRule type="cellIs" dxfId="399" priority="1753" operator="equal">
      <formula>"Moderado"</formula>
    </cfRule>
  </conditionalFormatting>
  <conditionalFormatting sqref="BK81">
    <cfRule type="cellIs" dxfId="398" priority="1754" operator="equal">
      <formula>"Menor"</formula>
    </cfRule>
  </conditionalFormatting>
  <conditionalFormatting sqref="BK81">
    <cfRule type="cellIs" dxfId="397" priority="1755" operator="equal">
      <formula>"Leve"</formula>
    </cfRule>
  </conditionalFormatting>
  <conditionalFormatting sqref="K81">
    <cfRule type="cellIs" dxfId="396" priority="1756" operator="equal">
      <formula>"Muy Alta"</formula>
    </cfRule>
  </conditionalFormatting>
  <conditionalFormatting sqref="K81">
    <cfRule type="cellIs" dxfId="395" priority="1757" operator="equal">
      <formula>"Alta"</formula>
    </cfRule>
  </conditionalFormatting>
  <conditionalFormatting sqref="K81">
    <cfRule type="cellIs" dxfId="394" priority="1758" operator="equal">
      <formula>"Media"</formula>
    </cfRule>
  </conditionalFormatting>
  <conditionalFormatting sqref="K81">
    <cfRule type="cellIs" dxfId="393" priority="1759" operator="equal">
      <formula>"Baja"</formula>
    </cfRule>
  </conditionalFormatting>
  <conditionalFormatting sqref="K81">
    <cfRule type="cellIs" dxfId="392" priority="1760" operator="equal">
      <formula>"Muy Baja"</formula>
    </cfRule>
  </conditionalFormatting>
  <conditionalFormatting sqref="BI81">
    <cfRule type="cellIs" dxfId="391" priority="1761" operator="equal">
      <formula>"Catastrófico"</formula>
    </cfRule>
  </conditionalFormatting>
  <conditionalFormatting sqref="BI81">
    <cfRule type="cellIs" dxfId="390" priority="1762" operator="equal">
      <formula>"Mayor"</formula>
    </cfRule>
  </conditionalFormatting>
  <conditionalFormatting sqref="BI81">
    <cfRule type="cellIs" dxfId="389" priority="1763" operator="equal">
      <formula>"Moderado"</formula>
    </cfRule>
  </conditionalFormatting>
  <conditionalFormatting sqref="BI81">
    <cfRule type="cellIs" dxfId="388" priority="1764" operator="equal">
      <formula>"Menor"</formula>
    </cfRule>
  </conditionalFormatting>
  <conditionalFormatting sqref="BI81">
    <cfRule type="cellIs" dxfId="387" priority="1765" operator="equal">
      <formula>"Leve"</formula>
    </cfRule>
  </conditionalFormatting>
  <conditionalFormatting sqref="K81">
    <cfRule type="cellIs" dxfId="386" priority="1766" operator="equal">
      <formula>"Casi Seguro"</formula>
    </cfRule>
  </conditionalFormatting>
  <conditionalFormatting sqref="K81">
    <cfRule type="cellIs" dxfId="385" priority="1767" operator="equal">
      <formula>"Probable"</formula>
    </cfRule>
  </conditionalFormatting>
  <conditionalFormatting sqref="K81">
    <cfRule type="cellIs" dxfId="384" priority="1768" operator="equal">
      <formula>"Posible"</formula>
    </cfRule>
  </conditionalFormatting>
  <conditionalFormatting sqref="K81">
    <cfRule type="cellIs" dxfId="383" priority="1769" operator="equal">
      <formula>"Rara vez"</formula>
    </cfRule>
  </conditionalFormatting>
  <conditionalFormatting sqref="K81">
    <cfRule type="cellIs" dxfId="382" priority="1770" operator="equal">
      <formula>"Improbable"</formula>
    </cfRule>
  </conditionalFormatting>
  <conditionalFormatting sqref="K81">
    <cfRule type="cellIs" dxfId="381" priority="1771" operator="equal">
      <formula>"Rara vez"</formula>
    </cfRule>
  </conditionalFormatting>
  <conditionalFormatting sqref="BI81:BI85">
    <cfRule type="cellIs" dxfId="380" priority="1772" operator="equal">
      <formula>"Casi Seguro"</formula>
    </cfRule>
  </conditionalFormatting>
  <conditionalFormatting sqref="BI81:BI85">
    <cfRule type="cellIs" dxfId="379" priority="1773" operator="equal">
      <formula>"Probable"</formula>
    </cfRule>
  </conditionalFormatting>
  <conditionalFormatting sqref="BI81:BI85">
    <cfRule type="cellIs" dxfId="378" priority="1774" operator="equal">
      <formula>"Posible"</formula>
    </cfRule>
  </conditionalFormatting>
  <conditionalFormatting sqref="BI81:BI85">
    <cfRule type="cellIs" dxfId="377" priority="1775" operator="equal">
      <formula>"Improbable"</formula>
    </cfRule>
  </conditionalFormatting>
  <conditionalFormatting sqref="BI81:BI85">
    <cfRule type="cellIs" dxfId="376" priority="1776" operator="equal">
      <formula>"Rara vez"</formula>
    </cfRule>
  </conditionalFormatting>
  <conditionalFormatting sqref="AJ81">
    <cfRule type="cellIs" dxfId="375" priority="1777" operator="equal">
      <formula>"Extremo"</formula>
    </cfRule>
  </conditionalFormatting>
  <conditionalFormatting sqref="AJ81">
    <cfRule type="cellIs" dxfId="374" priority="1778" operator="equal">
      <formula>"Alto"</formula>
    </cfRule>
  </conditionalFormatting>
  <conditionalFormatting sqref="AJ81">
    <cfRule type="cellIs" dxfId="373" priority="1779" operator="equal">
      <formula>"Moderado"</formula>
    </cfRule>
  </conditionalFormatting>
  <conditionalFormatting sqref="AJ81">
    <cfRule type="cellIs" dxfId="372" priority="1780" operator="equal">
      <formula>"Bajo"</formula>
    </cfRule>
  </conditionalFormatting>
  <conditionalFormatting sqref="BH81">
    <cfRule type="cellIs" dxfId="371" priority="1781" operator="equal">
      <formula>"Muy Alta"</formula>
    </cfRule>
  </conditionalFormatting>
  <conditionalFormatting sqref="BH81">
    <cfRule type="cellIs" dxfId="370" priority="1782" operator="equal">
      <formula>"Alta"</formula>
    </cfRule>
  </conditionalFormatting>
  <conditionalFormatting sqref="BH81">
    <cfRule type="cellIs" dxfId="369" priority="1783" operator="equal">
      <formula>"Media"</formula>
    </cfRule>
  </conditionalFormatting>
  <conditionalFormatting sqref="BH81">
    <cfRule type="cellIs" dxfId="368" priority="1784" operator="equal">
      <formula>"Baja"</formula>
    </cfRule>
  </conditionalFormatting>
  <conditionalFormatting sqref="BH81">
    <cfRule type="cellIs" dxfId="367" priority="1785" operator="equal">
      <formula>"Muy Baja"</formula>
    </cfRule>
  </conditionalFormatting>
  <conditionalFormatting sqref="BK81">
    <cfRule type="cellIs" dxfId="366" priority="1786" operator="equal">
      <formula>"Catastrófico"</formula>
    </cfRule>
  </conditionalFormatting>
  <conditionalFormatting sqref="BK81">
    <cfRule type="cellIs" dxfId="365" priority="1787" operator="equal">
      <formula>"Mayor"</formula>
    </cfRule>
  </conditionalFormatting>
  <conditionalFormatting sqref="BK81">
    <cfRule type="cellIs" dxfId="364" priority="1788" operator="equal">
      <formula>"Moderado"</formula>
    </cfRule>
  </conditionalFormatting>
  <conditionalFormatting sqref="BK81">
    <cfRule type="cellIs" dxfId="363" priority="1789" operator="equal">
      <formula>"Menor"</formula>
    </cfRule>
  </conditionalFormatting>
  <conditionalFormatting sqref="BK81">
    <cfRule type="cellIs" dxfId="362" priority="1790" operator="equal">
      <formula>"Leve"</formula>
    </cfRule>
  </conditionalFormatting>
  <conditionalFormatting sqref="AG81:AG85">
    <cfRule type="containsText" dxfId="361" priority="1791" operator="containsText" text="❌">
      <formula>NOT(ISERROR(SEARCH(("❌"),(AG81))))</formula>
    </cfRule>
  </conditionalFormatting>
  <conditionalFormatting sqref="AH81">
    <cfRule type="cellIs" dxfId="360" priority="1792" operator="equal">
      <formula>"Catastrófico"</formula>
    </cfRule>
  </conditionalFormatting>
  <conditionalFormatting sqref="AH81">
    <cfRule type="cellIs" dxfId="359" priority="1793" operator="equal">
      <formula>"Mayor"</formula>
    </cfRule>
  </conditionalFormatting>
  <conditionalFormatting sqref="AH81">
    <cfRule type="cellIs" dxfId="358" priority="1794" operator="equal">
      <formula>"Moderado"</formula>
    </cfRule>
  </conditionalFormatting>
  <conditionalFormatting sqref="AH81">
    <cfRule type="cellIs" dxfId="357" priority="1795" operator="equal">
      <formula>"Menor"</formula>
    </cfRule>
  </conditionalFormatting>
  <conditionalFormatting sqref="AH81">
    <cfRule type="cellIs" dxfId="356" priority="1796" operator="equal">
      <formula>"Leve"</formula>
    </cfRule>
  </conditionalFormatting>
  <conditionalFormatting sqref="K81">
    <cfRule type="cellIs" dxfId="355" priority="1797" operator="equal">
      <formula>"Muy Alta"</formula>
    </cfRule>
  </conditionalFormatting>
  <conditionalFormatting sqref="K81">
    <cfRule type="cellIs" dxfId="354" priority="1798" operator="equal">
      <formula>"Alta"</formula>
    </cfRule>
  </conditionalFormatting>
  <conditionalFormatting sqref="K81">
    <cfRule type="cellIs" dxfId="353" priority="1799" operator="equal">
      <formula>"Media"</formula>
    </cfRule>
  </conditionalFormatting>
  <conditionalFormatting sqref="K81">
    <cfRule type="cellIs" dxfId="352" priority="1800" operator="equal">
      <formula>"Baja"</formula>
    </cfRule>
  </conditionalFormatting>
  <conditionalFormatting sqref="K81">
    <cfRule type="cellIs" dxfId="351" priority="1801" operator="equal">
      <formula>"Muy Baja"</formula>
    </cfRule>
  </conditionalFormatting>
  <conditionalFormatting sqref="BI81">
    <cfRule type="cellIs" dxfId="350" priority="1802" operator="equal">
      <formula>"Catastrófico"</formula>
    </cfRule>
  </conditionalFormatting>
  <conditionalFormatting sqref="BI81">
    <cfRule type="cellIs" dxfId="349" priority="1803" operator="equal">
      <formula>"Mayor"</formula>
    </cfRule>
  </conditionalFormatting>
  <conditionalFormatting sqref="BI81">
    <cfRule type="cellIs" dxfId="348" priority="1804" operator="equal">
      <formula>"Moderado"</formula>
    </cfRule>
  </conditionalFormatting>
  <conditionalFormatting sqref="BI81">
    <cfRule type="cellIs" dxfId="347" priority="1805" operator="equal">
      <formula>"Menor"</formula>
    </cfRule>
  </conditionalFormatting>
  <conditionalFormatting sqref="BI81">
    <cfRule type="cellIs" dxfId="346" priority="1806" operator="equal">
      <formula>"Leve"</formula>
    </cfRule>
  </conditionalFormatting>
  <conditionalFormatting sqref="K81:K85">
    <cfRule type="cellIs" dxfId="345" priority="1807" operator="equal">
      <formula>"Casi Seguro"</formula>
    </cfRule>
  </conditionalFormatting>
  <conditionalFormatting sqref="K81:K85">
    <cfRule type="cellIs" dxfId="344" priority="1808" operator="equal">
      <formula>"Probable"</formula>
    </cfRule>
  </conditionalFormatting>
  <conditionalFormatting sqref="K81:K85">
    <cfRule type="cellIs" dxfId="343" priority="1809" operator="equal">
      <formula>"Posible"</formula>
    </cfRule>
  </conditionalFormatting>
  <conditionalFormatting sqref="K81:K85">
    <cfRule type="cellIs" dxfId="342" priority="1810" operator="equal">
      <formula>"Rara vez"</formula>
    </cfRule>
  </conditionalFormatting>
  <conditionalFormatting sqref="K81:K85">
    <cfRule type="cellIs" dxfId="341" priority="1811" operator="equal">
      <formula>"Improbable"</formula>
    </cfRule>
  </conditionalFormatting>
  <conditionalFormatting sqref="K81:K85">
    <cfRule type="cellIs" dxfId="340" priority="1812" operator="equal">
      <formula>"Rara vez"</formula>
    </cfRule>
  </conditionalFormatting>
  <conditionalFormatting sqref="BI81:BI85">
    <cfRule type="cellIs" dxfId="339" priority="1813" operator="equal">
      <formula>"Casi Seguro"</formula>
    </cfRule>
  </conditionalFormatting>
  <conditionalFormatting sqref="BI81:BI85">
    <cfRule type="cellIs" dxfId="338" priority="1814" operator="equal">
      <formula>"Probable"</formula>
    </cfRule>
  </conditionalFormatting>
  <conditionalFormatting sqref="BI81:BI85">
    <cfRule type="cellIs" dxfId="337" priority="1815" operator="equal">
      <formula>"Posible"</formula>
    </cfRule>
  </conditionalFormatting>
  <conditionalFormatting sqref="BI81:BI85">
    <cfRule type="cellIs" dxfId="336" priority="1816" operator="equal">
      <formula>"Improbable"</formula>
    </cfRule>
  </conditionalFormatting>
  <conditionalFormatting sqref="BI81:BI85">
    <cfRule type="cellIs" dxfId="335" priority="1817" operator="equal">
      <formula>"Rara vez"</formula>
    </cfRule>
  </conditionalFormatting>
  <conditionalFormatting sqref="AJ81:AJ85">
    <cfRule type="cellIs" dxfId="334" priority="1818" operator="equal">
      <formula>"Moderada"</formula>
    </cfRule>
  </conditionalFormatting>
  <conditionalFormatting sqref="AJ81:AJ85">
    <cfRule type="cellIs" dxfId="333" priority="1819" operator="equal">
      <formula>"Alta"</formula>
    </cfRule>
  </conditionalFormatting>
  <conditionalFormatting sqref="AJ81:AJ85">
    <cfRule type="cellIs" dxfId="332" priority="1820" operator="equal">
      <formula>"Extrema"</formula>
    </cfRule>
  </conditionalFormatting>
  <conditionalFormatting sqref="AJ18">
    <cfRule type="cellIs" dxfId="331" priority="1821" operator="equal">
      <formula>"Extremo"</formula>
    </cfRule>
  </conditionalFormatting>
  <conditionalFormatting sqref="AJ18">
    <cfRule type="cellIs" dxfId="330" priority="1822" operator="equal">
      <formula>"Alto"</formula>
    </cfRule>
  </conditionalFormatting>
  <conditionalFormatting sqref="AJ18">
    <cfRule type="cellIs" dxfId="329" priority="1823" operator="equal">
      <formula>"Moderado"</formula>
    </cfRule>
  </conditionalFormatting>
  <conditionalFormatting sqref="AJ18">
    <cfRule type="cellIs" dxfId="328" priority="1824" operator="equal">
      <formula>"Bajo"</formula>
    </cfRule>
  </conditionalFormatting>
  <conditionalFormatting sqref="BH18">
    <cfRule type="cellIs" dxfId="327" priority="1825" operator="equal">
      <formula>"Muy Alta"</formula>
    </cfRule>
  </conditionalFormatting>
  <conditionalFormatting sqref="BH18">
    <cfRule type="cellIs" dxfId="326" priority="1826" operator="equal">
      <formula>"Alta"</formula>
    </cfRule>
  </conditionalFormatting>
  <conditionalFormatting sqref="BH18">
    <cfRule type="cellIs" dxfId="325" priority="1827" operator="equal">
      <formula>"Media"</formula>
    </cfRule>
  </conditionalFormatting>
  <conditionalFormatting sqref="BH18">
    <cfRule type="cellIs" dxfId="324" priority="1828" operator="equal">
      <formula>"Baja"</formula>
    </cfRule>
  </conditionalFormatting>
  <conditionalFormatting sqref="BH18">
    <cfRule type="cellIs" dxfId="323" priority="1829" operator="equal">
      <formula>"Muy Baja"</formula>
    </cfRule>
  </conditionalFormatting>
  <conditionalFormatting sqref="BK18">
    <cfRule type="cellIs" dxfId="322" priority="1830" operator="equal">
      <formula>"Catastrófico"</formula>
    </cfRule>
  </conditionalFormatting>
  <conditionalFormatting sqref="BK18">
    <cfRule type="cellIs" dxfId="321" priority="1831" operator="equal">
      <formula>"Mayor"</formula>
    </cfRule>
  </conditionalFormatting>
  <conditionalFormatting sqref="BK18">
    <cfRule type="cellIs" dxfId="320" priority="1832" operator="equal">
      <formula>"Moderado"</formula>
    </cfRule>
  </conditionalFormatting>
  <conditionalFormatting sqref="BK18">
    <cfRule type="cellIs" dxfId="319" priority="1833" operator="equal">
      <formula>"Menor"</formula>
    </cfRule>
  </conditionalFormatting>
  <conditionalFormatting sqref="BK18">
    <cfRule type="cellIs" dxfId="318" priority="1834" operator="equal">
      <formula>"Leve"</formula>
    </cfRule>
  </conditionalFormatting>
  <conditionalFormatting sqref="BM18">
    <cfRule type="cellIs" dxfId="317" priority="1835" operator="equal">
      <formula>"Extremo"</formula>
    </cfRule>
  </conditionalFormatting>
  <conditionalFormatting sqref="BM18">
    <cfRule type="cellIs" dxfId="316" priority="1836" operator="equal">
      <formula>"Alto"</formula>
    </cfRule>
  </conditionalFormatting>
  <conditionalFormatting sqref="BM18">
    <cfRule type="cellIs" dxfId="315" priority="1837" operator="equal">
      <formula>"Moderado"</formula>
    </cfRule>
  </conditionalFormatting>
  <conditionalFormatting sqref="BM18">
    <cfRule type="cellIs" dxfId="314" priority="1838" operator="equal">
      <formula>"Bajo"</formula>
    </cfRule>
  </conditionalFormatting>
  <conditionalFormatting sqref="AG18:AG21">
    <cfRule type="containsText" dxfId="313" priority="1839" operator="containsText" text="❌">
      <formula>NOT(ISERROR(SEARCH(("❌"),(AG18))))</formula>
    </cfRule>
  </conditionalFormatting>
  <conditionalFormatting sqref="K18">
    <cfRule type="cellIs" dxfId="312" priority="1840" operator="equal">
      <formula>"Muy Alta"</formula>
    </cfRule>
  </conditionalFormatting>
  <conditionalFormatting sqref="K18">
    <cfRule type="cellIs" dxfId="311" priority="1841" operator="equal">
      <formula>"Alta"</formula>
    </cfRule>
  </conditionalFormatting>
  <conditionalFormatting sqref="K18">
    <cfRule type="cellIs" dxfId="310" priority="1842" operator="equal">
      <formula>"Media"</formula>
    </cfRule>
  </conditionalFormatting>
  <conditionalFormatting sqref="K18">
    <cfRule type="cellIs" dxfId="309" priority="1843" operator="equal">
      <formula>"Baja"</formula>
    </cfRule>
  </conditionalFormatting>
  <conditionalFormatting sqref="K18">
    <cfRule type="cellIs" dxfId="308" priority="1844" operator="equal">
      <formula>"Muy Baja"</formula>
    </cfRule>
  </conditionalFormatting>
  <conditionalFormatting sqref="AH18">
    <cfRule type="cellIs" dxfId="307" priority="1845" operator="equal">
      <formula>"Catastrófico"</formula>
    </cfRule>
  </conditionalFormatting>
  <conditionalFormatting sqref="AH18">
    <cfRule type="cellIs" dxfId="306" priority="1846" operator="equal">
      <formula>"Mayor"</formula>
    </cfRule>
  </conditionalFormatting>
  <conditionalFormatting sqref="AH18">
    <cfRule type="cellIs" dxfId="305" priority="1847" operator="equal">
      <formula>"Moderado"</formula>
    </cfRule>
  </conditionalFormatting>
  <conditionalFormatting sqref="AH18">
    <cfRule type="cellIs" dxfId="304" priority="1848" operator="equal">
      <formula>"Menor"</formula>
    </cfRule>
  </conditionalFormatting>
  <conditionalFormatting sqref="AH18">
    <cfRule type="cellIs" dxfId="303" priority="1849" operator="equal">
      <formula>"Leve"</formula>
    </cfRule>
  </conditionalFormatting>
  <conditionalFormatting sqref="BM18:BM21">
    <cfRule type="cellIs" dxfId="302" priority="1850" operator="equal">
      <formula>"Extremo"</formula>
    </cfRule>
  </conditionalFormatting>
  <conditionalFormatting sqref="BM18:BM21">
    <cfRule type="cellIs" dxfId="301" priority="1851" operator="equal">
      <formula>"Extremo"</formula>
    </cfRule>
  </conditionalFormatting>
  <conditionalFormatting sqref="BM18:BM21">
    <cfRule type="cellIs" dxfId="300" priority="1852" operator="equal">
      <formula>"Alta"</formula>
    </cfRule>
  </conditionalFormatting>
  <conditionalFormatting sqref="K18:K21">
    <cfRule type="cellIs" dxfId="299" priority="1853" operator="equal">
      <formula>"Casi Seguro"</formula>
    </cfRule>
  </conditionalFormatting>
  <conditionalFormatting sqref="K18:K21">
    <cfRule type="cellIs" dxfId="298" priority="1854" operator="equal">
      <formula>"Probable"</formula>
    </cfRule>
  </conditionalFormatting>
  <conditionalFormatting sqref="K18:K21">
    <cfRule type="cellIs" dxfId="297" priority="1855" operator="equal">
      <formula>"Posible"</formula>
    </cfRule>
  </conditionalFormatting>
  <conditionalFormatting sqref="K18:K21">
    <cfRule type="cellIs" dxfId="296" priority="1856" operator="equal">
      <formula>"Rara vez"</formula>
    </cfRule>
  </conditionalFormatting>
  <conditionalFormatting sqref="K18:K21">
    <cfRule type="cellIs" dxfId="295" priority="1857" operator="equal">
      <formula>"Improbable"</formula>
    </cfRule>
  </conditionalFormatting>
  <conditionalFormatting sqref="K18:K21">
    <cfRule type="cellIs" dxfId="294" priority="1858" operator="equal">
      <formula>"Rara vez"</formula>
    </cfRule>
  </conditionalFormatting>
  <conditionalFormatting sqref="AJ18:AJ21">
    <cfRule type="cellIs" dxfId="293" priority="1859" operator="equal">
      <formula>"Moderada"</formula>
    </cfRule>
  </conditionalFormatting>
  <conditionalFormatting sqref="AJ18:AJ21">
    <cfRule type="cellIs" dxfId="292" priority="1860" operator="equal">
      <formula>"Alta"</formula>
    </cfRule>
  </conditionalFormatting>
  <conditionalFormatting sqref="AJ18:AJ21">
    <cfRule type="cellIs" dxfId="291" priority="1861" operator="equal">
      <formula>"Extrema"</formula>
    </cfRule>
  </conditionalFormatting>
  <conditionalFormatting sqref="AJ25">
    <cfRule type="cellIs" dxfId="290" priority="1862" operator="equal">
      <formula>"Extremo"</formula>
    </cfRule>
  </conditionalFormatting>
  <conditionalFormatting sqref="AJ25">
    <cfRule type="cellIs" dxfId="289" priority="1863" operator="equal">
      <formula>"Alto"</formula>
    </cfRule>
  </conditionalFormatting>
  <conditionalFormatting sqref="AJ25">
    <cfRule type="cellIs" dxfId="288" priority="1864" operator="equal">
      <formula>"Moderado"</formula>
    </cfRule>
  </conditionalFormatting>
  <conditionalFormatting sqref="AJ25">
    <cfRule type="cellIs" dxfId="287" priority="1865" operator="equal">
      <formula>"Bajo"</formula>
    </cfRule>
  </conditionalFormatting>
  <conditionalFormatting sqref="BH25">
    <cfRule type="cellIs" dxfId="286" priority="1866" operator="equal">
      <formula>"Muy Alta"</formula>
    </cfRule>
  </conditionalFormatting>
  <conditionalFormatting sqref="BH25">
    <cfRule type="cellIs" dxfId="285" priority="1867" operator="equal">
      <formula>"Alta"</formula>
    </cfRule>
  </conditionalFormatting>
  <conditionalFormatting sqref="BH25">
    <cfRule type="cellIs" dxfId="284" priority="1868" operator="equal">
      <formula>"Media"</formula>
    </cfRule>
  </conditionalFormatting>
  <conditionalFormatting sqref="BH25">
    <cfRule type="cellIs" dxfId="283" priority="1869" operator="equal">
      <formula>"Baja"</formula>
    </cfRule>
  </conditionalFormatting>
  <conditionalFormatting sqref="BH25">
    <cfRule type="cellIs" dxfId="282" priority="1870" operator="equal">
      <formula>"Muy Baja"</formula>
    </cfRule>
  </conditionalFormatting>
  <conditionalFormatting sqref="BK25">
    <cfRule type="cellIs" dxfId="281" priority="1871" operator="equal">
      <formula>"Catastrófico"</formula>
    </cfRule>
  </conditionalFormatting>
  <conditionalFormatting sqref="BK25">
    <cfRule type="cellIs" dxfId="280" priority="1872" operator="equal">
      <formula>"Mayor"</formula>
    </cfRule>
  </conditionalFormatting>
  <conditionalFormatting sqref="BK25">
    <cfRule type="cellIs" dxfId="279" priority="1873" operator="equal">
      <formula>"Moderado"</formula>
    </cfRule>
  </conditionalFormatting>
  <conditionalFormatting sqref="BK25">
    <cfRule type="cellIs" dxfId="278" priority="1874" operator="equal">
      <formula>"Menor"</formula>
    </cfRule>
  </conditionalFormatting>
  <conditionalFormatting sqref="BK25">
    <cfRule type="cellIs" dxfId="277" priority="1875" operator="equal">
      <formula>"Leve"</formula>
    </cfRule>
  </conditionalFormatting>
  <conditionalFormatting sqref="BM25">
    <cfRule type="cellIs" dxfId="276" priority="1876" operator="equal">
      <formula>"Extremo"</formula>
    </cfRule>
  </conditionalFormatting>
  <conditionalFormatting sqref="BM25">
    <cfRule type="cellIs" dxfId="275" priority="1877" operator="equal">
      <formula>"Alto"</formula>
    </cfRule>
  </conditionalFormatting>
  <conditionalFormatting sqref="BM25">
    <cfRule type="cellIs" dxfId="274" priority="1878" operator="equal">
      <formula>"Moderado"</formula>
    </cfRule>
  </conditionalFormatting>
  <conditionalFormatting sqref="BM25">
    <cfRule type="cellIs" dxfId="273" priority="1879" operator="equal">
      <formula>"Bajo"</formula>
    </cfRule>
  </conditionalFormatting>
  <conditionalFormatting sqref="AG25:AG30">
    <cfRule type="containsText" dxfId="272" priority="1880" operator="containsText" text="❌">
      <formula>NOT(ISERROR(SEARCH(("❌"),(AG25))))</formula>
    </cfRule>
  </conditionalFormatting>
  <conditionalFormatting sqref="AH25">
    <cfRule type="cellIs" dxfId="271" priority="1881" operator="equal">
      <formula>"Catastrófico"</formula>
    </cfRule>
  </conditionalFormatting>
  <conditionalFormatting sqref="AH25">
    <cfRule type="cellIs" dxfId="270" priority="1882" operator="equal">
      <formula>"Mayor"</formula>
    </cfRule>
  </conditionalFormatting>
  <conditionalFormatting sqref="AH25">
    <cfRule type="cellIs" dxfId="269" priority="1883" operator="equal">
      <formula>"Moderado"</formula>
    </cfRule>
  </conditionalFormatting>
  <conditionalFormatting sqref="AH25">
    <cfRule type="cellIs" dxfId="268" priority="1884" operator="equal">
      <formula>"Menor"</formula>
    </cfRule>
  </conditionalFormatting>
  <conditionalFormatting sqref="AH25">
    <cfRule type="cellIs" dxfId="267" priority="1885" operator="equal">
      <formula>"Leve"</formula>
    </cfRule>
  </conditionalFormatting>
  <conditionalFormatting sqref="K25">
    <cfRule type="cellIs" dxfId="266" priority="1886" operator="equal">
      <formula>"Muy Alta"</formula>
    </cfRule>
  </conditionalFormatting>
  <conditionalFormatting sqref="K25">
    <cfRule type="cellIs" dxfId="265" priority="1887" operator="equal">
      <formula>"Alta"</formula>
    </cfRule>
  </conditionalFormatting>
  <conditionalFormatting sqref="K25">
    <cfRule type="cellIs" dxfId="264" priority="1888" operator="equal">
      <formula>"Media"</formula>
    </cfRule>
  </conditionalFormatting>
  <conditionalFormatting sqref="K25">
    <cfRule type="cellIs" dxfId="263" priority="1889" operator="equal">
      <formula>"Baja"</formula>
    </cfRule>
  </conditionalFormatting>
  <conditionalFormatting sqref="K25">
    <cfRule type="cellIs" dxfId="262" priority="1890" operator="equal">
      <formula>"Muy Baja"</formula>
    </cfRule>
  </conditionalFormatting>
  <conditionalFormatting sqref="BI25">
    <cfRule type="cellIs" dxfId="261" priority="1891" operator="equal">
      <formula>"Catastrófico"</formula>
    </cfRule>
  </conditionalFormatting>
  <conditionalFormatting sqref="BI25">
    <cfRule type="cellIs" dxfId="260" priority="1892" operator="equal">
      <formula>"Mayor"</formula>
    </cfRule>
  </conditionalFormatting>
  <conditionalFormatting sqref="BI25">
    <cfRule type="cellIs" dxfId="259" priority="1893" operator="equal">
      <formula>"Moderado"</formula>
    </cfRule>
  </conditionalFormatting>
  <conditionalFormatting sqref="BI25">
    <cfRule type="cellIs" dxfId="258" priority="1894" operator="equal">
      <formula>"Menor"</formula>
    </cfRule>
  </conditionalFormatting>
  <conditionalFormatting sqref="BI25">
    <cfRule type="cellIs" dxfId="257" priority="1895" operator="equal">
      <formula>"Leve"</formula>
    </cfRule>
  </conditionalFormatting>
  <conditionalFormatting sqref="BM25:BM30">
    <cfRule type="cellIs" dxfId="256" priority="1896" operator="equal">
      <formula>"Extremo"</formula>
    </cfRule>
  </conditionalFormatting>
  <conditionalFormatting sqref="BM25:BM30">
    <cfRule type="cellIs" dxfId="255" priority="1897" operator="equal">
      <formula>"Extremo"</formula>
    </cfRule>
  </conditionalFormatting>
  <conditionalFormatting sqref="BM25:BM30">
    <cfRule type="cellIs" dxfId="254" priority="1898" operator="equal">
      <formula>"Alta"</formula>
    </cfRule>
  </conditionalFormatting>
  <conditionalFormatting sqref="K25:K30 BI25:BI30">
    <cfRule type="cellIs" dxfId="253" priority="1899" operator="equal">
      <formula>"Casi Seguro"</formula>
    </cfRule>
  </conditionalFormatting>
  <conditionalFormatting sqref="K25:K30">
    <cfRule type="cellIs" dxfId="252" priority="1900" operator="equal">
      <formula>"Probable"</formula>
    </cfRule>
  </conditionalFormatting>
  <conditionalFormatting sqref="K25:K30 BI25:BI30">
    <cfRule type="cellIs" dxfId="251" priority="1901" operator="equal">
      <formula>"Posible"</formula>
    </cfRule>
  </conditionalFormatting>
  <conditionalFormatting sqref="K25:K30">
    <cfRule type="cellIs" dxfId="250" priority="1902" operator="equal">
      <formula>"Rara vez"</formula>
    </cfRule>
  </conditionalFormatting>
  <conditionalFormatting sqref="K25:K30">
    <cfRule type="cellIs" dxfId="249" priority="1903" operator="equal">
      <formula>"Improbable"</formula>
    </cfRule>
  </conditionalFormatting>
  <conditionalFormatting sqref="K25:K30">
    <cfRule type="cellIs" dxfId="248" priority="1904" operator="equal">
      <formula>"Rara vez"</formula>
    </cfRule>
  </conditionalFormatting>
  <conditionalFormatting sqref="BI25:BI30">
    <cfRule type="cellIs" dxfId="247" priority="1905" operator="equal">
      <formula>"Probable"</formula>
    </cfRule>
  </conditionalFormatting>
  <conditionalFormatting sqref="BI25:BI30">
    <cfRule type="cellIs" dxfId="246" priority="1906" operator="equal">
      <formula>"Improbable"</formula>
    </cfRule>
  </conditionalFormatting>
  <conditionalFormatting sqref="BI25:BI30">
    <cfRule type="cellIs" dxfId="245" priority="1907" operator="equal">
      <formula>"Rara vez"</formula>
    </cfRule>
  </conditionalFormatting>
  <conditionalFormatting sqref="AJ25:AJ30">
    <cfRule type="cellIs" dxfId="244" priority="1908" operator="equal">
      <formula>"Moderada"</formula>
    </cfRule>
  </conditionalFormatting>
  <conditionalFormatting sqref="AJ25:AJ30">
    <cfRule type="cellIs" dxfId="243" priority="1909" operator="equal">
      <formula>"Alta"</formula>
    </cfRule>
  </conditionalFormatting>
  <conditionalFormatting sqref="AJ25:AJ30">
    <cfRule type="cellIs" dxfId="242" priority="1910" operator="equal">
      <formula>"Extrema"</formula>
    </cfRule>
  </conditionalFormatting>
  <conditionalFormatting sqref="BI25">
    <cfRule type="cellIs" dxfId="241" priority="1911" operator="equal">
      <formula>"Catastrófico"</formula>
    </cfRule>
  </conditionalFormatting>
  <conditionalFormatting sqref="BI25">
    <cfRule type="cellIs" dxfId="240" priority="1912" operator="equal">
      <formula>"Mayor"</formula>
    </cfRule>
  </conditionalFormatting>
  <conditionalFormatting sqref="BI25">
    <cfRule type="cellIs" dxfId="239" priority="1913" operator="equal">
      <formula>"Moderado"</formula>
    </cfRule>
  </conditionalFormatting>
  <conditionalFormatting sqref="BI25">
    <cfRule type="cellIs" dxfId="238" priority="1914" operator="equal">
      <formula>"Menor"</formula>
    </cfRule>
  </conditionalFormatting>
  <conditionalFormatting sqref="BI25">
    <cfRule type="cellIs" dxfId="237" priority="1915" operator="equal">
      <formula>"Leve"</formula>
    </cfRule>
  </conditionalFormatting>
  <conditionalFormatting sqref="BI25">
    <cfRule type="cellIs" dxfId="236" priority="1916" operator="equal">
      <formula>"Casi Seguro"</formula>
    </cfRule>
  </conditionalFormatting>
  <conditionalFormatting sqref="BI25">
    <cfRule type="cellIs" dxfId="235" priority="1917" operator="equal">
      <formula>"Probable"</formula>
    </cfRule>
  </conditionalFormatting>
  <conditionalFormatting sqref="BI25">
    <cfRule type="cellIs" dxfId="234" priority="1918" operator="equal">
      <formula>"Posible"</formula>
    </cfRule>
  </conditionalFormatting>
  <conditionalFormatting sqref="BI25">
    <cfRule type="cellIs" dxfId="233" priority="1919" operator="equal">
      <formula>"Improbable"</formula>
    </cfRule>
  </conditionalFormatting>
  <conditionalFormatting sqref="BI25">
    <cfRule type="cellIs" dxfId="232" priority="1920" operator="equal">
      <formula>"Rara vez"</formula>
    </cfRule>
  </conditionalFormatting>
  <conditionalFormatting sqref="AJ35">
    <cfRule type="cellIs" dxfId="231" priority="1921" operator="equal">
      <formula>"Extremo"</formula>
    </cfRule>
  </conditionalFormatting>
  <conditionalFormatting sqref="AJ35">
    <cfRule type="cellIs" dxfId="230" priority="1922" operator="equal">
      <formula>"Alto"</formula>
    </cfRule>
  </conditionalFormatting>
  <conditionalFormatting sqref="AJ35">
    <cfRule type="cellIs" dxfId="229" priority="1923" operator="equal">
      <formula>"Moderado"</formula>
    </cfRule>
  </conditionalFormatting>
  <conditionalFormatting sqref="AJ35">
    <cfRule type="cellIs" dxfId="228" priority="1924" operator="equal">
      <formula>"Bajo"</formula>
    </cfRule>
  </conditionalFormatting>
  <conditionalFormatting sqref="BH35 BJ35">
    <cfRule type="cellIs" dxfId="227" priority="1925" operator="equal">
      <formula>"Muy Alta"</formula>
    </cfRule>
  </conditionalFormatting>
  <conditionalFormatting sqref="BH35 BJ35">
    <cfRule type="cellIs" dxfId="226" priority="1926" operator="equal">
      <formula>"Alta"</formula>
    </cfRule>
  </conditionalFormatting>
  <conditionalFormatting sqref="BH35 BJ35">
    <cfRule type="cellIs" dxfId="225" priority="1927" operator="equal">
      <formula>"Media"</formula>
    </cfRule>
  </conditionalFormatting>
  <conditionalFormatting sqref="BH35 BJ35">
    <cfRule type="cellIs" dxfId="224" priority="1928" operator="equal">
      <formula>"Baja"</formula>
    </cfRule>
  </conditionalFormatting>
  <conditionalFormatting sqref="BH35 BJ35">
    <cfRule type="cellIs" dxfId="223" priority="1929" operator="equal">
      <formula>"Muy Baja"</formula>
    </cfRule>
  </conditionalFormatting>
  <conditionalFormatting sqref="BK35 BM35">
    <cfRule type="cellIs" dxfId="222" priority="1930" operator="equal">
      <formula>"Catastrófico"</formula>
    </cfRule>
  </conditionalFormatting>
  <conditionalFormatting sqref="BK35 BM35">
    <cfRule type="cellIs" dxfId="221" priority="1931" operator="equal">
      <formula>"Mayor"</formula>
    </cfRule>
  </conditionalFormatting>
  <conditionalFormatting sqref="BK35 BM35">
    <cfRule type="cellIs" dxfId="220" priority="1932" operator="equal">
      <formula>"Moderado"</formula>
    </cfRule>
  </conditionalFormatting>
  <conditionalFormatting sqref="BK35 BM35">
    <cfRule type="cellIs" dxfId="219" priority="1933" operator="equal">
      <formula>"Menor"</formula>
    </cfRule>
  </conditionalFormatting>
  <conditionalFormatting sqref="BK35 BM35">
    <cfRule type="cellIs" dxfId="218" priority="1934" operator="equal">
      <formula>"Leve"</formula>
    </cfRule>
  </conditionalFormatting>
  <conditionalFormatting sqref="BM35">
    <cfRule type="cellIs" dxfId="217" priority="1935" operator="equal">
      <formula>"Extremo"</formula>
    </cfRule>
  </conditionalFormatting>
  <conditionalFormatting sqref="BM35">
    <cfRule type="cellIs" dxfId="216" priority="1936" operator="equal">
      <formula>"Alto"</formula>
    </cfRule>
  </conditionalFormatting>
  <conditionalFormatting sqref="BM35">
    <cfRule type="cellIs" dxfId="215" priority="1937" operator="equal">
      <formula>"Moderado"</formula>
    </cfRule>
  </conditionalFormatting>
  <conditionalFormatting sqref="BM35">
    <cfRule type="cellIs" dxfId="214" priority="1938" operator="equal">
      <formula>"Bajo"</formula>
    </cfRule>
  </conditionalFormatting>
  <conditionalFormatting sqref="AG35:AG39 AI35:AI39">
    <cfRule type="containsText" dxfId="213" priority="1939" operator="containsText" text="❌">
      <formula>NOT(ISERROR(SEARCH(("❌"),(AG35))))</formula>
    </cfRule>
  </conditionalFormatting>
  <conditionalFormatting sqref="AH35 AJ35">
    <cfRule type="cellIs" dxfId="212" priority="1940" operator="equal">
      <formula>"Catastrófico"</formula>
    </cfRule>
  </conditionalFormatting>
  <conditionalFormatting sqref="AH35 AJ35">
    <cfRule type="cellIs" dxfId="211" priority="1941" operator="equal">
      <formula>"Mayor"</formula>
    </cfRule>
  </conditionalFormatting>
  <conditionalFormatting sqref="AH35 AJ35">
    <cfRule type="cellIs" dxfId="210" priority="1942" operator="equal">
      <formula>"Moderado"</formula>
    </cfRule>
  </conditionalFormatting>
  <conditionalFormatting sqref="AH35 AJ35">
    <cfRule type="cellIs" dxfId="209" priority="1943" operator="equal">
      <formula>"Menor"</formula>
    </cfRule>
  </conditionalFormatting>
  <conditionalFormatting sqref="AH35 AJ35">
    <cfRule type="cellIs" dxfId="208" priority="1944" operator="equal">
      <formula>"Leve"</formula>
    </cfRule>
  </conditionalFormatting>
  <conditionalFormatting sqref="K35">
    <cfRule type="cellIs" dxfId="207" priority="1945" operator="equal">
      <formula>"Muy Alta"</formula>
    </cfRule>
  </conditionalFormatting>
  <conditionalFormatting sqref="K35">
    <cfRule type="cellIs" dxfId="206" priority="1946" operator="equal">
      <formula>"Alta"</formula>
    </cfRule>
  </conditionalFormatting>
  <conditionalFormatting sqref="K35">
    <cfRule type="cellIs" dxfId="205" priority="1947" operator="equal">
      <formula>"Media"</formula>
    </cfRule>
  </conditionalFormatting>
  <conditionalFormatting sqref="K35">
    <cfRule type="cellIs" dxfId="204" priority="1948" operator="equal">
      <formula>"Baja"</formula>
    </cfRule>
  </conditionalFormatting>
  <conditionalFormatting sqref="K35">
    <cfRule type="cellIs" dxfId="203" priority="1949" operator="equal">
      <formula>"Muy Baja"</formula>
    </cfRule>
  </conditionalFormatting>
  <conditionalFormatting sqref="BI35 BK35">
    <cfRule type="cellIs" dxfId="202" priority="1950" operator="equal">
      <formula>"Catastrófico"</formula>
    </cfRule>
  </conditionalFormatting>
  <conditionalFormatting sqref="BI35 BK35">
    <cfRule type="cellIs" dxfId="201" priority="1951" operator="equal">
      <formula>"Mayor"</formula>
    </cfRule>
  </conditionalFormatting>
  <conditionalFormatting sqref="BI35 BK35">
    <cfRule type="cellIs" dxfId="200" priority="1952" operator="equal">
      <formula>"Moderado"</formula>
    </cfRule>
  </conditionalFormatting>
  <conditionalFormatting sqref="BI35 BK35">
    <cfRule type="cellIs" dxfId="199" priority="1953" operator="equal">
      <formula>"Menor"</formula>
    </cfRule>
  </conditionalFormatting>
  <conditionalFormatting sqref="BI35 BK35">
    <cfRule type="cellIs" dxfId="198" priority="1954" operator="equal">
      <formula>"Leve"</formula>
    </cfRule>
  </conditionalFormatting>
  <conditionalFormatting sqref="BM35:BM39">
    <cfRule type="cellIs" dxfId="197" priority="1955" operator="equal">
      <formula>"Extremo"</formula>
    </cfRule>
  </conditionalFormatting>
  <conditionalFormatting sqref="BM35:BM39">
    <cfRule type="cellIs" dxfId="196" priority="1956" operator="equal">
      <formula>"Extremo"</formula>
    </cfRule>
  </conditionalFormatting>
  <conditionalFormatting sqref="BM35:BM39">
    <cfRule type="cellIs" dxfId="195" priority="1957" operator="equal">
      <formula>"Alta"</formula>
    </cfRule>
  </conditionalFormatting>
  <conditionalFormatting sqref="K35:K39 BI35:BI39">
    <cfRule type="cellIs" dxfId="194" priority="1958" operator="equal">
      <formula>"Casi Seguro"</formula>
    </cfRule>
  </conditionalFormatting>
  <conditionalFormatting sqref="K35:K39">
    <cfRule type="cellIs" dxfId="193" priority="1959" operator="equal">
      <formula>"Probable"</formula>
    </cfRule>
  </conditionalFormatting>
  <conditionalFormatting sqref="K35:K39 BI35:BI39">
    <cfRule type="cellIs" dxfId="192" priority="1960" operator="equal">
      <formula>"Posible"</formula>
    </cfRule>
  </conditionalFormatting>
  <conditionalFormatting sqref="K35:K39">
    <cfRule type="cellIs" dxfId="191" priority="1961" operator="equal">
      <formula>"Rara vez"</formula>
    </cfRule>
  </conditionalFormatting>
  <conditionalFormatting sqref="K35:K39">
    <cfRule type="cellIs" dxfId="190" priority="1962" operator="equal">
      <formula>"Improbable"</formula>
    </cfRule>
  </conditionalFormatting>
  <conditionalFormatting sqref="K35:K39">
    <cfRule type="cellIs" dxfId="189" priority="1963" operator="equal">
      <formula>"Rara vez"</formula>
    </cfRule>
  </conditionalFormatting>
  <conditionalFormatting sqref="BK35:BK39">
    <cfRule type="cellIs" dxfId="188" priority="1964" operator="equal">
      <formula>"Casi Seguro"</formula>
    </cfRule>
  </conditionalFormatting>
  <conditionalFormatting sqref="BI35:BI39 BK35:BK39">
    <cfRule type="cellIs" dxfId="187" priority="1965" operator="equal">
      <formula>"Probable"</formula>
    </cfRule>
  </conditionalFormatting>
  <conditionalFormatting sqref="BK35:BK39">
    <cfRule type="cellIs" dxfId="186" priority="1966" operator="equal">
      <formula>"Posible"</formula>
    </cfRule>
  </conditionalFormatting>
  <conditionalFormatting sqref="BI35:BI39 BK35:BK39">
    <cfRule type="cellIs" dxfId="185" priority="1967" operator="equal">
      <formula>"Improbable"</formula>
    </cfRule>
  </conditionalFormatting>
  <conditionalFormatting sqref="BI35:BI39 BK35:BK39">
    <cfRule type="cellIs" dxfId="184" priority="1968" operator="equal">
      <formula>"Rara vez"</formula>
    </cfRule>
  </conditionalFormatting>
  <conditionalFormatting sqref="AJ35">
    <cfRule type="cellIs" dxfId="183" priority="1969" operator="equal">
      <formula>"Moderada"</formula>
    </cfRule>
  </conditionalFormatting>
  <conditionalFormatting sqref="AJ35">
    <cfRule type="cellIs" dxfId="182" priority="1970" operator="equal">
      <formula>"Alta"</formula>
    </cfRule>
  </conditionalFormatting>
  <conditionalFormatting sqref="AJ35">
    <cfRule type="cellIs" dxfId="181" priority="1971" operator="equal">
      <formula>"Extrema"</formula>
    </cfRule>
  </conditionalFormatting>
  <conditionalFormatting sqref="BI35 BK35">
    <cfRule type="cellIs" dxfId="180" priority="1972" operator="equal">
      <formula>"Catastrófico"</formula>
    </cfRule>
  </conditionalFormatting>
  <conditionalFormatting sqref="BI35 BK35">
    <cfRule type="cellIs" dxfId="179" priority="1973" operator="equal">
      <formula>"Mayor"</formula>
    </cfRule>
  </conditionalFormatting>
  <conditionalFormatting sqref="BI35 BK35">
    <cfRule type="cellIs" dxfId="178" priority="1974" operator="equal">
      <formula>"Moderado"</formula>
    </cfRule>
  </conditionalFormatting>
  <conditionalFormatting sqref="BI35 BK35">
    <cfRule type="cellIs" dxfId="177" priority="1975" operator="equal">
      <formula>"Menor"</formula>
    </cfRule>
  </conditionalFormatting>
  <conditionalFormatting sqref="BI35 BK35">
    <cfRule type="cellIs" dxfId="176" priority="1976" operator="equal">
      <formula>"Leve"</formula>
    </cfRule>
  </conditionalFormatting>
  <conditionalFormatting sqref="BI35 BK35">
    <cfRule type="cellIs" dxfId="175" priority="1977" operator="equal">
      <formula>"Casi Seguro"</formula>
    </cfRule>
  </conditionalFormatting>
  <conditionalFormatting sqref="BI35 BK35">
    <cfRule type="cellIs" dxfId="174" priority="1978" operator="equal">
      <formula>"Probable"</formula>
    </cfRule>
  </conditionalFormatting>
  <conditionalFormatting sqref="BI35 BK35">
    <cfRule type="cellIs" dxfId="173" priority="1979" operator="equal">
      <formula>"Posible"</formula>
    </cfRule>
  </conditionalFormatting>
  <conditionalFormatting sqref="BI35 BK35">
    <cfRule type="cellIs" dxfId="172" priority="1980" operator="equal">
      <formula>"Improbable"</formula>
    </cfRule>
  </conditionalFormatting>
  <conditionalFormatting sqref="BI35 BK35">
    <cfRule type="cellIs" dxfId="171" priority="1981" operator="equal">
      <formula>"Rara vez"</formula>
    </cfRule>
  </conditionalFormatting>
  <conditionalFormatting sqref="BI50 BI53">
    <cfRule type="cellIs" dxfId="170" priority="152" operator="equal">
      <formula>"Catastrófico"</formula>
    </cfRule>
  </conditionalFormatting>
  <conditionalFormatting sqref="BI50 BI53">
    <cfRule type="cellIs" dxfId="169" priority="153" operator="equal">
      <formula>"Mayor"</formula>
    </cfRule>
  </conditionalFormatting>
  <conditionalFormatting sqref="BI50 BI53">
    <cfRule type="cellIs" dxfId="168" priority="154" operator="equal">
      <formula>"Moderado"</formula>
    </cfRule>
  </conditionalFormatting>
  <conditionalFormatting sqref="BI50 BI53">
    <cfRule type="cellIs" dxfId="167" priority="155" operator="equal">
      <formula>"Menor"</formula>
    </cfRule>
  </conditionalFormatting>
  <conditionalFormatting sqref="BI50 BI53">
    <cfRule type="cellIs" dxfId="166" priority="156" operator="equal">
      <formula>"Leve"</formula>
    </cfRule>
  </conditionalFormatting>
  <conditionalFormatting sqref="BI50:BI53">
    <cfRule type="cellIs" dxfId="165" priority="157" operator="equal">
      <formula>"Casi Seguro"</formula>
    </cfRule>
  </conditionalFormatting>
  <conditionalFormatting sqref="BI50:BI53">
    <cfRule type="cellIs" dxfId="164" priority="158" operator="equal">
      <formula>"Probable"</formula>
    </cfRule>
  </conditionalFormatting>
  <conditionalFormatting sqref="BI50:BI53">
    <cfRule type="cellIs" dxfId="163" priority="159" operator="equal">
      <formula>"Posible"</formula>
    </cfRule>
  </conditionalFormatting>
  <conditionalFormatting sqref="BI50:BI53">
    <cfRule type="cellIs" dxfId="162" priority="160" operator="equal">
      <formula>"Improbable"</formula>
    </cfRule>
  </conditionalFormatting>
  <conditionalFormatting sqref="BI50:BI53">
    <cfRule type="cellIs" dxfId="161" priority="161" operator="equal">
      <formula>"Rara vez"</formula>
    </cfRule>
  </conditionalFormatting>
  <conditionalFormatting sqref="BI50 BI53">
    <cfRule type="cellIs" dxfId="160" priority="162" operator="equal">
      <formula>"Catastrófico"</formula>
    </cfRule>
  </conditionalFormatting>
  <conditionalFormatting sqref="BI50 BI53">
    <cfRule type="cellIs" dxfId="159" priority="163" operator="equal">
      <formula>"Mayor"</formula>
    </cfRule>
  </conditionalFormatting>
  <conditionalFormatting sqref="BI50 BI53">
    <cfRule type="cellIs" dxfId="158" priority="164" operator="equal">
      <formula>"Moderado"</formula>
    </cfRule>
  </conditionalFormatting>
  <conditionalFormatting sqref="BI50 BI53">
    <cfRule type="cellIs" dxfId="157" priority="165" operator="equal">
      <formula>"Menor"</formula>
    </cfRule>
  </conditionalFormatting>
  <conditionalFormatting sqref="BI50 BI53">
    <cfRule type="cellIs" dxfId="156" priority="166" operator="equal">
      <formula>"Leve"</formula>
    </cfRule>
  </conditionalFormatting>
  <conditionalFormatting sqref="BI50:BI53">
    <cfRule type="cellIs" dxfId="155" priority="167" operator="equal">
      <formula>"Casi Seguro"</formula>
    </cfRule>
  </conditionalFormatting>
  <conditionalFormatting sqref="BI50:BI53">
    <cfRule type="cellIs" dxfId="154" priority="168" operator="equal">
      <formula>"Probable"</formula>
    </cfRule>
  </conditionalFormatting>
  <conditionalFormatting sqref="BI50:BI53">
    <cfRule type="cellIs" dxfId="153" priority="169" operator="equal">
      <formula>"Posible"</formula>
    </cfRule>
  </conditionalFormatting>
  <conditionalFormatting sqref="BI50:BI53">
    <cfRule type="cellIs" dxfId="152" priority="170" operator="equal">
      <formula>"Improbable"</formula>
    </cfRule>
  </conditionalFormatting>
  <conditionalFormatting sqref="BI50:BI53">
    <cfRule type="cellIs" dxfId="151" priority="171" operator="equal">
      <formula>"Rara vez"</formula>
    </cfRule>
  </conditionalFormatting>
  <conditionalFormatting sqref="K53">
    <cfRule type="cellIs" dxfId="150" priority="141" operator="equal">
      <formula>"Muy Alta"</formula>
    </cfRule>
  </conditionalFormatting>
  <conditionalFormatting sqref="K53">
    <cfRule type="cellIs" dxfId="149" priority="142" operator="equal">
      <formula>"Alta"</formula>
    </cfRule>
  </conditionalFormatting>
  <conditionalFormatting sqref="K53">
    <cfRule type="cellIs" dxfId="148" priority="143" operator="equal">
      <formula>"Media"</formula>
    </cfRule>
  </conditionalFormatting>
  <conditionalFormatting sqref="K53">
    <cfRule type="cellIs" dxfId="147" priority="144" operator="equal">
      <formula>"Baja"</formula>
    </cfRule>
  </conditionalFormatting>
  <conditionalFormatting sqref="K53">
    <cfRule type="cellIs" dxfId="146" priority="145" operator="equal">
      <formula>"Muy Baja"</formula>
    </cfRule>
  </conditionalFormatting>
  <conditionalFormatting sqref="K53:K56">
    <cfRule type="cellIs" dxfId="145" priority="146" operator="equal">
      <formula>"Casi Seguro"</formula>
    </cfRule>
  </conditionalFormatting>
  <conditionalFormatting sqref="K53:K56">
    <cfRule type="cellIs" dxfId="144" priority="147" operator="equal">
      <formula>"Probable"</formula>
    </cfRule>
  </conditionalFormatting>
  <conditionalFormatting sqref="K53:K56">
    <cfRule type="cellIs" dxfId="143" priority="148" operator="equal">
      <formula>"Posible"</formula>
    </cfRule>
  </conditionalFormatting>
  <conditionalFormatting sqref="K53:K56">
    <cfRule type="cellIs" dxfId="142" priority="149" operator="equal">
      <formula>"Rara vez"</formula>
    </cfRule>
  </conditionalFormatting>
  <conditionalFormatting sqref="K53:K56">
    <cfRule type="cellIs" dxfId="141" priority="150" operator="equal">
      <formula>"Improbable"</formula>
    </cfRule>
  </conditionalFormatting>
  <conditionalFormatting sqref="K53:K56">
    <cfRule type="cellIs" dxfId="140" priority="151" operator="equal">
      <formula>"Rara vez"</formula>
    </cfRule>
  </conditionalFormatting>
  <conditionalFormatting sqref="AG57:AG59">
    <cfRule type="containsText" dxfId="139" priority="140" operator="containsText" text="❌">
      <formula>NOT(ISERROR(SEARCH(("❌"),(AG57))))</formula>
    </cfRule>
  </conditionalFormatting>
  <conditionalFormatting sqref="AJ57">
    <cfRule type="cellIs" dxfId="138" priority="128" operator="equal">
      <formula>"Extremo"</formula>
    </cfRule>
  </conditionalFormatting>
  <conditionalFormatting sqref="AJ57">
    <cfRule type="cellIs" dxfId="137" priority="129" operator="equal">
      <formula>"Alto"</formula>
    </cfRule>
  </conditionalFormatting>
  <conditionalFormatting sqref="AJ57">
    <cfRule type="cellIs" dxfId="136" priority="130" operator="equal">
      <formula>"Moderado"</formula>
    </cfRule>
  </conditionalFormatting>
  <conditionalFormatting sqref="AJ57">
    <cfRule type="cellIs" dxfId="135" priority="131" operator="equal">
      <formula>"Bajo"</formula>
    </cfRule>
  </conditionalFormatting>
  <conditionalFormatting sqref="AH57">
    <cfRule type="cellIs" dxfId="134" priority="132" operator="equal">
      <formula>"Catastrófico"</formula>
    </cfRule>
  </conditionalFormatting>
  <conditionalFormatting sqref="AH57">
    <cfRule type="cellIs" dxfId="133" priority="133" operator="equal">
      <formula>"Mayor"</formula>
    </cfRule>
  </conditionalFormatting>
  <conditionalFormatting sqref="AH57">
    <cfRule type="cellIs" dxfId="132" priority="134" operator="equal">
      <formula>"Moderado"</formula>
    </cfRule>
  </conditionalFormatting>
  <conditionalFormatting sqref="AH57">
    <cfRule type="cellIs" dxfId="131" priority="135" operator="equal">
      <formula>"Menor"</formula>
    </cfRule>
  </conditionalFormatting>
  <conditionalFormatting sqref="AH57">
    <cfRule type="cellIs" dxfId="130" priority="136" operator="equal">
      <formula>"Leve"</formula>
    </cfRule>
  </conditionalFormatting>
  <conditionalFormatting sqref="AJ57:AJ59">
    <cfRule type="cellIs" dxfId="129" priority="137" operator="equal">
      <formula>"Moderada"</formula>
    </cfRule>
  </conditionalFormatting>
  <conditionalFormatting sqref="AJ57:AJ59">
    <cfRule type="cellIs" dxfId="128" priority="138" operator="equal">
      <formula>"Alta"</formula>
    </cfRule>
  </conditionalFormatting>
  <conditionalFormatting sqref="AJ57:AJ59">
    <cfRule type="cellIs" dxfId="127" priority="139" operator="equal">
      <formula>"Extrema"</formula>
    </cfRule>
  </conditionalFormatting>
  <conditionalFormatting sqref="BI57">
    <cfRule type="cellIs" dxfId="126" priority="96" operator="equal">
      <formula>"Catastrófico"</formula>
    </cfRule>
  </conditionalFormatting>
  <conditionalFormatting sqref="BI57">
    <cfRule type="cellIs" dxfId="125" priority="97" operator="equal">
      <formula>"Mayor"</formula>
    </cfRule>
  </conditionalFormatting>
  <conditionalFormatting sqref="BI57">
    <cfRule type="cellIs" dxfId="124" priority="98" operator="equal">
      <formula>"Moderado"</formula>
    </cfRule>
  </conditionalFormatting>
  <conditionalFormatting sqref="BI57">
    <cfRule type="cellIs" dxfId="123" priority="99" operator="equal">
      <formula>"Menor"</formula>
    </cfRule>
  </conditionalFormatting>
  <conditionalFormatting sqref="BI57">
    <cfRule type="cellIs" dxfId="122" priority="100" operator="equal">
      <formula>"Leve"</formula>
    </cfRule>
  </conditionalFormatting>
  <conditionalFormatting sqref="BI57:BI59">
    <cfRule type="cellIs" dxfId="121" priority="101" operator="equal">
      <formula>"Casi Seguro"</formula>
    </cfRule>
  </conditionalFormatting>
  <conditionalFormatting sqref="BI57:BI59">
    <cfRule type="cellIs" dxfId="120" priority="102" operator="equal">
      <formula>"Probable"</formula>
    </cfRule>
  </conditionalFormatting>
  <conditionalFormatting sqref="BI57:BI59">
    <cfRule type="cellIs" dxfId="119" priority="103" operator="equal">
      <formula>"Posible"</formula>
    </cfRule>
  </conditionalFormatting>
  <conditionalFormatting sqref="BI57:BI59">
    <cfRule type="cellIs" dxfId="118" priority="104" operator="equal">
      <formula>"Improbable"</formula>
    </cfRule>
  </conditionalFormatting>
  <conditionalFormatting sqref="BI57:BI59">
    <cfRule type="cellIs" dxfId="117" priority="105" operator="equal">
      <formula>"Rara vez"</formula>
    </cfRule>
  </conditionalFormatting>
  <conditionalFormatting sqref="BH57">
    <cfRule type="cellIs" dxfId="116" priority="106" operator="equal">
      <formula>"Muy Alta"</formula>
    </cfRule>
  </conditionalFormatting>
  <conditionalFormatting sqref="BH57">
    <cfRule type="cellIs" dxfId="115" priority="107" operator="equal">
      <formula>"Alta"</formula>
    </cfRule>
  </conditionalFormatting>
  <conditionalFormatting sqref="BH57">
    <cfRule type="cellIs" dxfId="114" priority="108" operator="equal">
      <formula>"Media"</formula>
    </cfRule>
  </conditionalFormatting>
  <conditionalFormatting sqref="BH57">
    <cfRule type="cellIs" dxfId="113" priority="109" operator="equal">
      <formula>"Baja"</formula>
    </cfRule>
  </conditionalFormatting>
  <conditionalFormatting sqref="BH57">
    <cfRule type="cellIs" dxfId="112" priority="110" operator="equal">
      <formula>"Muy Baja"</formula>
    </cfRule>
  </conditionalFormatting>
  <conditionalFormatting sqref="BK57">
    <cfRule type="cellIs" dxfId="111" priority="111" operator="equal">
      <formula>"Catastrófico"</formula>
    </cfRule>
  </conditionalFormatting>
  <conditionalFormatting sqref="BK57">
    <cfRule type="cellIs" dxfId="110" priority="112" operator="equal">
      <formula>"Mayor"</formula>
    </cfRule>
  </conditionalFormatting>
  <conditionalFormatting sqref="BK57">
    <cfRule type="cellIs" dxfId="109" priority="113" operator="equal">
      <formula>"Moderado"</formula>
    </cfRule>
  </conditionalFormatting>
  <conditionalFormatting sqref="BK57">
    <cfRule type="cellIs" dxfId="108" priority="114" operator="equal">
      <formula>"Menor"</formula>
    </cfRule>
  </conditionalFormatting>
  <conditionalFormatting sqref="BK57">
    <cfRule type="cellIs" dxfId="107" priority="115" operator="equal">
      <formula>"Leve"</formula>
    </cfRule>
  </conditionalFormatting>
  <conditionalFormatting sqref="BM57">
    <cfRule type="cellIs" dxfId="106" priority="116" operator="equal">
      <formula>"Extremo"</formula>
    </cfRule>
  </conditionalFormatting>
  <conditionalFormatting sqref="BM57">
    <cfRule type="cellIs" dxfId="105" priority="117" operator="equal">
      <formula>"Alto"</formula>
    </cfRule>
  </conditionalFormatting>
  <conditionalFormatting sqref="BM57">
    <cfRule type="cellIs" dxfId="104" priority="118" operator="equal">
      <formula>"Moderado"</formula>
    </cfRule>
  </conditionalFormatting>
  <conditionalFormatting sqref="BM57">
    <cfRule type="cellIs" dxfId="103" priority="119" operator="equal">
      <formula>"Bajo"</formula>
    </cfRule>
  </conditionalFormatting>
  <conditionalFormatting sqref="BI57">
    <cfRule type="cellIs" dxfId="102" priority="120" operator="equal">
      <formula>"Catastrófico"</formula>
    </cfRule>
  </conditionalFormatting>
  <conditionalFormatting sqref="BI57">
    <cfRule type="cellIs" dxfId="101" priority="121" operator="equal">
      <formula>"Mayor"</formula>
    </cfRule>
  </conditionalFormatting>
  <conditionalFormatting sqref="BI57">
    <cfRule type="cellIs" dxfId="100" priority="122" operator="equal">
      <formula>"Moderado"</formula>
    </cfRule>
  </conditionalFormatting>
  <conditionalFormatting sqref="BI57">
    <cfRule type="cellIs" dxfId="99" priority="123" operator="equal">
      <formula>"Menor"</formula>
    </cfRule>
  </conditionalFormatting>
  <conditionalFormatting sqref="BI57">
    <cfRule type="cellIs" dxfId="98" priority="124" operator="equal">
      <formula>"Leve"</formula>
    </cfRule>
  </conditionalFormatting>
  <conditionalFormatting sqref="BM57:BM59">
    <cfRule type="cellIs" dxfId="97" priority="125" operator="equal">
      <formula>"Extremo"</formula>
    </cfRule>
  </conditionalFormatting>
  <conditionalFormatting sqref="BM57:BM59">
    <cfRule type="cellIs" dxfId="96" priority="126" operator="equal">
      <formula>"Extremo"</formula>
    </cfRule>
  </conditionalFormatting>
  <conditionalFormatting sqref="BM57:BM59">
    <cfRule type="cellIs" dxfId="95" priority="127" operator="equal">
      <formula>"Alta"</formula>
    </cfRule>
  </conditionalFormatting>
  <conditionalFormatting sqref="BM66">
    <cfRule type="cellIs" dxfId="94" priority="61" operator="equal">
      <formula>"Extremo"</formula>
    </cfRule>
  </conditionalFormatting>
  <conditionalFormatting sqref="BM66">
    <cfRule type="cellIs" dxfId="93" priority="62" operator="equal">
      <formula>"Alto"</formula>
    </cfRule>
  </conditionalFormatting>
  <conditionalFormatting sqref="BM66">
    <cfRule type="cellIs" dxfId="92" priority="63" operator="equal">
      <formula>"Moderado"</formula>
    </cfRule>
  </conditionalFormatting>
  <conditionalFormatting sqref="BM66">
    <cfRule type="cellIs" dxfId="91" priority="64" operator="equal">
      <formula>"Bajo"</formula>
    </cfRule>
  </conditionalFormatting>
  <conditionalFormatting sqref="BM66:BM69">
    <cfRule type="cellIs" dxfId="90" priority="60" operator="equal">
      <formula>$BL$66=60%</formula>
    </cfRule>
    <cfRule type="cellIs" dxfId="89" priority="65" operator="equal">
      <formula>"Extremo"</formula>
    </cfRule>
  </conditionalFormatting>
  <conditionalFormatting sqref="BM66:BM69">
    <cfRule type="cellIs" dxfId="88" priority="66" operator="equal">
      <formula>"Extremo"</formula>
    </cfRule>
  </conditionalFormatting>
  <conditionalFormatting sqref="BM66:BM69">
    <cfRule type="cellIs" dxfId="87" priority="67" operator="equal">
      <formula>"Alta"</formula>
    </cfRule>
  </conditionalFormatting>
  <conditionalFormatting sqref="BM66">
    <cfRule type="cellIs" dxfId="86" priority="68" operator="equal">
      <formula>"Extremo"</formula>
    </cfRule>
  </conditionalFormatting>
  <conditionalFormatting sqref="BM66">
    <cfRule type="cellIs" dxfId="85" priority="69" operator="equal">
      <formula>"Alto"</formula>
    </cfRule>
  </conditionalFormatting>
  <conditionalFormatting sqref="BM66">
    <cfRule type="cellIs" dxfId="84" priority="70" operator="equal">
      <formula>"Moderado"</formula>
    </cfRule>
  </conditionalFormatting>
  <conditionalFormatting sqref="BM66">
    <cfRule type="cellIs" dxfId="83" priority="71" operator="equal">
      <formula>"Bajo"</formula>
    </cfRule>
  </conditionalFormatting>
  <conditionalFormatting sqref="BM66:BM69">
    <cfRule type="cellIs" dxfId="82" priority="72" operator="equal">
      <formula>"Extremo"</formula>
    </cfRule>
  </conditionalFormatting>
  <conditionalFormatting sqref="BM66:BM69">
    <cfRule type="cellIs" dxfId="81" priority="73" operator="equal">
      <formula>"Extremo"</formula>
    </cfRule>
  </conditionalFormatting>
  <conditionalFormatting sqref="BM66:BM69">
    <cfRule type="cellIs" dxfId="80" priority="74" operator="equal">
      <formula>"Alta"</formula>
    </cfRule>
  </conditionalFormatting>
  <conditionalFormatting sqref="BM66">
    <cfRule type="cellIs" dxfId="79" priority="75" operator="equal">
      <formula>"Extremo"</formula>
    </cfRule>
  </conditionalFormatting>
  <conditionalFormatting sqref="BM66">
    <cfRule type="cellIs" dxfId="78" priority="76" operator="equal">
      <formula>"Alto"</formula>
    </cfRule>
  </conditionalFormatting>
  <conditionalFormatting sqref="BM66">
    <cfRule type="cellIs" dxfId="77" priority="77" operator="equal">
      <formula>"Moderado"</formula>
    </cfRule>
  </conditionalFormatting>
  <conditionalFormatting sqref="BM66">
    <cfRule type="cellIs" dxfId="76" priority="78" operator="equal">
      <formula>"Bajo"</formula>
    </cfRule>
  </conditionalFormatting>
  <conditionalFormatting sqref="BM66:BM69">
    <cfRule type="cellIs" dxfId="75" priority="79" operator="equal">
      <formula>"Extremo"</formula>
    </cfRule>
  </conditionalFormatting>
  <conditionalFormatting sqref="BM66:BM69">
    <cfRule type="cellIs" dxfId="74" priority="80" operator="equal">
      <formula>"Extremo"</formula>
    </cfRule>
  </conditionalFormatting>
  <conditionalFormatting sqref="BM66:BM69">
    <cfRule type="cellIs" dxfId="73" priority="81" operator="equal">
      <formula>"Alta"</formula>
    </cfRule>
  </conditionalFormatting>
  <conditionalFormatting sqref="BM66">
    <cfRule type="cellIs" dxfId="72" priority="82" operator="equal">
      <formula>"Extremo"</formula>
    </cfRule>
  </conditionalFormatting>
  <conditionalFormatting sqref="BM66">
    <cfRule type="cellIs" dxfId="71" priority="83" operator="equal">
      <formula>"Alto"</formula>
    </cfRule>
  </conditionalFormatting>
  <conditionalFormatting sqref="BM66">
    <cfRule type="cellIs" dxfId="70" priority="84" operator="equal">
      <formula>"Moderado"</formula>
    </cfRule>
  </conditionalFormatting>
  <conditionalFormatting sqref="BM66">
    <cfRule type="cellIs" dxfId="69" priority="85" operator="equal">
      <formula>"Bajo"</formula>
    </cfRule>
  </conditionalFormatting>
  <conditionalFormatting sqref="BM66:BM69">
    <cfRule type="cellIs" dxfId="68" priority="86" operator="equal">
      <formula>"Extremo"</formula>
    </cfRule>
  </conditionalFormatting>
  <conditionalFormatting sqref="BM66:BM69">
    <cfRule type="cellIs" dxfId="67" priority="87" operator="equal">
      <formula>"Extremo"</formula>
    </cfRule>
  </conditionalFormatting>
  <conditionalFormatting sqref="BM66:BM69">
    <cfRule type="cellIs" dxfId="66" priority="88" operator="equal">
      <formula>"Alta"</formula>
    </cfRule>
  </conditionalFormatting>
  <conditionalFormatting sqref="BM66">
    <cfRule type="cellIs" dxfId="65" priority="89" operator="equal">
      <formula>"Extremo"</formula>
    </cfRule>
  </conditionalFormatting>
  <conditionalFormatting sqref="BM66">
    <cfRule type="cellIs" dxfId="64" priority="90" operator="equal">
      <formula>"Alto"</formula>
    </cfRule>
  </conditionalFormatting>
  <conditionalFormatting sqref="BM66">
    <cfRule type="cellIs" dxfId="63" priority="91" operator="equal">
      <formula>"Moderado"</formula>
    </cfRule>
  </conditionalFormatting>
  <conditionalFormatting sqref="BM66">
    <cfRule type="cellIs" dxfId="62" priority="92" operator="equal">
      <formula>"Bajo"</formula>
    </cfRule>
  </conditionalFormatting>
  <conditionalFormatting sqref="BM66:BM69">
    <cfRule type="cellIs" dxfId="61" priority="93" operator="equal">
      <formula>"Extremo"</formula>
    </cfRule>
  </conditionalFormatting>
  <conditionalFormatting sqref="BM66:BM69">
    <cfRule type="cellIs" dxfId="60" priority="94" operator="equal">
      <formula>"Extremo"</formula>
    </cfRule>
  </conditionalFormatting>
  <conditionalFormatting sqref="BM66:BM69">
    <cfRule type="cellIs" dxfId="59" priority="95" operator="equal">
      <formula>"Alta"</formula>
    </cfRule>
  </conditionalFormatting>
  <conditionalFormatting sqref="AJ110">
    <cfRule type="cellIs" dxfId="58" priority="13" operator="equal">
      <formula>"Extremo"</formula>
    </cfRule>
  </conditionalFormatting>
  <conditionalFormatting sqref="AJ110">
    <cfRule type="cellIs" dxfId="57" priority="14" operator="equal">
      <formula>"Alto"</formula>
    </cfRule>
  </conditionalFormatting>
  <conditionalFormatting sqref="AJ110">
    <cfRule type="cellIs" dxfId="56" priority="15" operator="equal">
      <formula>"Moderado"</formula>
    </cfRule>
  </conditionalFormatting>
  <conditionalFormatting sqref="AJ110">
    <cfRule type="cellIs" dxfId="55" priority="16" operator="equal">
      <formula>"Bajo"</formula>
    </cfRule>
  </conditionalFormatting>
  <conditionalFormatting sqref="BH110">
    <cfRule type="cellIs" dxfId="54" priority="17" operator="equal">
      <formula>"Muy Alta"</formula>
    </cfRule>
  </conditionalFormatting>
  <conditionalFormatting sqref="BH110">
    <cfRule type="cellIs" dxfId="53" priority="18" operator="equal">
      <formula>"Alta"</formula>
    </cfRule>
  </conditionalFormatting>
  <conditionalFormatting sqref="BH110">
    <cfRule type="cellIs" dxfId="52" priority="19" operator="equal">
      <formula>"Media"</formula>
    </cfRule>
  </conditionalFormatting>
  <conditionalFormatting sqref="BH110">
    <cfRule type="cellIs" dxfId="51" priority="20" operator="equal">
      <formula>"Baja"</formula>
    </cfRule>
  </conditionalFormatting>
  <conditionalFormatting sqref="BH110">
    <cfRule type="cellIs" dxfId="50" priority="21" operator="equal">
      <formula>"Muy Baja"</formula>
    </cfRule>
  </conditionalFormatting>
  <conditionalFormatting sqref="BK110">
    <cfRule type="cellIs" dxfId="49" priority="22" operator="equal">
      <formula>"Catastrófico"</formula>
    </cfRule>
  </conditionalFormatting>
  <conditionalFormatting sqref="BK110">
    <cfRule type="cellIs" dxfId="48" priority="23" operator="equal">
      <formula>"Mayor"</formula>
    </cfRule>
  </conditionalFormatting>
  <conditionalFormatting sqref="BK110">
    <cfRule type="cellIs" dxfId="47" priority="24" operator="equal">
      <formula>"Moderado"</formula>
    </cfRule>
  </conditionalFormatting>
  <conditionalFormatting sqref="BK110">
    <cfRule type="cellIs" dxfId="46" priority="25" operator="equal">
      <formula>"Menor"</formula>
    </cfRule>
  </conditionalFormatting>
  <conditionalFormatting sqref="BK110">
    <cfRule type="cellIs" dxfId="45" priority="26" operator="equal">
      <formula>"Leve"</formula>
    </cfRule>
  </conditionalFormatting>
  <conditionalFormatting sqref="BM110">
    <cfRule type="cellIs" dxfId="44" priority="27" operator="equal">
      <formula>"Extremo"</formula>
    </cfRule>
  </conditionalFormatting>
  <conditionalFormatting sqref="BM110">
    <cfRule type="cellIs" dxfId="43" priority="28" operator="equal">
      <formula>"Alto"</formula>
    </cfRule>
  </conditionalFormatting>
  <conditionalFormatting sqref="BM110">
    <cfRule type="cellIs" dxfId="42" priority="29" operator="equal">
      <formula>"Moderado"</formula>
    </cfRule>
  </conditionalFormatting>
  <conditionalFormatting sqref="BM110">
    <cfRule type="cellIs" dxfId="41" priority="30" operator="equal">
      <formula>"Bajo"</formula>
    </cfRule>
  </conditionalFormatting>
  <conditionalFormatting sqref="AH110">
    <cfRule type="cellIs" dxfId="40" priority="31" operator="equal">
      <formula>"Catastrófico"</formula>
    </cfRule>
  </conditionalFormatting>
  <conditionalFormatting sqref="AH110">
    <cfRule type="cellIs" dxfId="39" priority="32" operator="equal">
      <formula>"Mayor"</formula>
    </cfRule>
  </conditionalFormatting>
  <conditionalFormatting sqref="AH110">
    <cfRule type="cellIs" dxfId="38" priority="33" operator="equal">
      <formula>"Moderado"</formula>
    </cfRule>
  </conditionalFormatting>
  <conditionalFormatting sqref="AH110">
    <cfRule type="cellIs" dxfId="37" priority="34" operator="equal">
      <formula>"Menor"</formula>
    </cfRule>
  </conditionalFormatting>
  <conditionalFormatting sqref="AH110">
    <cfRule type="cellIs" dxfId="36" priority="35" operator="equal">
      <formula>"Leve"</formula>
    </cfRule>
  </conditionalFormatting>
  <conditionalFormatting sqref="BI110">
    <cfRule type="cellIs" dxfId="35" priority="36" operator="equal">
      <formula>"Catastrófico"</formula>
    </cfRule>
  </conditionalFormatting>
  <conditionalFormatting sqref="BI110">
    <cfRule type="cellIs" dxfId="34" priority="37" operator="equal">
      <formula>"Mayor"</formula>
    </cfRule>
  </conditionalFormatting>
  <conditionalFormatting sqref="BI110">
    <cfRule type="cellIs" dxfId="33" priority="38" operator="equal">
      <formula>"Moderado"</formula>
    </cfRule>
  </conditionalFormatting>
  <conditionalFormatting sqref="BI110">
    <cfRule type="cellIs" dxfId="32" priority="39" operator="equal">
      <formula>"Menor"</formula>
    </cfRule>
  </conditionalFormatting>
  <conditionalFormatting sqref="BI110">
    <cfRule type="cellIs" dxfId="31" priority="40" operator="equal">
      <formula>"Leve"</formula>
    </cfRule>
  </conditionalFormatting>
  <conditionalFormatting sqref="BM110">
    <cfRule type="cellIs" dxfId="30" priority="41" operator="equal">
      <formula>"Extremo"</formula>
    </cfRule>
  </conditionalFormatting>
  <conditionalFormatting sqref="BM110">
    <cfRule type="cellIs" dxfId="29" priority="42" operator="equal">
      <formula>"Extremo"</formula>
    </cfRule>
  </conditionalFormatting>
  <conditionalFormatting sqref="BM110">
    <cfRule type="cellIs" dxfId="28" priority="43" operator="equal">
      <formula>"Alta"</formula>
    </cfRule>
  </conditionalFormatting>
  <conditionalFormatting sqref="BI110">
    <cfRule type="cellIs" dxfId="27" priority="44" operator="equal">
      <formula>"Casi Seguro"</formula>
    </cfRule>
  </conditionalFormatting>
  <conditionalFormatting sqref="BI110">
    <cfRule type="cellIs" dxfId="26" priority="45" operator="equal">
      <formula>"Probable"</formula>
    </cfRule>
  </conditionalFormatting>
  <conditionalFormatting sqref="BI110">
    <cfRule type="cellIs" dxfId="25" priority="46" operator="equal">
      <formula>"Posible"</formula>
    </cfRule>
  </conditionalFormatting>
  <conditionalFormatting sqref="BI110">
    <cfRule type="cellIs" dxfId="24" priority="47" operator="equal">
      <formula>"Improbable"</formula>
    </cfRule>
  </conditionalFormatting>
  <conditionalFormatting sqref="BI110">
    <cfRule type="cellIs" dxfId="23" priority="48" operator="equal">
      <formula>"Rara vez"</formula>
    </cfRule>
  </conditionalFormatting>
  <conditionalFormatting sqref="K110">
    <cfRule type="cellIs" dxfId="22" priority="49" operator="equal">
      <formula>"Muy Alta"</formula>
    </cfRule>
  </conditionalFormatting>
  <conditionalFormatting sqref="K110">
    <cfRule type="cellIs" dxfId="21" priority="50" operator="equal">
      <formula>"Alta"</formula>
    </cfRule>
  </conditionalFormatting>
  <conditionalFormatting sqref="K110">
    <cfRule type="cellIs" dxfId="20" priority="51" operator="equal">
      <formula>"Media"</formula>
    </cfRule>
  </conditionalFormatting>
  <conditionalFormatting sqref="K110">
    <cfRule type="cellIs" dxfId="19" priority="52" operator="equal">
      <formula>"Baja"</formula>
    </cfRule>
  </conditionalFormatting>
  <conditionalFormatting sqref="K110">
    <cfRule type="cellIs" dxfId="18" priority="53" operator="equal">
      <formula>"Muy Baja"</formula>
    </cfRule>
  </conditionalFormatting>
  <conditionalFormatting sqref="K110">
    <cfRule type="cellIs" dxfId="17" priority="54" operator="equal">
      <formula>"Casi Seguro"</formula>
    </cfRule>
  </conditionalFormatting>
  <conditionalFormatting sqref="K110">
    <cfRule type="cellIs" dxfId="16" priority="55" operator="equal">
      <formula>"Probable"</formula>
    </cfRule>
  </conditionalFormatting>
  <conditionalFormatting sqref="K110">
    <cfRule type="cellIs" dxfId="15" priority="56" operator="equal">
      <formula>"Posible"</formula>
    </cfRule>
  </conditionalFormatting>
  <conditionalFormatting sqref="K110">
    <cfRule type="cellIs" dxfId="14" priority="57" operator="equal">
      <formula>"Rara vez"</formula>
    </cfRule>
  </conditionalFormatting>
  <conditionalFormatting sqref="K110">
    <cfRule type="cellIs" dxfId="13" priority="58" operator="equal">
      <formula>"Improbable"</formula>
    </cfRule>
  </conditionalFormatting>
  <conditionalFormatting sqref="K110">
    <cfRule type="cellIs" dxfId="12" priority="59" operator="equal">
      <formula>"Rara vez"</formula>
    </cfRule>
  </conditionalFormatting>
  <conditionalFormatting sqref="AH53">
    <cfRule type="cellIs" dxfId="11" priority="8" operator="equal">
      <formula>"Catastrófico"</formula>
    </cfRule>
  </conditionalFormatting>
  <conditionalFormatting sqref="AH53">
    <cfRule type="cellIs" dxfId="10" priority="9" operator="equal">
      <formula>"Mayor"</formula>
    </cfRule>
  </conditionalFormatting>
  <conditionalFormatting sqref="AH53">
    <cfRule type="cellIs" dxfId="9" priority="10" operator="equal">
      <formula>"Moderado"</formula>
    </cfRule>
  </conditionalFormatting>
  <conditionalFormatting sqref="AH53">
    <cfRule type="cellIs" dxfId="8" priority="11" operator="equal">
      <formula>"Menor"</formula>
    </cfRule>
  </conditionalFormatting>
  <conditionalFormatting sqref="AH53">
    <cfRule type="cellIs" dxfId="7" priority="12" operator="equal">
      <formula>"Leve"</formula>
    </cfRule>
  </conditionalFormatting>
  <conditionalFormatting sqref="AJ53">
    <cfRule type="cellIs" dxfId="6" priority="1" operator="equal">
      <formula>"Extremo"</formula>
    </cfRule>
  </conditionalFormatting>
  <conditionalFormatting sqref="AJ53">
    <cfRule type="cellIs" dxfId="5" priority="2" operator="equal">
      <formula>"Alto"</formula>
    </cfRule>
  </conditionalFormatting>
  <conditionalFormatting sqref="AJ53">
    <cfRule type="cellIs" dxfId="4" priority="3" operator="equal">
      <formula>"Moderado"</formula>
    </cfRule>
  </conditionalFormatting>
  <conditionalFormatting sqref="AJ53">
    <cfRule type="cellIs" dxfId="3" priority="4" operator="equal">
      <formula>"Bajo"</formula>
    </cfRule>
  </conditionalFormatting>
  <conditionalFormatting sqref="AJ53:AJ56">
    <cfRule type="cellIs" dxfId="2" priority="5" operator="equal">
      <formula>"Moderada"</formula>
    </cfRule>
  </conditionalFormatting>
  <conditionalFormatting sqref="AJ53:AJ56">
    <cfRule type="cellIs" dxfId="1" priority="6" operator="equal">
      <formula>"Alta"</formula>
    </cfRule>
  </conditionalFormatting>
  <conditionalFormatting sqref="AJ53:AJ56">
    <cfRule type="cellIs" dxfId="0" priority="7" operator="equal">
      <formula>"Extrema"</formula>
    </cfRule>
  </conditionalFormatting>
  <dataValidations count="4">
    <dataValidation type="list" allowBlank="1" showErrorMessage="1" sqref="M9:AE9 M60:AE60 M15:AE15 M18:AE18 M22:AE22 M25:AE25 M31:AE31 M40:AE40 M50:AE50 M64:AE64 M12:AE12 M70:AE70 M74:AE74 M78:AE78 M81:AE81 M86:AE86 M92:AE92 M97:AE97 M57:AE57 M103:AE104 M35:AE35 M108:AE110">
      <formula1>"si,no"</formula1>
    </dataValidation>
    <dataValidation allowBlank="1" showInputMessage="1" sqref="BP57 BP59"/>
    <dataValidation type="list" allowBlank="1" showInputMessage="1" showErrorMessage="1" sqref="M98:AE102 M66:AE69">
      <formula1>"si,no"</formula1>
    </dataValidation>
    <dataValidation allowBlank="1" showInputMessage="1" showErrorMessage="1" error="Recuerde que las acciones se generan bajo la medida de mitigar el riesgo" sqref="BT108:BV110"/>
  </dataValidations>
  <hyperlinks>
    <hyperlink ref="D86" r:id="rId1"/>
  </hyperlinks>
  <pageMargins left="0.7" right="0.7" top="0.75" bottom="0.75" header="0.3" footer="0.3"/>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
  <sheetViews>
    <sheetView showGridLines="0" topLeftCell="A30" zoomScaleNormal="60" workbookViewId="0">
      <selection activeCell="A31" sqref="A31"/>
    </sheetView>
  </sheetViews>
  <sheetFormatPr baseColWidth="10" defaultColWidth="14.42578125" defaultRowHeight="15" customHeight="1"/>
  <cols>
    <col min="1" max="1" width="11.7109375" customWidth="1"/>
    <col min="2" max="2" width="27.140625" customWidth="1"/>
    <col min="3" max="3" width="26.140625" customWidth="1"/>
    <col min="4" max="4" width="20.85546875" customWidth="1"/>
    <col min="5" max="5" width="9.140625" customWidth="1"/>
    <col min="6" max="6" width="9.28515625" customWidth="1"/>
    <col min="7" max="7" width="19.42578125" customWidth="1"/>
    <col min="8" max="8" width="10.7109375" customWidth="1"/>
    <col min="9" max="9" width="30.42578125" customWidth="1"/>
    <col min="10" max="10" width="24.42578125" customWidth="1"/>
    <col min="11" max="11" width="10.7109375" style="175" customWidth="1"/>
    <col min="12" max="12" width="9" style="175" customWidth="1"/>
    <col min="13" max="13" width="20.7109375" customWidth="1"/>
    <col min="14" max="14" width="30.7109375" customWidth="1"/>
    <col min="15" max="15" width="29" style="172" customWidth="1"/>
    <col min="16" max="16" width="24.140625" style="172" customWidth="1"/>
    <col min="17" max="18" width="19.140625" customWidth="1"/>
    <col min="19" max="35" width="10.7109375" customWidth="1"/>
  </cols>
  <sheetData>
    <row r="1" spans="1:35" ht="15.75" thickBot="1">
      <c r="A1" s="46"/>
      <c r="B1" s="1"/>
      <c r="C1" s="1"/>
      <c r="D1" s="1"/>
      <c r="E1" s="1"/>
      <c r="F1" s="1"/>
      <c r="G1" s="1"/>
    </row>
    <row r="2" spans="1:35" ht="16.5" thickBot="1">
      <c r="A2" s="614"/>
      <c r="B2" s="615"/>
      <c r="C2" s="620" t="s">
        <v>0</v>
      </c>
      <c r="D2" s="419"/>
      <c r="E2" s="419"/>
      <c r="F2" s="419"/>
      <c r="G2" s="419"/>
      <c r="H2" s="419"/>
      <c r="I2" s="419"/>
      <c r="J2" s="419"/>
      <c r="K2" s="419"/>
      <c r="L2" s="431"/>
      <c r="M2" s="610" t="s">
        <v>1</v>
      </c>
      <c r="N2" s="611"/>
      <c r="O2" s="612"/>
      <c r="P2" s="179"/>
    </row>
    <row r="3" spans="1:35" ht="15" customHeight="1" thickBot="1">
      <c r="A3" s="616"/>
      <c r="B3" s="617"/>
      <c r="C3" s="452"/>
      <c r="D3" s="436"/>
      <c r="E3" s="436"/>
      <c r="F3" s="436"/>
      <c r="G3" s="436"/>
      <c r="H3" s="436"/>
      <c r="I3" s="436"/>
      <c r="J3" s="436"/>
      <c r="K3" s="436"/>
      <c r="L3" s="442"/>
      <c r="M3" s="613" t="s">
        <v>321</v>
      </c>
      <c r="N3" s="439"/>
      <c r="O3" s="440"/>
      <c r="P3" s="179"/>
    </row>
    <row r="4" spans="1:35" ht="18" customHeight="1">
      <c r="A4" s="616"/>
      <c r="B4" s="617"/>
      <c r="C4" s="588" t="s">
        <v>317</v>
      </c>
      <c r="D4" s="589"/>
      <c r="E4" s="589"/>
      <c r="F4" s="589"/>
      <c r="G4" s="589"/>
      <c r="H4" s="589"/>
      <c r="I4" s="589"/>
      <c r="J4" s="589"/>
      <c r="K4" s="589"/>
      <c r="L4" s="428"/>
      <c r="M4" s="586" t="s">
        <v>319</v>
      </c>
      <c r="N4" s="431"/>
      <c r="O4" s="420"/>
      <c r="P4" s="177"/>
      <c r="Q4" s="1"/>
      <c r="R4" s="1"/>
    </row>
    <row r="5" spans="1:35" ht="15" customHeight="1" thickBot="1">
      <c r="A5" s="618"/>
      <c r="B5" s="619"/>
      <c r="C5" s="452"/>
      <c r="D5" s="436"/>
      <c r="E5" s="436"/>
      <c r="F5" s="436"/>
      <c r="G5" s="436"/>
      <c r="H5" s="436"/>
      <c r="I5" s="436"/>
      <c r="J5" s="436"/>
      <c r="K5" s="436"/>
      <c r="L5" s="442"/>
      <c r="M5" s="587"/>
      <c r="N5" s="433"/>
      <c r="O5" s="434"/>
      <c r="P5" s="177"/>
      <c r="Q5" s="1"/>
      <c r="R5" s="1"/>
    </row>
    <row r="6" spans="1:35" ht="18.75">
      <c r="A6" s="79"/>
      <c r="B6" s="80"/>
      <c r="C6" s="80"/>
      <c r="D6" s="80"/>
      <c r="E6" s="80"/>
      <c r="F6" s="80"/>
      <c r="G6" s="80"/>
      <c r="H6" s="80"/>
      <c r="I6" s="80"/>
      <c r="J6" s="80"/>
      <c r="K6" s="173"/>
      <c r="L6" s="173"/>
      <c r="M6" s="120"/>
      <c r="N6" s="621"/>
      <c r="O6" s="584"/>
      <c r="P6" s="177"/>
      <c r="Q6" s="1"/>
      <c r="R6" s="1"/>
      <c r="S6" s="47"/>
      <c r="T6" s="47"/>
      <c r="U6" s="47"/>
      <c r="V6" s="47"/>
      <c r="W6" s="47"/>
      <c r="X6" s="47"/>
      <c r="Y6" s="47"/>
      <c r="Z6" s="47"/>
      <c r="AA6" s="47"/>
      <c r="AB6" s="47"/>
      <c r="AC6" s="47"/>
      <c r="AD6" s="47"/>
      <c r="AE6" s="47"/>
      <c r="AF6" s="47"/>
      <c r="AG6" s="47"/>
      <c r="AH6" s="47"/>
      <c r="AI6" s="47"/>
    </row>
    <row r="7" spans="1:35" ht="10.5" customHeight="1">
      <c r="A7" s="92"/>
      <c r="B7" s="93"/>
      <c r="C7" s="81"/>
      <c r="D7" s="81"/>
      <c r="E7" s="81"/>
      <c r="F7" s="82"/>
      <c r="G7" s="82"/>
      <c r="H7" s="82"/>
      <c r="I7" s="82"/>
      <c r="J7" s="82"/>
      <c r="K7" s="174"/>
      <c r="L7" s="174"/>
      <c r="M7" s="82"/>
      <c r="N7" s="583"/>
      <c r="O7" s="584"/>
      <c r="P7" s="177"/>
      <c r="Q7" s="1"/>
      <c r="R7" s="1"/>
      <c r="S7" s="1"/>
      <c r="T7" s="1"/>
      <c r="U7" s="1"/>
      <c r="V7" s="1"/>
      <c r="W7" s="1"/>
      <c r="X7" s="1"/>
      <c r="Y7" s="1"/>
      <c r="Z7" s="1"/>
      <c r="AA7" s="1"/>
      <c r="AB7" s="1"/>
      <c r="AC7" s="1"/>
      <c r="AD7" s="1"/>
      <c r="AE7" s="1"/>
      <c r="AF7" s="1"/>
      <c r="AG7" s="1"/>
      <c r="AH7" s="1"/>
      <c r="AI7" s="1"/>
    </row>
    <row r="8" spans="1:35" ht="19.5" customHeight="1">
      <c r="A8" s="606" t="s">
        <v>95</v>
      </c>
      <c r="B8" s="607"/>
      <c r="C8" s="607"/>
      <c r="D8" s="607"/>
      <c r="E8" s="607"/>
      <c r="F8" s="607"/>
      <c r="G8" s="607"/>
      <c r="H8" s="607"/>
      <c r="I8" s="607"/>
      <c r="J8" s="607"/>
      <c r="K8" s="607"/>
      <c r="L8" s="607"/>
      <c r="M8" s="607"/>
      <c r="N8" s="607"/>
      <c r="O8" s="607"/>
      <c r="P8" s="177"/>
      <c r="Q8" s="1"/>
      <c r="R8" s="1"/>
      <c r="S8" s="1"/>
      <c r="T8" s="1"/>
      <c r="U8" s="1"/>
      <c r="V8" s="1"/>
      <c r="W8" s="1"/>
      <c r="X8" s="1"/>
      <c r="Y8" s="1"/>
      <c r="Z8" s="1"/>
      <c r="AA8" s="1"/>
      <c r="AB8" s="1"/>
      <c r="AC8" s="1"/>
      <c r="AD8" s="1"/>
      <c r="AE8" s="1"/>
      <c r="AF8" s="1"/>
      <c r="AG8" s="1"/>
      <c r="AH8" s="1"/>
      <c r="AI8" s="1"/>
    </row>
    <row r="9" spans="1:35" ht="15.75" thickBot="1">
      <c r="A9" s="608" t="s">
        <v>96</v>
      </c>
      <c r="B9" s="609"/>
      <c r="C9" s="609"/>
      <c r="D9" s="609"/>
      <c r="E9" s="609"/>
      <c r="F9" s="609"/>
      <c r="G9" s="609"/>
      <c r="H9" s="609"/>
      <c r="I9" s="609"/>
      <c r="J9" s="609"/>
      <c r="K9" s="609"/>
      <c r="L9" s="609"/>
      <c r="M9" s="609"/>
      <c r="N9" s="609"/>
      <c r="O9" s="177"/>
      <c r="P9" s="177"/>
      <c r="Q9" s="1"/>
      <c r="R9" s="1"/>
      <c r="S9" s="1"/>
      <c r="T9" s="1"/>
      <c r="U9" s="1"/>
      <c r="V9" s="1"/>
      <c r="W9" s="1"/>
      <c r="X9" s="1"/>
      <c r="Y9" s="1"/>
      <c r="Z9" s="1"/>
      <c r="AA9" s="1"/>
      <c r="AB9" s="1"/>
      <c r="AC9" s="1"/>
      <c r="AD9" s="1"/>
      <c r="AE9" s="1"/>
      <c r="AF9" s="1"/>
      <c r="AG9" s="1"/>
      <c r="AH9" s="1"/>
      <c r="AI9" s="1"/>
    </row>
    <row r="10" spans="1:35" ht="15.75" thickBot="1">
      <c r="A10" s="629" t="s">
        <v>97</v>
      </c>
      <c r="B10" s="630"/>
      <c r="C10" s="630"/>
      <c r="D10" s="631"/>
      <c r="E10" s="632" t="s">
        <v>98</v>
      </c>
      <c r="F10" s="439"/>
      <c r="G10" s="439"/>
      <c r="H10" s="439"/>
      <c r="I10" s="633"/>
      <c r="J10" s="83"/>
      <c r="K10" s="176"/>
      <c r="L10" s="176"/>
      <c r="M10" s="83"/>
      <c r="N10" s="83"/>
      <c r="O10" s="178"/>
      <c r="P10" s="178"/>
      <c r="Q10" s="1"/>
      <c r="R10" s="1"/>
      <c r="S10" s="1"/>
      <c r="T10" s="1"/>
      <c r="U10" s="1"/>
      <c r="V10" s="1"/>
      <c r="W10" s="1"/>
      <c r="X10" s="1"/>
      <c r="Y10" s="1"/>
      <c r="Z10" s="1"/>
      <c r="AA10" s="1"/>
      <c r="AB10" s="1"/>
      <c r="AC10" s="1"/>
      <c r="AD10" s="1"/>
      <c r="AE10" s="1"/>
      <c r="AF10" s="1"/>
      <c r="AG10" s="1"/>
      <c r="AH10" s="1"/>
      <c r="AI10" s="1"/>
    </row>
    <row r="11" spans="1:35" ht="13.5" customHeight="1">
      <c r="A11" s="76"/>
      <c r="B11" s="76"/>
      <c r="C11" s="76"/>
      <c r="D11" s="76"/>
      <c r="E11" s="76"/>
      <c r="F11" s="76"/>
      <c r="G11" s="76"/>
      <c r="H11" s="76"/>
      <c r="I11" s="76"/>
      <c r="J11" s="83"/>
      <c r="K11" s="176"/>
      <c r="L11" s="176"/>
      <c r="M11" s="585" t="s">
        <v>99</v>
      </c>
      <c r="N11" s="419"/>
      <c r="O11" s="427"/>
      <c r="P11" s="178"/>
      <c r="R11" s="1"/>
      <c r="S11" s="1"/>
      <c r="T11" s="1"/>
      <c r="U11" s="1"/>
      <c r="V11" s="1"/>
      <c r="W11" s="1"/>
      <c r="X11" s="1"/>
      <c r="Y11" s="1"/>
      <c r="Z11" s="1"/>
      <c r="AA11" s="1"/>
      <c r="AB11" s="1"/>
      <c r="AC11" s="1"/>
      <c r="AD11" s="1"/>
      <c r="AE11" s="1"/>
      <c r="AF11" s="1"/>
      <c r="AG11" s="1"/>
      <c r="AH11" s="1"/>
      <c r="AI11" s="1"/>
    </row>
    <row r="12" spans="1:35" ht="13.5" customHeight="1">
      <c r="A12" s="590" t="s">
        <v>100</v>
      </c>
      <c r="B12" s="591"/>
      <c r="C12" s="591"/>
      <c r="D12" s="592"/>
      <c r="E12" s="598" t="s">
        <v>101</v>
      </c>
      <c r="F12" s="419"/>
      <c r="G12" s="419"/>
      <c r="H12" s="419"/>
      <c r="I12" s="427"/>
      <c r="J12" s="83"/>
      <c r="K12" s="176"/>
      <c r="L12" s="176"/>
      <c r="M12" s="452"/>
      <c r="N12" s="436"/>
      <c r="O12" s="437"/>
      <c r="P12" s="178"/>
      <c r="R12" s="1"/>
      <c r="S12" s="1"/>
      <c r="T12" s="1"/>
      <c r="U12" s="1"/>
      <c r="V12" s="1"/>
      <c r="W12" s="1"/>
      <c r="X12" s="1"/>
      <c r="Y12" s="1"/>
      <c r="Z12" s="1"/>
      <c r="AA12" s="1"/>
      <c r="AB12" s="1"/>
      <c r="AC12" s="1"/>
      <c r="AD12" s="1"/>
      <c r="AE12" s="1"/>
      <c r="AF12" s="1"/>
      <c r="AG12" s="1"/>
      <c r="AH12" s="1"/>
      <c r="AI12" s="1"/>
    </row>
    <row r="13" spans="1:35" ht="15.75" thickBot="1">
      <c r="A13" s="595"/>
      <c r="B13" s="596"/>
      <c r="C13" s="596"/>
      <c r="D13" s="597"/>
      <c r="E13" s="452"/>
      <c r="F13" s="436"/>
      <c r="G13" s="436"/>
      <c r="H13" s="436"/>
      <c r="I13" s="437"/>
      <c r="J13" s="83"/>
      <c r="K13" s="176"/>
      <c r="L13" s="176"/>
      <c r="M13" s="83"/>
      <c r="N13" s="83"/>
      <c r="O13" s="178"/>
      <c r="P13" s="178"/>
      <c r="R13" s="1"/>
      <c r="S13" s="1"/>
      <c r="T13" s="1"/>
      <c r="U13" s="1"/>
      <c r="V13" s="1"/>
      <c r="W13" s="1"/>
      <c r="X13" s="1"/>
      <c r="Y13" s="1"/>
      <c r="Z13" s="1"/>
      <c r="AA13" s="1"/>
      <c r="AB13" s="1"/>
      <c r="AC13" s="1"/>
      <c r="AD13" s="1"/>
      <c r="AE13" s="1"/>
      <c r="AF13" s="1"/>
      <c r="AG13" s="1"/>
      <c r="AH13" s="1"/>
      <c r="AI13" s="1"/>
    </row>
    <row r="14" spans="1:35" ht="13.5" customHeight="1" thickBot="1">
      <c r="A14" s="76"/>
      <c r="B14" s="76"/>
      <c r="C14" s="76"/>
      <c r="D14" s="76"/>
      <c r="E14" s="76"/>
      <c r="F14" s="76"/>
      <c r="G14" s="76"/>
      <c r="H14" s="76"/>
      <c r="I14" s="76"/>
      <c r="J14" s="83"/>
      <c r="K14" s="634" t="s">
        <v>318</v>
      </c>
      <c r="L14" s="635"/>
      <c r="M14" s="585"/>
      <c r="N14" s="419"/>
      <c r="O14" s="427"/>
      <c r="P14" s="178"/>
      <c r="R14" s="1"/>
      <c r="S14" s="1"/>
      <c r="T14" s="1"/>
      <c r="U14" s="1"/>
      <c r="V14" s="1"/>
      <c r="W14" s="1"/>
      <c r="X14" s="1"/>
      <c r="Y14" s="1"/>
      <c r="Z14" s="1"/>
      <c r="AA14" s="1"/>
      <c r="AB14" s="1"/>
      <c r="AC14" s="1"/>
      <c r="AD14" s="1"/>
      <c r="AE14" s="1"/>
      <c r="AF14" s="1"/>
      <c r="AG14" s="1"/>
      <c r="AH14" s="1"/>
      <c r="AI14" s="1"/>
    </row>
    <row r="15" spans="1:35" ht="15.75" customHeight="1" thickBot="1">
      <c r="A15" s="590" t="s">
        <v>102</v>
      </c>
      <c r="B15" s="591"/>
      <c r="C15" s="591"/>
      <c r="D15" s="592"/>
      <c r="E15" s="598" t="s">
        <v>103</v>
      </c>
      <c r="F15" s="419"/>
      <c r="G15" s="419"/>
      <c r="H15" s="419"/>
      <c r="I15" s="427"/>
      <c r="J15" s="83"/>
      <c r="K15" s="634"/>
      <c r="L15" s="635"/>
      <c r="M15" s="452"/>
      <c r="N15" s="436"/>
      <c r="O15" s="437"/>
    </row>
    <row r="16" spans="1:35">
      <c r="A16" s="593"/>
      <c r="B16" s="589"/>
      <c r="C16" s="589"/>
      <c r="D16" s="594"/>
      <c r="E16" s="599"/>
      <c r="F16" s="589"/>
      <c r="G16" s="589"/>
      <c r="H16" s="589"/>
      <c r="I16" s="600"/>
      <c r="J16" s="83"/>
      <c r="K16" s="176"/>
      <c r="L16" s="176"/>
      <c r="M16" s="83"/>
      <c r="N16" s="83"/>
      <c r="O16" s="178"/>
      <c r="P16" s="178"/>
      <c r="Q16" s="1"/>
    </row>
    <row r="17" spans="1:17">
      <c r="A17" s="595"/>
      <c r="B17" s="596"/>
      <c r="C17" s="596"/>
      <c r="D17" s="597"/>
      <c r="E17" s="452"/>
      <c r="F17" s="436"/>
      <c r="G17" s="436"/>
      <c r="H17" s="436"/>
      <c r="I17" s="437"/>
      <c r="J17" s="83"/>
      <c r="K17" s="176"/>
      <c r="L17" s="176"/>
      <c r="M17" s="601"/>
      <c r="N17" s="486"/>
      <c r="O17" s="178"/>
      <c r="P17" s="178"/>
      <c r="Q17" s="1"/>
    </row>
    <row r="18" spans="1:17">
      <c r="A18" s="76"/>
      <c r="B18" s="76"/>
      <c r="C18" s="76"/>
      <c r="D18" s="76"/>
      <c r="E18" s="76"/>
      <c r="F18" s="76"/>
      <c r="G18" s="76"/>
      <c r="H18" s="76"/>
      <c r="I18" s="76"/>
      <c r="J18" s="83"/>
      <c r="K18" s="176"/>
      <c r="L18" s="176"/>
      <c r="M18" s="602"/>
      <c r="N18" s="603"/>
      <c r="O18" s="178"/>
      <c r="P18" s="178"/>
      <c r="Q18" s="1"/>
    </row>
    <row r="19" spans="1:17">
      <c r="A19" s="590" t="s">
        <v>104</v>
      </c>
      <c r="B19" s="591"/>
      <c r="C19" s="591"/>
      <c r="D19" s="592"/>
      <c r="E19" s="598" t="s">
        <v>105</v>
      </c>
      <c r="F19" s="419"/>
      <c r="G19" s="419"/>
      <c r="H19" s="419"/>
      <c r="I19" s="427"/>
      <c r="J19" s="83"/>
      <c r="K19" s="176"/>
      <c r="L19" s="176"/>
      <c r="M19" s="604"/>
      <c r="N19" s="605"/>
      <c r="O19" s="178"/>
      <c r="P19" s="178"/>
      <c r="Q19" s="1"/>
    </row>
    <row r="20" spans="1:17">
      <c r="A20" s="595"/>
      <c r="B20" s="596"/>
      <c r="C20" s="596"/>
      <c r="D20" s="597"/>
      <c r="E20" s="452"/>
      <c r="F20" s="436"/>
      <c r="G20" s="436"/>
      <c r="H20" s="436"/>
      <c r="I20" s="437"/>
      <c r="J20" s="83"/>
      <c r="K20" s="176"/>
      <c r="L20" s="176"/>
      <c r="M20" s="83"/>
      <c r="N20" s="83"/>
      <c r="O20" s="178"/>
    </row>
    <row r="21" spans="1:17" ht="15.75" customHeight="1">
      <c r="A21" s="626" t="s">
        <v>96</v>
      </c>
      <c r="B21" s="627"/>
      <c r="C21" s="627"/>
      <c r="D21" s="627"/>
      <c r="E21" s="627"/>
      <c r="F21" s="627"/>
      <c r="G21" s="627"/>
      <c r="H21" s="627"/>
      <c r="I21" s="627"/>
      <c r="J21" s="627"/>
      <c r="K21" s="627"/>
      <c r="L21" s="627"/>
      <c r="M21" s="627"/>
      <c r="N21" s="628"/>
      <c r="O21" s="178"/>
    </row>
    <row r="22" spans="1:17" ht="26.25" customHeight="1" thickBot="1">
      <c r="A22" s="606" t="s">
        <v>106</v>
      </c>
      <c r="B22" s="607"/>
      <c r="C22" s="607"/>
      <c r="D22" s="607"/>
      <c r="E22" s="607"/>
      <c r="F22" s="607"/>
      <c r="G22" s="607"/>
      <c r="H22" s="607"/>
      <c r="I22" s="607"/>
      <c r="J22" s="607"/>
      <c r="K22" s="607"/>
      <c r="L22" s="607"/>
      <c r="M22" s="607"/>
      <c r="N22" s="607"/>
      <c r="O22" s="607"/>
      <c r="P22" s="625"/>
    </row>
    <row r="23" spans="1:17" ht="21" customHeight="1" thickBot="1">
      <c r="A23" s="641" t="s">
        <v>107</v>
      </c>
      <c r="B23" s="642"/>
      <c r="C23" s="642"/>
      <c r="D23" s="642"/>
      <c r="E23" s="642"/>
      <c r="F23" s="642"/>
      <c r="G23" s="642"/>
      <c r="H23" s="642"/>
      <c r="I23" s="642"/>
      <c r="J23" s="642"/>
      <c r="K23" s="642"/>
      <c r="L23" s="642"/>
      <c r="M23" s="642"/>
      <c r="N23" s="642"/>
      <c r="O23" s="642"/>
      <c r="P23" s="180"/>
    </row>
    <row r="24" spans="1:17" ht="132" customHeight="1" thickBot="1">
      <c r="A24" s="116" t="s">
        <v>108</v>
      </c>
      <c r="B24" s="116" t="s">
        <v>109</v>
      </c>
      <c r="C24" s="117" t="s">
        <v>110</v>
      </c>
      <c r="D24" s="637" t="s">
        <v>111</v>
      </c>
      <c r="E24" s="638"/>
      <c r="F24" s="639"/>
      <c r="G24" s="117" t="s">
        <v>112</v>
      </c>
      <c r="H24" s="637" t="s">
        <v>113</v>
      </c>
      <c r="I24" s="639"/>
      <c r="J24" s="117" t="s">
        <v>114</v>
      </c>
      <c r="K24" s="637" t="s">
        <v>115</v>
      </c>
      <c r="L24" s="640"/>
      <c r="M24" s="117" t="s">
        <v>116</v>
      </c>
      <c r="N24" s="118" t="s">
        <v>117</v>
      </c>
      <c r="O24" s="119" t="s">
        <v>17</v>
      </c>
      <c r="P24" s="58" t="s">
        <v>296</v>
      </c>
    </row>
    <row r="25" spans="1:17" ht="204" customHeight="1" thickBot="1">
      <c r="A25" s="149">
        <v>15225</v>
      </c>
      <c r="B25" s="149" t="s">
        <v>362</v>
      </c>
      <c r="C25" s="150" t="s">
        <v>363</v>
      </c>
      <c r="D25" s="622" t="s">
        <v>364</v>
      </c>
      <c r="E25" s="623"/>
      <c r="F25" s="624"/>
      <c r="G25" s="151" t="s">
        <v>365</v>
      </c>
      <c r="H25" s="643" t="s">
        <v>366</v>
      </c>
      <c r="I25" s="624"/>
      <c r="J25" s="152" t="s">
        <v>367</v>
      </c>
      <c r="K25" s="622" t="s">
        <v>368</v>
      </c>
      <c r="L25" s="644"/>
      <c r="M25" s="153">
        <v>44958</v>
      </c>
      <c r="N25" s="154">
        <v>45260</v>
      </c>
      <c r="O25" s="150" t="s">
        <v>623</v>
      </c>
      <c r="P25" s="150" t="s">
        <v>626</v>
      </c>
    </row>
    <row r="26" spans="1:17" ht="200.1" customHeight="1" thickBot="1">
      <c r="A26" s="149">
        <v>16814</v>
      </c>
      <c r="B26" s="149" t="s">
        <v>369</v>
      </c>
      <c r="C26" s="150" t="s">
        <v>363</v>
      </c>
      <c r="D26" s="622" t="s">
        <v>364</v>
      </c>
      <c r="E26" s="623"/>
      <c r="F26" s="624"/>
      <c r="G26" s="151" t="s">
        <v>365</v>
      </c>
      <c r="H26" s="643" t="s">
        <v>366</v>
      </c>
      <c r="I26" s="624"/>
      <c r="J26" s="152" t="s">
        <v>367</v>
      </c>
      <c r="K26" s="622" t="s">
        <v>368</v>
      </c>
      <c r="L26" s="644"/>
      <c r="M26" s="153">
        <v>44958</v>
      </c>
      <c r="N26" s="154">
        <v>45260</v>
      </c>
      <c r="O26" s="183" t="s">
        <v>623</v>
      </c>
      <c r="P26" s="150" t="s">
        <v>626</v>
      </c>
    </row>
    <row r="27" spans="1:17" ht="204.95" customHeight="1" thickBot="1">
      <c r="A27" s="149">
        <v>59024</v>
      </c>
      <c r="B27" s="149" t="s">
        <v>370</v>
      </c>
      <c r="C27" s="150" t="s">
        <v>363</v>
      </c>
      <c r="D27" s="622" t="s">
        <v>364</v>
      </c>
      <c r="E27" s="623"/>
      <c r="F27" s="624"/>
      <c r="G27" s="151" t="s">
        <v>365</v>
      </c>
      <c r="H27" s="643" t="s">
        <v>366</v>
      </c>
      <c r="I27" s="624"/>
      <c r="J27" s="152" t="s">
        <v>367</v>
      </c>
      <c r="K27" s="622" t="s">
        <v>368</v>
      </c>
      <c r="L27" s="644"/>
      <c r="M27" s="153">
        <v>44958</v>
      </c>
      <c r="N27" s="154">
        <v>45260</v>
      </c>
      <c r="O27" s="183" t="s">
        <v>623</v>
      </c>
      <c r="P27" s="150" t="s">
        <v>626</v>
      </c>
    </row>
    <row r="28" spans="1:17" ht="180" customHeight="1" thickBot="1">
      <c r="A28" s="149">
        <v>15238</v>
      </c>
      <c r="B28" s="149" t="s">
        <v>371</v>
      </c>
      <c r="C28" s="150" t="s">
        <v>363</v>
      </c>
      <c r="D28" s="622" t="s">
        <v>372</v>
      </c>
      <c r="E28" s="623"/>
      <c r="F28" s="624"/>
      <c r="G28" s="151" t="s">
        <v>373</v>
      </c>
      <c r="H28" s="643" t="s">
        <v>374</v>
      </c>
      <c r="I28" s="624"/>
      <c r="J28" s="152" t="s">
        <v>375</v>
      </c>
      <c r="K28" s="622" t="s">
        <v>368</v>
      </c>
      <c r="L28" s="644"/>
      <c r="M28" s="153">
        <v>44958</v>
      </c>
      <c r="N28" s="154">
        <v>45260</v>
      </c>
      <c r="O28" s="183" t="s">
        <v>624</v>
      </c>
      <c r="P28" s="183" t="s">
        <v>625</v>
      </c>
    </row>
    <row r="29" spans="1:17" ht="183" customHeight="1" thickBot="1">
      <c r="A29" s="149">
        <v>15321</v>
      </c>
      <c r="B29" s="149" t="s">
        <v>376</v>
      </c>
      <c r="C29" s="150" t="s">
        <v>363</v>
      </c>
      <c r="D29" s="622" t="s">
        <v>372</v>
      </c>
      <c r="E29" s="623"/>
      <c r="F29" s="624"/>
      <c r="G29" s="151" t="s">
        <v>373</v>
      </c>
      <c r="H29" s="643" t="s">
        <v>374</v>
      </c>
      <c r="I29" s="624"/>
      <c r="J29" s="152" t="s">
        <v>375</v>
      </c>
      <c r="K29" s="622" t="s">
        <v>368</v>
      </c>
      <c r="L29" s="644"/>
      <c r="M29" s="153">
        <v>44958</v>
      </c>
      <c r="N29" s="154">
        <v>45260</v>
      </c>
      <c r="O29" s="183" t="s">
        <v>624</v>
      </c>
      <c r="P29" s="183" t="s">
        <v>625</v>
      </c>
    </row>
    <row r="30" spans="1:17" ht="152.1" customHeight="1" thickBot="1">
      <c r="A30" s="149">
        <v>15960</v>
      </c>
      <c r="B30" s="149" t="s">
        <v>377</v>
      </c>
      <c r="C30" s="150" t="s">
        <v>363</v>
      </c>
      <c r="D30" s="622" t="s">
        <v>364</v>
      </c>
      <c r="E30" s="623"/>
      <c r="F30" s="624"/>
      <c r="G30" s="151" t="s">
        <v>365</v>
      </c>
      <c r="H30" s="643" t="s">
        <v>366</v>
      </c>
      <c r="I30" s="624"/>
      <c r="J30" s="152" t="s">
        <v>367</v>
      </c>
      <c r="K30" s="622" t="s">
        <v>378</v>
      </c>
      <c r="L30" s="644"/>
      <c r="M30" s="153">
        <v>44958</v>
      </c>
      <c r="N30" s="182">
        <v>45260</v>
      </c>
      <c r="O30" s="183" t="s">
        <v>412</v>
      </c>
      <c r="P30" s="183" t="s">
        <v>622</v>
      </c>
    </row>
    <row r="31" spans="1:17" ht="138" customHeight="1">
      <c r="A31" s="155">
        <v>15327</v>
      </c>
      <c r="B31" s="156" t="s">
        <v>379</v>
      </c>
      <c r="C31" s="155" t="s">
        <v>380</v>
      </c>
      <c r="D31" s="636" t="s">
        <v>364</v>
      </c>
      <c r="E31" s="474"/>
      <c r="F31" s="475"/>
      <c r="G31" s="155" t="s">
        <v>381</v>
      </c>
      <c r="H31" s="636" t="s">
        <v>382</v>
      </c>
      <c r="I31" s="475"/>
      <c r="J31" s="155" t="s">
        <v>383</v>
      </c>
      <c r="K31" s="622" t="s">
        <v>618</v>
      </c>
      <c r="L31" s="644"/>
      <c r="M31" s="153">
        <v>44958</v>
      </c>
      <c r="N31" s="153">
        <v>45260</v>
      </c>
      <c r="O31" s="183" t="s">
        <v>619</v>
      </c>
      <c r="P31" s="183" t="s">
        <v>620</v>
      </c>
    </row>
    <row r="32" spans="1:17" ht="138" customHeight="1">
      <c r="A32" s="155">
        <v>15332</v>
      </c>
      <c r="B32" s="156" t="s">
        <v>385</v>
      </c>
      <c r="C32" s="155" t="s">
        <v>380</v>
      </c>
      <c r="D32" s="636" t="s">
        <v>364</v>
      </c>
      <c r="E32" s="474"/>
      <c r="F32" s="475"/>
      <c r="G32" s="155" t="s">
        <v>381</v>
      </c>
      <c r="H32" s="636" t="s">
        <v>382</v>
      </c>
      <c r="I32" s="475"/>
      <c r="J32" s="155" t="s">
        <v>383</v>
      </c>
      <c r="K32" s="645" t="s">
        <v>384</v>
      </c>
      <c r="L32" s="646"/>
      <c r="M32" s="153">
        <v>44958</v>
      </c>
      <c r="N32" s="153">
        <v>45260</v>
      </c>
      <c r="O32" s="183" t="s">
        <v>619</v>
      </c>
      <c r="P32" s="183" t="s">
        <v>620</v>
      </c>
    </row>
    <row r="33" spans="1:16" ht="134.1" customHeight="1">
      <c r="A33" s="155">
        <v>15335</v>
      </c>
      <c r="B33" s="156" t="s">
        <v>386</v>
      </c>
      <c r="C33" s="155" t="s">
        <v>380</v>
      </c>
      <c r="D33" s="636" t="s">
        <v>364</v>
      </c>
      <c r="E33" s="474"/>
      <c r="F33" s="475"/>
      <c r="G33" s="155" t="s">
        <v>381</v>
      </c>
      <c r="H33" s="636" t="s">
        <v>382</v>
      </c>
      <c r="I33" s="475"/>
      <c r="J33" s="155" t="s">
        <v>383</v>
      </c>
      <c r="K33" s="645" t="s">
        <v>384</v>
      </c>
      <c r="L33" s="646"/>
      <c r="M33" s="153">
        <v>44958</v>
      </c>
      <c r="N33" s="153">
        <v>45260</v>
      </c>
      <c r="O33" s="183" t="s">
        <v>619</v>
      </c>
      <c r="P33" s="183" t="s">
        <v>620</v>
      </c>
    </row>
    <row r="34" spans="1:16" ht="135.94999999999999" customHeight="1">
      <c r="A34" s="155">
        <v>33878</v>
      </c>
      <c r="B34" s="156" t="s">
        <v>387</v>
      </c>
      <c r="C34" s="155" t="s">
        <v>380</v>
      </c>
      <c r="D34" s="636" t="s">
        <v>364</v>
      </c>
      <c r="E34" s="474"/>
      <c r="F34" s="475"/>
      <c r="G34" s="155" t="s">
        <v>381</v>
      </c>
      <c r="H34" s="636" t="s">
        <v>382</v>
      </c>
      <c r="I34" s="475"/>
      <c r="J34" s="155" t="s">
        <v>383</v>
      </c>
      <c r="K34" s="645" t="s">
        <v>384</v>
      </c>
      <c r="L34" s="646"/>
      <c r="M34" s="153">
        <v>44958</v>
      </c>
      <c r="N34" s="153">
        <v>45260</v>
      </c>
      <c r="O34" s="183" t="s">
        <v>619</v>
      </c>
      <c r="P34" s="183" t="s">
        <v>620</v>
      </c>
    </row>
    <row r="35" spans="1:16" ht="111.95" customHeight="1">
      <c r="A35" s="155">
        <v>15327</v>
      </c>
      <c r="B35" s="156" t="s">
        <v>379</v>
      </c>
      <c r="C35" s="155" t="s">
        <v>380</v>
      </c>
      <c r="D35" s="636" t="s">
        <v>388</v>
      </c>
      <c r="E35" s="474"/>
      <c r="F35" s="475"/>
      <c r="G35" s="155" t="s">
        <v>389</v>
      </c>
      <c r="H35" s="636" t="s">
        <v>390</v>
      </c>
      <c r="I35" s="475"/>
      <c r="J35" s="155" t="s">
        <v>391</v>
      </c>
      <c r="K35" s="645" t="s">
        <v>384</v>
      </c>
      <c r="L35" s="646"/>
      <c r="M35" s="153">
        <v>44958</v>
      </c>
      <c r="N35" s="153">
        <v>45260</v>
      </c>
      <c r="O35" s="183" t="s">
        <v>619</v>
      </c>
      <c r="P35" s="183" t="s">
        <v>620</v>
      </c>
    </row>
    <row r="36" spans="1:16" ht="90.95" customHeight="1">
      <c r="A36" s="155">
        <v>15329</v>
      </c>
      <c r="B36" s="156" t="s">
        <v>392</v>
      </c>
      <c r="C36" s="155" t="s">
        <v>380</v>
      </c>
      <c r="D36" s="636" t="s">
        <v>388</v>
      </c>
      <c r="E36" s="474"/>
      <c r="F36" s="475"/>
      <c r="G36" s="155" t="s">
        <v>389</v>
      </c>
      <c r="H36" s="636" t="s">
        <v>390</v>
      </c>
      <c r="I36" s="475"/>
      <c r="J36" s="155" t="s">
        <v>391</v>
      </c>
      <c r="K36" s="645" t="s">
        <v>384</v>
      </c>
      <c r="L36" s="646"/>
      <c r="M36" s="153">
        <v>44958</v>
      </c>
      <c r="N36" s="153">
        <v>45260</v>
      </c>
      <c r="O36" s="183" t="s">
        <v>619</v>
      </c>
      <c r="P36" s="183" t="s">
        <v>620</v>
      </c>
    </row>
    <row r="37" spans="1:16" ht="92.1" customHeight="1">
      <c r="A37" s="155">
        <v>15335</v>
      </c>
      <c r="B37" s="156" t="s">
        <v>386</v>
      </c>
      <c r="C37" s="155" t="s">
        <v>380</v>
      </c>
      <c r="D37" s="636" t="s">
        <v>388</v>
      </c>
      <c r="E37" s="474"/>
      <c r="F37" s="475"/>
      <c r="G37" s="155" t="s">
        <v>389</v>
      </c>
      <c r="H37" s="636" t="s">
        <v>390</v>
      </c>
      <c r="I37" s="475"/>
      <c r="J37" s="155" t="s">
        <v>391</v>
      </c>
      <c r="K37" s="645" t="s">
        <v>384</v>
      </c>
      <c r="L37" s="646"/>
      <c r="M37" s="153">
        <v>44958</v>
      </c>
      <c r="N37" s="153">
        <v>45260</v>
      </c>
      <c r="O37" s="183" t="s">
        <v>619</v>
      </c>
      <c r="P37" s="183" t="s">
        <v>620</v>
      </c>
    </row>
    <row r="38" spans="1:16" ht="90" customHeight="1">
      <c r="A38" s="155">
        <v>15165</v>
      </c>
      <c r="B38" s="156" t="s">
        <v>393</v>
      </c>
      <c r="C38" s="155" t="s">
        <v>380</v>
      </c>
      <c r="D38" s="636" t="s">
        <v>388</v>
      </c>
      <c r="E38" s="474"/>
      <c r="F38" s="475"/>
      <c r="G38" s="155" t="s">
        <v>394</v>
      </c>
      <c r="H38" s="636" t="s">
        <v>395</v>
      </c>
      <c r="I38" s="475"/>
      <c r="J38" s="155" t="s">
        <v>396</v>
      </c>
      <c r="K38" s="645" t="s">
        <v>384</v>
      </c>
      <c r="L38" s="646"/>
      <c r="M38" s="153">
        <v>44958</v>
      </c>
      <c r="N38" s="153">
        <v>45260</v>
      </c>
      <c r="O38" s="183" t="s">
        <v>619</v>
      </c>
      <c r="P38" s="183" t="s">
        <v>620</v>
      </c>
    </row>
    <row r="39" spans="1:16" ht="89.1" customHeight="1">
      <c r="A39" s="155">
        <v>15167</v>
      </c>
      <c r="B39" s="156" t="s">
        <v>397</v>
      </c>
      <c r="C39" s="155" t="s">
        <v>380</v>
      </c>
      <c r="D39" s="636" t="s">
        <v>388</v>
      </c>
      <c r="E39" s="474"/>
      <c r="F39" s="475"/>
      <c r="G39" s="155" t="s">
        <v>394</v>
      </c>
      <c r="H39" s="636" t="s">
        <v>395</v>
      </c>
      <c r="I39" s="475"/>
      <c r="J39" s="155" t="s">
        <v>396</v>
      </c>
      <c r="K39" s="645" t="s">
        <v>384</v>
      </c>
      <c r="L39" s="646"/>
      <c r="M39" s="153">
        <v>44958</v>
      </c>
      <c r="N39" s="153">
        <v>45260</v>
      </c>
      <c r="O39" s="183" t="s">
        <v>619</v>
      </c>
      <c r="P39" s="183" t="s">
        <v>620</v>
      </c>
    </row>
    <row r="40" spans="1:16" ht="108" customHeight="1">
      <c r="A40" s="155">
        <v>28759</v>
      </c>
      <c r="B40" s="156" t="s">
        <v>398</v>
      </c>
      <c r="C40" s="155" t="s">
        <v>380</v>
      </c>
      <c r="D40" s="636" t="s">
        <v>388</v>
      </c>
      <c r="E40" s="474"/>
      <c r="F40" s="475"/>
      <c r="G40" s="155" t="s">
        <v>394</v>
      </c>
      <c r="H40" s="636" t="s">
        <v>399</v>
      </c>
      <c r="I40" s="475"/>
      <c r="J40" s="155" t="s">
        <v>396</v>
      </c>
      <c r="K40" s="645" t="s">
        <v>384</v>
      </c>
      <c r="L40" s="646"/>
      <c r="M40" s="153">
        <v>44958</v>
      </c>
      <c r="N40" s="153">
        <v>45260</v>
      </c>
      <c r="O40" s="183" t="s">
        <v>619</v>
      </c>
      <c r="P40" s="183" t="s">
        <v>620</v>
      </c>
    </row>
    <row r="41" spans="1:16" ht="90" customHeight="1">
      <c r="A41" s="155">
        <v>28767</v>
      </c>
      <c r="B41" s="156" t="s">
        <v>400</v>
      </c>
      <c r="C41" s="155" t="s">
        <v>380</v>
      </c>
      <c r="D41" s="636" t="s">
        <v>388</v>
      </c>
      <c r="E41" s="474"/>
      <c r="F41" s="475"/>
      <c r="G41" s="155" t="s">
        <v>389</v>
      </c>
      <c r="H41" s="636" t="s">
        <v>399</v>
      </c>
      <c r="I41" s="475"/>
      <c r="J41" s="155" t="s">
        <v>396</v>
      </c>
      <c r="K41" s="645" t="s">
        <v>384</v>
      </c>
      <c r="L41" s="646"/>
      <c r="M41" s="153">
        <v>44958</v>
      </c>
      <c r="N41" s="153">
        <v>45260</v>
      </c>
      <c r="O41" s="183" t="s">
        <v>619</v>
      </c>
      <c r="P41" s="183" t="s">
        <v>620</v>
      </c>
    </row>
    <row r="42" spans="1:16" ht="108.95" customHeight="1">
      <c r="A42" s="155">
        <v>28916</v>
      </c>
      <c r="B42" s="156" t="s">
        <v>401</v>
      </c>
      <c r="C42" s="155" t="s">
        <v>380</v>
      </c>
      <c r="D42" s="636" t="s">
        <v>388</v>
      </c>
      <c r="E42" s="474"/>
      <c r="F42" s="475"/>
      <c r="G42" s="155" t="s">
        <v>389</v>
      </c>
      <c r="H42" s="636" t="s">
        <v>399</v>
      </c>
      <c r="I42" s="475"/>
      <c r="J42" s="155" t="s">
        <v>396</v>
      </c>
      <c r="K42" s="645" t="s">
        <v>384</v>
      </c>
      <c r="L42" s="646"/>
      <c r="M42" s="153">
        <v>44958</v>
      </c>
      <c r="N42" s="153">
        <v>45260</v>
      </c>
      <c r="O42" s="183" t="s">
        <v>619</v>
      </c>
      <c r="P42" s="183" t="s">
        <v>620</v>
      </c>
    </row>
    <row r="43" spans="1:16" ht="93" customHeight="1">
      <c r="A43" s="155">
        <v>29138</v>
      </c>
      <c r="B43" s="156" t="s">
        <v>402</v>
      </c>
      <c r="C43" s="155" t="s">
        <v>380</v>
      </c>
      <c r="D43" s="636" t="s">
        <v>388</v>
      </c>
      <c r="E43" s="474"/>
      <c r="F43" s="475"/>
      <c r="G43" s="155" t="s">
        <v>394</v>
      </c>
      <c r="H43" s="636" t="s">
        <v>395</v>
      </c>
      <c r="I43" s="475"/>
      <c r="J43" s="155" t="s">
        <v>396</v>
      </c>
      <c r="K43" s="645" t="s">
        <v>384</v>
      </c>
      <c r="L43" s="646"/>
      <c r="M43" s="153">
        <v>44958</v>
      </c>
      <c r="N43" s="153">
        <v>45260</v>
      </c>
      <c r="O43" s="183" t="s">
        <v>619</v>
      </c>
      <c r="P43" s="183" t="s">
        <v>620</v>
      </c>
    </row>
    <row r="44" spans="1:16" ht="90" customHeight="1">
      <c r="A44" s="155">
        <v>29189</v>
      </c>
      <c r="B44" s="156" t="s">
        <v>403</v>
      </c>
      <c r="C44" s="155" t="s">
        <v>380</v>
      </c>
      <c r="D44" s="636" t="s">
        <v>388</v>
      </c>
      <c r="E44" s="474"/>
      <c r="F44" s="475"/>
      <c r="G44" s="155" t="s">
        <v>389</v>
      </c>
      <c r="H44" s="636" t="s">
        <v>395</v>
      </c>
      <c r="I44" s="475"/>
      <c r="J44" s="155" t="s">
        <v>396</v>
      </c>
      <c r="K44" s="645" t="s">
        <v>384</v>
      </c>
      <c r="L44" s="646"/>
      <c r="M44" s="153">
        <v>44958</v>
      </c>
      <c r="N44" s="153">
        <v>45260</v>
      </c>
      <c r="O44" s="183" t="s">
        <v>619</v>
      </c>
      <c r="P44" s="183" t="s">
        <v>620</v>
      </c>
    </row>
    <row r="45" spans="1:16" ht="92.1" customHeight="1">
      <c r="A45" s="155">
        <v>29246</v>
      </c>
      <c r="B45" s="156" t="s">
        <v>404</v>
      </c>
      <c r="C45" s="155" t="s">
        <v>380</v>
      </c>
      <c r="D45" s="636" t="s">
        <v>388</v>
      </c>
      <c r="E45" s="474"/>
      <c r="F45" s="475"/>
      <c r="G45" s="155" t="s">
        <v>394</v>
      </c>
      <c r="H45" s="636" t="s">
        <v>395</v>
      </c>
      <c r="I45" s="475"/>
      <c r="J45" s="155" t="s">
        <v>396</v>
      </c>
      <c r="K45" s="645" t="s">
        <v>384</v>
      </c>
      <c r="L45" s="646"/>
      <c r="M45" s="153">
        <v>44958</v>
      </c>
      <c r="N45" s="153">
        <v>45260</v>
      </c>
      <c r="O45" s="183" t="s">
        <v>619</v>
      </c>
      <c r="P45" s="183" t="s">
        <v>620</v>
      </c>
    </row>
    <row r="46" spans="1:16" ht="92.1" customHeight="1">
      <c r="A46" s="155">
        <v>29723</v>
      </c>
      <c r="B46" s="156" t="s">
        <v>405</v>
      </c>
      <c r="C46" s="155" t="s">
        <v>380</v>
      </c>
      <c r="D46" s="636" t="s">
        <v>388</v>
      </c>
      <c r="E46" s="474"/>
      <c r="F46" s="475"/>
      <c r="G46" s="155" t="s">
        <v>389</v>
      </c>
      <c r="H46" s="636" t="s">
        <v>395</v>
      </c>
      <c r="I46" s="475"/>
      <c r="J46" s="155" t="s">
        <v>396</v>
      </c>
      <c r="K46" s="645" t="s">
        <v>384</v>
      </c>
      <c r="L46" s="646"/>
      <c r="M46" s="153">
        <v>44958</v>
      </c>
      <c r="N46" s="153">
        <v>45260</v>
      </c>
      <c r="O46" s="183" t="s">
        <v>619</v>
      </c>
      <c r="P46" s="183" t="s">
        <v>620</v>
      </c>
    </row>
    <row r="47" spans="1:16" ht="95.1" customHeight="1">
      <c r="A47" s="155">
        <v>29755</v>
      </c>
      <c r="B47" s="156" t="s">
        <v>406</v>
      </c>
      <c r="C47" s="155" t="s">
        <v>380</v>
      </c>
      <c r="D47" s="636" t="s">
        <v>388</v>
      </c>
      <c r="E47" s="474"/>
      <c r="F47" s="475"/>
      <c r="G47" s="155" t="s">
        <v>394</v>
      </c>
      <c r="H47" s="636" t="s">
        <v>395</v>
      </c>
      <c r="I47" s="475"/>
      <c r="J47" s="155" t="s">
        <v>396</v>
      </c>
      <c r="K47" s="645" t="s">
        <v>384</v>
      </c>
      <c r="L47" s="646"/>
      <c r="M47" s="153">
        <v>44958</v>
      </c>
      <c r="N47" s="153">
        <v>45260</v>
      </c>
      <c r="O47" s="183" t="s">
        <v>619</v>
      </c>
      <c r="P47" s="183" t="s">
        <v>620</v>
      </c>
    </row>
    <row r="48" spans="1:16" ht="81" customHeight="1">
      <c r="A48" s="155">
        <v>29760</v>
      </c>
      <c r="B48" s="156" t="s">
        <v>407</v>
      </c>
      <c r="C48" s="155" t="s">
        <v>380</v>
      </c>
      <c r="D48" s="636" t="s">
        <v>388</v>
      </c>
      <c r="E48" s="474"/>
      <c r="F48" s="475"/>
      <c r="G48" s="155" t="s">
        <v>394</v>
      </c>
      <c r="H48" s="636" t="s">
        <v>395</v>
      </c>
      <c r="I48" s="475"/>
      <c r="J48" s="155" t="s">
        <v>396</v>
      </c>
      <c r="K48" s="645" t="s">
        <v>384</v>
      </c>
      <c r="L48" s="647"/>
      <c r="M48" s="153">
        <v>44958</v>
      </c>
      <c r="N48" s="153">
        <v>45260</v>
      </c>
      <c r="O48" s="183" t="s">
        <v>619</v>
      </c>
      <c r="P48" s="183" t="s">
        <v>620</v>
      </c>
    </row>
    <row r="49" spans="16:16" ht="15.75" customHeight="1">
      <c r="P49" s="181"/>
    </row>
    <row r="50" spans="16:16" ht="15.75" customHeight="1"/>
    <row r="51" spans="16:16" ht="15.75" customHeight="1"/>
    <row r="52" spans="16:16" ht="15.75" customHeight="1"/>
    <row r="53" spans="16:16" ht="15.75" customHeight="1"/>
    <row r="54" spans="16:16" ht="15.75" customHeight="1"/>
    <row r="55" spans="16:16" ht="15.75" customHeight="1"/>
    <row r="56" spans="16:16" ht="15.75" customHeight="1"/>
    <row r="57" spans="16:16" ht="15.75" customHeight="1"/>
    <row r="58" spans="16:16" ht="15.75" customHeight="1"/>
    <row r="59" spans="16:16" ht="15.75" customHeight="1"/>
    <row r="60" spans="16:16" ht="15.75" customHeight="1"/>
    <row r="61" spans="16:16" ht="15.75" customHeight="1"/>
    <row r="62" spans="16:16" ht="15.75" customHeight="1"/>
    <row r="63" spans="16:16" ht="15.75" customHeight="1"/>
    <row r="64" spans="16: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00">
    <mergeCell ref="K47:L47"/>
    <mergeCell ref="D48:F48"/>
    <mergeCell ref="H48:I48"/>
    <mergeCell ref="K48:L48"/>
    <mergeCell ref="K27:L27"/>
    <mergeCell ref="K33:L33"/>
    <mergeCell ref="K34:L34"/>
    <mergeCell ref="K31:L31"/>
    <mergeCell ref="K32:L32"/>
    <mergeCell ref="K29:L29"/>
    <mergeCell ref="K30:L30"/>
    <mergeCell ref="K28:L28"/>
    <mergeCell ref="K42:L42"/>
    <mergeCell ref="D45:F45"/>
    <mergeCell ref="D43:F43"/>
    <mergeCell ref="D44:F44"/>
    <mergeCell ref="K46:L46"/>
    <mergeCell ref="H45:I45"/>
    <mergeCell ref="K45:L45"/>
    <mergeCell ref="K43:L43"/>
    <mergeCell ref="H44:I44"/>
    <mergeCell ref="K44:L44"/>
    <mergeCell ref="D41:F41"/>
    <mergeCell ref="D42:F42"/>
    <mergeCell ref="D39:F39"/>
    <mergeCell ref="D40:F40"/>
    <mergeCell ref="H47:I47"/>
    <mergeCell ref="H46:I46"/>
    <mergeCell ref="H43:I43"/>
    <mergeCell ref="H41:I41"/>
    <mergeCell ref="H39:I39"/>
    <mergeCell ref="H40:I40"/>
    <mergeCell ref="H42:I42"/>
    <mergeCell ref="D47:F47"/>
    <mergeCell ref="D46:F46"/>
    <mergeCell ref="H38:I38"/>
    <mergeCell ref="K41:L41"/>
    <mergeCell ref="K39:L39"/>
    <mergeCell ref="K40:L40"/>
    <mergeCell ref="K37:L37"/>
    <mergeCell ref="K38:L38"/>
    <mergeCell ref="H37:I37"/>
    <mergeCell ref="K35:L35"/>
    <mergeCell ref="K36:L36"/>
    <mergeCell ref="H29:I29"/>
    <mergeCell ref="H30:I30"/>
    <mergeCell ref="H27:I27"/>
    <mergeCell ref="H28:I28"/>
    <mergeCell ref="H35:I35"/>
    <mergeCell ref="H36:I36"/>
    <mergeCell ref="H33:I33"/>
    <mergeCell ref="H34:I34"/>
    <mergeCell ref="D37:F37"/>
    <mergeCell ref="D38:F38"/>
    <mergeCell ref="D35:F35"/>
    <mergeCell ref="D36:F36"/>
    <mergeCell ref="D33:F33"/>
    <mergeCell ref="D34:F34"/>
    <mergeCell ref="D32:F32"/>
    <mergeCell ref="D24:F24"/>
    <mergeCell ref="H24:I24"/>
    <mergeCell ref="K24:L24"/>
    <mergeCell ref="A23:O23"/>
    <mergeCell ref="H25:I25"/>
    <mergeCell ref="H26:I26"/>
    <mergeCell ref="H31:I31"/>
    <mergeCell ref="H32:I32"/>
    <mergeCell ref="K25:L25"/>
    <mergeCell ref="K26:L26"/>
    <mergeCell ref="D31:F31"/>
    <mergeCell ref="D29:F29"/>
    <mergeCell ref="D30:F30"/>
    <mergeCell ref="D27:F27"/>
    <mergeCell ref="D28:F28"/>
    <mergeCell ref="D25:F25"/>
    <mergeCell ref="D26:F26"/>
    <mergeCell ref="A22:P22"/>
    <mergeCell ref="A21:N21"/>
    <mergeCell ref="A10:D10"/>
    <mergeCell ref="E10:I10"/>
    <mergeCell ref="E19:I20"/>
    <mergeCell ref="A12:D13"/>
    <mergeCell ref="E12:I13"/>
    <mergeCell ref="M11:O12"/>
    <mergeCell ref="K14:L15"/>
    <mergeCell ref="M2:O2"/>
    <mergeCell ref="M3:O3"/>
    <mergeCell ref="A2:B5"/>
    <mergeCell ref="C2:L3"/>
    <mergeCell ref="N6:O6"/>
    <mergeCell ref="N7:O7"/>
    <mergeCell ref="M14:O15"/>
    <mergeCell ref="M4:O5"/>
    <mergeCell ref="C4:L5"/>
    <mergeCell ref="A15:D17"/>
    <mergeCell ref="E15:I17"/>
    <mergeCell ref="M17:N19"/>
    <mergeCell ref="A19:D20"/>
    <mergeCell ref="A8:O8"/>
    <mergeCell ref="A9:N9"/>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zoomScale="70" zoomScaleNormal="70" workbookViewId="0">
      <pane xSplit="3" ySplit="7" topLeftCell="H16" activePane="bottomRight" state="frozen"/>
      <selection pane="topRight" activeCell="D1" sqref="D1"/>
      <selection pane="bottomLeft" activeCell="A8" sqref="A8"/>
      <selection pane="bottomRight" activeCell="G19" sqref="G19:H19"/>
    </sheetView>
  </sheetViews>
  <sheetFormatPr baseColWidth="10" defaultColWidth="14.42578125" defaultRowHeight="15" customHeight="1"/>
  <cols>
    <col min="1" max="1" width="31" style="77" customWidth="1"/>
    <col min="2" max="2" width="8.140625" style="77" customWidth="1"/>
    <col min="3" max="3" width="51.7109375" style="77" customWidth="1"/>
    <col min="4" max="4" width="39.42578125" style="77" customWidth="1"/>
    <col min="5" max="5" width="20.85546875" style="77" customWidth="1"/>
    <col min="6" max="6" width="22.28515625" style="77" customWidth="1"/>
    <col min="7" max="7" width="34.42578125" style="77" customWidth="1"/>
    <col min="8" max="8" width="43.85546875" style="77" customWidth="1"/>
    <col min="9" max="9" width="28.140625" style="77" customWidth="1"/>
    <col min="10" max="10" width="26" style="77" customWidth="1"/>
    <col min="11" max="11" width="10.7109375" style="77" customWidth="1"/>
    <col min="12" max="16384" width="14.42578125" style="77"/>
  </cols>
  <sheetData>
    <row r="1" spans="1:10" thickBot="1">
      <c r="H1" s="89"/>
      <c r="J1" s="142"/>
    </row>
    <row r="2" spans="1:10" ht="18" customHeight="1" thickBot="1">
      <c r="A2" s="651"/>
      <c r="B2" s="664" t="s">
        <v>0</v>
      </c>
      <c r="C2" s="419"/>
      <c r="D2" s="427"/>
      <c r="E2" s="665" t="s">
        <v>298</v>
      </c>
      <c r="F2" s="666"/>
      <c r="G2" s="666"/>
      <c r="H2" s="96"/>
    </row>
    <row r="3" spans="1:10" ht="15.75" customHeight="1" thickBot="1">
      <c r="A3" s="652"/>
      <c r="B3" s="452"/>
      <c r="C3" s="436"/>
      <c r="D3" s="437"/>
      <c r="E3" s="667" t="s">
        <v>320</v>
      </c>
      <c r="F3" s="431"/>
      <c r="G3" s="431"/>
      <c r="H3" s="143"/>
    </row>
    <row r="4" spans="1:10" ht="27" customHeight="1" thickBot="1">
      <c r="A4" s="653"/>
      <c r="B4" s="659" t="s">
        <v>317</v>
      </c>
      <c r="C4" s="660"/>
      <c r="D4" s="431"/>
      <c r="E4" s="668" t="s">
        <v>319</v>
      </c>
      <c r="F4" s="669"/>
      <c r="G4" s="669"/>
      <c r="H4" s="670"/>
    </row>
    <row r="5" spans="1:10" ht="27" customHeight="1" thickBot="1">
      <c r="A5" s="106"/>
      <c r="B5" s="73"/>
      <c r="C5" s="78"/>
      <c r="D5" s="78"/>
      <c r="E5" s="74"/>
      <c r="F5" s="74"/>
      <c r="G5" s="74"/>
      <c r="H5" s="75"/>
    </row>
    <row r="6" spans="1:10" ht="27" thickBot="1">
      <c r="A6" s="657" t="s">
        <v>159</v>
      </c>
      <c r="B6" s="658"/>
      <c r="C6" s="658"/>
      <c r="D6" s="658"/>
      <c r="E6" s="658"/>
      <c r="F6" s="658"/>
      <c r="G6" s="658"/>
      <c r="H6" s="136"/>
    </row>
    <row r="7" spans="1:10" ht="75.75" customHeight="1" thickBot="1">
      <c r="A7" s="71" t="s">
        <v>11</v>
      </c>
      <c r="B7" s="654" t="s">
        <v>130</v>
      </c>
      <c r="C7" s="655"/>
      <c r="D7" s="72" t="s">
        <v>13</v>
      </c>
      <c r="E7" s="71" t="s">
        <v>14</v>
      </c>
      <c r="F7" s="72" t="s">
        <v>15</v>
      </c>
      <c r="G7" s="68" t="s">
        <v>17</v>
      </c>
      <c r="H7" s="68" t="s">
        <v>296</v>
      </c>
    </row>
    <row r="8" spans="1:10" ht="144.94999999999999" customHeight="1" thickBot="1">
      <c r="A8" s="656" t="s">
        <v>302</v>
      </c>
      <c r="B8" s="157" t="s">
        <v>18</v>
      </c>
      <c r="C8" s="158" t="s">
        <v>506</v>
      </c>
      <c r="D8" s="158" t="s">
        <v>507</v>
      </c>
      <c r="E8" s="159" t="s">
        <v>508</v>
      </c>
      <c r="F8" s="158" t="s">
        <v>509</v>
      </c>
      <c r="G8" s="208" t="s">
        <v>680</v>
      </c>
      <c r="H8" s="208" t="s">
        <v>682</v>
      </c>
    </row>
    <row r="9" spans="1:10" ht="134.1" customHeight="1" thickBot="1">
      <c r="A9" s="650"/>
      <c r="B9" s="157" t="s">
        <v>19</v>
      </c>
      <c r="C9" s="158" t="s">
        <v>510</v>
      </c>
      <c r="D9" s="158" t="s">
        <v>511</v>
      </c>
      <c r="E9" s="159" t="s">
        <v>508</v>
      </c>
      <c r="F9" s="160" t="s">
        <v>512</v>
      </c>
      <c r="G9" s="208" t="s">
        <v>680</v>
      </c>
      <c r="H9" s="208" t="s">
        <v>683</v>
      </c>
    </row>
    <row r="10" spans="1:10" ht="168" customHeight="1" thickBot="1">
      <c r="A10" s="661" t="s">
        <v>299</v>
      </c>
      <c r="B10" s="157" t="s">
        <v>21</v>
      </c>
      <c r="C10" s="158" t="s">
        <v>513</v>
      </c>
      <c r="D10" s="158" t="s">
        <v>514</v>
      </c>
      <c r="E10" s="159" t="s">
        <v>508</v>
      </c>
      <c r="F10" s="160" t="s">
        <v>512</v>
      </c>
      <c r="G10" s="208" t="s">
        <v>680</v>
      </c>
      <c r="H10" s="208" t="s">
        <v>682</v>
      </c>
    </row>
    <row r="11" spans="1:10" ht="165" customHeight="1" thickBot="1">
      <c r="A11" s="662"/>
      <c r="B11" s="157" t="s">
        <v>22</v>
      </c>
      <c r="C11" s="158" t="s">
        <v>515</v>
      </c>
      <c r="D11" s="159" t="s">
        <v>516</v>
      </c>
      <c r="E11" s="159" t="s">
        <v>508</v>
      </c>
      <c r="F11" s="159" t="s">
        <v>517</v>
      </c>
      <c r="G11" s="208" t="s">
        <v>681</v>
      </c>
      <c r="H11" s="208" t="s">
        <v>684</v>
      </c>
    </row>
    <row r="12" spans="1:10" ht="75.75" customHeight="1" thickBot="1">
      <c r="A12" s="662"/>
      <c r="B12" s="157" t="s">
        <v>152</v>
      </c>
      <c r="C12" s="158" t="s">
        <v>518</v>
      </c>
      <c r="D12" s="159" t="s">
        <v>519</v>
      </c>
      <c r="E12" s="159" t="s">
        <v>520</v>
      </c>
      <c r="F12" s="160">
        <v>45260</v>
      </c>
      <c r="G12" s="273"/>
      <c r="H12" s="273"/>
    </row>
    <row r="13" spans="1:10" ht="75.75" customHeight="1" thickBot="1">
      <c r="A13" s="662"/>
      <c r="B13" s="157" t="s">
        <v>153</v>
      </c>
      <c r="C13" s="158" t="s">
        <v>521</v>
      </c>
      <c r="D13" s="159" t="s">
        <v>522</v>
      </c>
      <c r="E13" s="159" t="s">
        <v>523</v>
      </c>
      <c r="F13" s="160">
        <v>45260</v>
      </c>
      <c r="G13" s="273"/>
      <c r="H13" s="273"/>
    </row>
    <row r="14" spans="1:10" ht="261.95" customHeight="1" thickBot="1">
      <c r="A14" s="663"/>
      <c r="B14" s="157" t="s">
        <v>154</v>
      </c>
      <c r="C14" s="158" t="s">
        <v>524</v>
      </c>
      <c r="D14" s="158" t="s">
        <v>525</v>
      </c>
      <c r="E14" s="159" t="s">
        <v>508</v>
      </c>
      <c r="F14" s="159" t="s">
        <v>526</v>
      </c>
      <c r="G14" s="208" t="s">
        <v>680</v>
      </c>
      <c r="H14" s="208" t="s">
        <v>683</v>
      </c>
    </row>
    <row r="15" spans="1:10" ht="137.1" customHeight="1" thickBot="1">
      <c r="A15" s="656" t="s">
        <v>303</v>
      </c>
      <c r="B15" s="157" t="s">
        <v>23</v>
      </c>
      <c r="C15" s="158" t="s">
        <v>527</v>
      </c>
      <c r="D15" s="159" t="s">
        <v>528</v>
      </c>
      <c r="E15" s="159" t="s">
        <v>529</v>
      </c>
      <c r="F15" s="160" t="s">
        <v>512</v>
      </c>
      <c r="G15" s="208" t="s">
        <v>680</v>
      </c>
      <c r="H15" s="208" t="s">
        <v>683</v>
      </c>
    </row>
    <row r="16" spans="1:10" ht="75.75" customHeight="1" thickBot="1">
      <c r="A16" s="650"/>
      <c r="B16" s="157" t="s">
        <v>24</v>
      </c>
      <c r="C16" s="158" t="s">
        <v>530</v>
      </c>
      <c r="D16" s="159" t="s">
        <v>531</v>
      </c>
      <c r="E16" s="159" t="s">
        <v>529</v>
      </c>
      <c r="F16" s="159" t="s">
        <v>532</v>
      </c>
      <c r="G16" s="273"/>
      <c r="H16" s="273"/>
    </row>
    <row r="17" spans="1:8" ht="152.1" customHeight="1" thickBot="1">
      <c r="A17" s="648" t="s">
        <v>300</v>
      </c>
      <c r="B17" s="157" t="s">
        <v>25</v>
      </c>
      <c r="C17" s="158" t="s">
        <v>533</v>
      </c>
      <c r="D17" s="159" t="s">
        <v>534</v>
      </c>
      <c r="E17" s="159" t="s">
        <v>508</v>
      </c>
      <c r="F17" s="159" t="s">
        <v>532</v>
      </c>
      <c r="G17" s="208" t="s">
        <v>680</v>
      </c>
      <c r="H17" s="208" t="s">
        <v>683</v>
      </c>
    </row>
    <row r="18" spans="1:8" ht="300" customHeight="1" thickBot="1">
      <c r="A18" s="649"/>
      <c r="B18" s="157" t="s">
        <v>26</v>
      </c>
      <c r="C18" s="158" t="s">
        <v>535</v>
      </c>
      <c r="D18" s="158" t="s">
        <v>536</v>
      </c>
      <c r="E18" s="159" t="s">
        <v>508</v>
      </c>
      <c r="F18" s="159" t="s">
        <v>537</v>
      </c>
      <c r="G18" s="208" t="s">
        <v>680</v>
      </c>
      <c r="H18" s="208" t="s">
        <v>685</v>
      </c>
    </row>
    <row r="19" spans="1:8" ht="128.1" customHeight="1" thickBot="1">
      <c r="A19" s="650"/>
      <c r="B19" s="157" t="s">
        <v>27</v>
      </c>
      <c r="C19" s="158" t="s">
        <v>538</v>
      </c>
      <c r="D19" s="158" t="s">
        <v>539</v>
      </c>
      <c r="E19" s="159" t="s">
        <v>540</v>
      </c>
      <c r="F19" s="159" t="s">
        <v>541</v>
      </c>
      <c r="G19" s="273"/>
      <c r="H19" s="273"/>
    </row>
    <row r="20" spans="1:8" ht="165" customHeight="1" thickBot="1">
      <c r="A20" s="648" t="s">
        <v>301</v>
      </c>
      <c r="B20" s="157" t="s">
        <v>30</v>
      </c>
      <c r="C20" s="158" t="s">
        <v>542</v>
      </c>
      <c r="D20" s="158" t="s">
        <v>543</v>
      </c>
      <c r="E20" s="159" t="s">
        <v>508</v>
      </c>
      <c r="F20" s="160" t="s">
        <v>512</v>
      </c>
      <c r="G20" s="208" t="s">
        <v>686</v>
      </c>
      <c r="H20" s="208" t="s">
        <v>687</v>
      </c>
    </row>
    <row r="21" spans="1:8" ht="153.94999999999999" customHeight="1" thickBot="1">
      <c r="A21" s="649"/>
      <c r="B21" s="157" t="s">
        <v>160</v>
      </c>
      <c r="C21" s="159" t="s">
        <v>544</v>
      </c>
      <c r="D21" s="158" t="s">
        <v>545</v>
      </c>
      <c r="E21" s="159" t="s">
        <v>508</v>
      </c>
      <c r="F21" s="160" t="s">
        <v>546</v>
      </c>
      <c r="G21" s="208" t="s">
        <v>680</v>
      </c>
      <c r="H21" s="208" t="s">
        <v>683</v>
      </c>
    </row>
    <row r="22" spans="1:8" ht="209.1" customHeight="1" thickBot="1">
      <c r="A22" s="650"/>
      <c r="B22" s="157" t="s">
        <v>547</v>
      </c>
      <c r="C22" s="159" t="s">
        <v>548</v>
      </c>
      <c r="D22" s="158" t="s">
        <v>549</v>
      </c>
      <c r="E22" s="159" t="s">
        <v>508</v>
      </c>
      <c r="F22" s="160" t="s">
        <v>532</v>
      </c>
      <c r="G22" s="208" t="s">
        <v>688</v>
      </c>
      <c r="H22" s="208" t="s">
        <v>689</v>
      </c>
    </row>
    <row r="23" spans="1:8" ht="15.75" customHeight="1"/>
    <row r="24" spans="1:8" ht="15.75" customHeight="1"/>
    <row r="25" spans="1:8" ht="15.75" customHeight="1"/>
    <row r="26" spans="1:8" ht="15.75" customHeight="1"/>
    <row r="27" spans="1:8" ht="15.75" customHeight="1"/>
    <row r="28" spans="1:8" ht="15.75" customHeight="1"/>
    <row r="29" spans="1:8" ht="15.75" customHeight="1"/>
    <row r="30" spans="1:8" ht="15.75" customHeight="1"/>
    <row r="31" spans="1:8" ht="15.75" customHeight="1"/>
    <row r="32" spans="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13">
    <mergeCell ref="A20:A22"/>
    <mergeCell ref="A2:A4"/>
    <mergeCell ref="B7:C7"/>
    <mergeCell ref="A8:A9"/>
    <mergeCell ref="A6:G6"/>
    <mergeCell ref="B4:D4"/>
    <mergeCell ref="A10:A14"/>
    <mergeCell ref="B2:D3"/>
    <mergeCell ref="E2:G2"/>
    <mergeCell ref="E3:G3"/>
    <mergeCell ref="A15:A16"/>
    <mergeCell ref="A17:A19"/>
    <mergeCell ref="E4:H4"/>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abSelected="1" zoomScale="80" zoomScaleNormal="80" workbookViewId="0">
      <selection activeCell="C46" sqref="C46"/>
    </sheetView>
  </sheetViews>
  <sheetFormatPr baseColWidth="10" defaultColWidth="14.42578125" defaultRowHeight="15"/>
  <cols>
    <col min="1" max="1" width="31.42578125" style="184" customWidth="1"/>
    <col min="2" max="2" width="9.7109375" style="184" customWidth="1"/>
    <col min="3" max="3" width="49.42578125" style="184" customWidth="1"/>
    <col min="4" max="4" width="34.42578125" style="184" customWidth="1"/>
    <col min="5" max="5" width="33.28515625" style="184" customWidth="1"/>
    <col min="6" max="6" width="36.42578125" style="184" customWidth="1"/>
    <col min="7" max="8" width="28.7109375" style="184" customWidth="1"/>
    <col min="9" max="9" width="18.140625" style="184" bestFit="1" customWidth="1"/>
    <col min="10" max="10" width="16" style="184" bestFit="1" customWidth="1"/>
    <col min="11" max="11" width="23.85546875" style="193" customWidth="1"/>
    <col min="12" max="12" width="13.42578125" style="184" bestFit="1" customWidth="1"/>
    <col min="13" max="13" width="32" style="184" customWidth="1"/>
    <col min="14" max="16384" width="14.42578125" style="184"/>
  </cols>
  <sheetData>
    <row r="1" spans="1:13" ht="15.75" thickBot="1">
      <c r="H1" s="185"/>
      <c r="I1" s="185"/>
      <c r="J1" s="185"/>
      <c r="K1" s="186"/>
      <c r="L1" s="185"/>
      <c r="M1" s="185"/>
    </row>
    <row r="2" spans="1:13" ht="15" customHeight="1" thickBot="1">
      <c r="A2" s="187"/>
      <c r="B2" s="715" t="s">
        <v>0</v>
      </c>
      <c r="C2" s="716"/>
      <c r="D2" s="716"/>
      <c r="E2" s="716"/>
      <c r="F2" s="716"/>
      <c r="G2" s="716"/>
      <c r="H2" s="717"/>
      <c r="I2" s="721" t="s">
        <v>118</v>
      </c>
      <c r="J2" s="722"/>
      <c r="K2" s="722"/>
      <c r="L2" s="722"/>
      <c r="M2" s="723"/>
    </row>
    <row r="3" spans="1:13" ht="15" customHeight="1" thickBot="1">
      <c r="A3" s="188"/>
      <c r="B3" s="718"/>
      <c r="C3" s="719"/>
      <c r="D3" s="719"/>
      <c r="E3" s="719"/>
      <c r="F3" s="719"/>
      <c r="G3" s="719"/>
      <c r="H3" s="720"/>
      <c r="I3" s="724" t="s">
        <v>679</v>
      </c>
      <c r="J3" s="725"/>
      <c r="K3" s="725"/>
      <c r="L3" s="725"/>
      <c r="M3" s="726"/>
    </row>
    <row r="4" spans="1:13" ht="14.25" customHeight="1">
      <c r="A4" s="188"/>
      <c r="B4" s="727" t="s">
        <v>677</v>
      </c>
      <c r="C4" s="728"/>
      <c r="D4" s="728"/>
      <c r="E4" s="728"/>
      <c r="F4" s="728"/>
      <c r="G4" s="728"/>
      <c r="H4" s="729"/>
      <c r="I4" s="733" t="s">
        <v>678</v>
      </c>
      <c r="J4" s="734"/>
      <c r="K4" s="734"/>
      <c r="L4" s="734"/>
      <c r="M4" s="735"/>
    </row>
    <row r="5" spans="1:13" ht="15" customHeight="1" thickBot="1">
      <c r="A5" s="189"/>
      <c r="B5" s="730"/>
      <c r="C5" s="731"/>
      <c r="D5" s="731"/>
      <c r="E5" s="731"/>
      <c r="F5" s="731"/>
      <c r="G5" s="731"/>
      <c r="H5" s="732"/>
      <c r="I5" s="736"/>
      <c r="J5" s="737"/>
      <c r="K5" s="737"/>
      <c r="L5" s="737"/>
      <c r="M5" s="738"/>
    </row>
    <row r="6" spans="1:13" ht="18">
      <c r="A6" s="190"/>
      <c r="B6" s="191"/>
      <c r="C6" s="191"/>
      <c r="D6" s="191"/>
      <c r="E6" s="191"/>
      <c r="F6" s="191"/>
      <c r="G6" s="192"/>
    </row>
    <row r="7" spans="1:13" ht="15" customHeight="1" thickBot="1">
      <c r="A7" s="739" t="s">
        <v>119</v>
      </c>
      <c r="B7" s="740"/>
      <c r="C7" s="740"/>
      <c r="D7" s="740"/>
      <c r="E7" s="740"/>
      <c r="F7" s="740"/>
      <c r="G7" s="740"/>
      <c r="H7" s="740"/>
      <c r="I7" s="740"/>
      <c r="J7" s="740"/>
      <c r="K7" s="740"/>
      <c r="L7" s="740"/>
      <c r="M7" s="740"/>
    </row>
    <row r="8" spans="1:13" ht="15" customHeight="1" thickBot="1">
      <c r="A8" s="705" t="s">
        <v>120</v>
      </c>
      <c r="B8" s="705"/>
      <c r="C8" s="705"/>
      <c r="D8" s="705"/>
      <c r="E8" s="705"/>
      <c r="F8" s="705"/>
      <c r="G8" s="705"/>
      <c r="H8" s="705"/>
      <c r="I8" s="705"/>
      <c r="J8" s="705"/>
      <c r="K8" s="705"/>
      <c r="L8" s="705"/>
      <c r="M8" s="705"/>
    </row>
    <row r="9" spans="1:13" ht="14.45" customHeight="1">
      <c r="A9" s="706"/>
      <c r="B9" s="707"/>
      <c r="C9" s="707"/>
      <c r="D9" s="707"/>
      <c r="E9" s="707"/>
      <c r="F9" s="707"/>
      <c r="G9" s="707"/>
      <c r="H9" s="707"/>
      <c r="I9" s="707"/>
      <c r="J9" s="708"/>
      <c r="K9" s="709" t="s">
        <v>121</v>
      </c>
      <c r="L9" s="710"/>
      <c r="M9" s="711"/>
    </row>
    <row r="10" spans="1:13" ht="46.5" customHeight="1">
      <c r="A10" s="712" t="s">
        <v>122</v>
      </c>
      <c r="B10" s="713"/>
      <c r="C10" s="714"/>
      <c r="D10" s="712" t="s">
        <v>123</v>
      </c>
      <c r="E10" s="713"/>
      <c r="F10" s="714"/>
      <c r="G10" s="712" t="s">
        <v>124</v>
      </c>
      <c r="H10" s="714"/>
      <c r="I10" s="194" t="s">
        <v>125</v>
      </c>
      <c r="J10" s="194" t="s">
        <v>126</v>
      </c>
      <c r="K10" s="712" t="s">
        <v>127</v>
      </c>
      <c r="L10" s="714"/>
      <c r="M10" s="195" t="s">
        <v>128</v>
      </c>
    </row>
    <row r="11" spans="1:13" ht="18.75" customHeight="1">
      <c r="A11" s="684" t="s">
        <v>676</v>
      </c>
      <c r="B11" s="685"/>
      <c r="C11" s="686"/>
      <c r="D11" s="684" t="s">
        <v>675</v>
      </c>
      <c r="E11" s="685"/>
      <c r="F11" s="686"/>
      <c r="G11" s="693" t="s">
        <v>1214</v>
      </c>
      <c r="H11" s="694"/>
      <c r="I11" s="671" t="s">
        <v>674</v>
      </c>
      <c r="J11" s="671">
        <v>5</v>
      </c>
      <c r="K11" s="699" t="s">
        <v>673</v>
      </c>
      <c r="L11" s="700"/>
      <c r="M11" s="671" t="s">
        <v>532</v>
      </c>
    </row>
    <row r="12" spans="1:13" ht="18.75" customHeight="1">
      <c r="A12" s="687"/>
      <c r="B12" s="688"/>
      <c r="C12" s="689"/>
      <c r="D12" s="687"/>
      <c r="E12" s="688"/>
      <c r="F12" s="689"/>
      <c r="G12" s="695"/>
      <c r="H12" s="696"/>
      <c r="I12" s="672"/>
      <c r="J12" s="672"/>
      <c r="K12" s="701"/>
      <c r="L12" s="702"/>
      <c r="M12" s="672"/>
    </row>
    <row r="13" spans="1:13" ht="12" customHeight="1">
      <c r="A13" s="687"/>
      <c r="B13" s="688"/>
      <c r="C13" s="689"/>
      <c r="D13" s="687"/>
      <c r="E13" s="688"/>
      <c r="F13" s="689"/>
      <c r="G13" s="695"/>
      <c r="H13" s="696"/>
      <c r="I13" s="672"/>
      <c r="J13" s="672"/>
      <c r="K13" s="701"/>
      <c r="L13" s="702"/>
      <c r="M13" s="672"/>
    </row>
    <row r="14" spans="1:13" ht="12" customHeight="1">
      <c r="A14" s="690"/>
      <c r="B14" s="691"/>
      <c r="C14" s="692"/>
      <c r="D14" s="690"/>
      <c r="E14" s="691"/>
      <c r="F14" s="692"/>
      <c r="G14" s="697"/>
      <c r="H14" s="698"/>
      <c r="I14" s="673"/>
      <c r="J14" s="673"/>
      <c r="K14" s="703"/>
      <c r="L14" s="704"/>
      <c r="M14" s="673"/>
    </row>
    <row r="15" spans="1:13" ht="21" customHeight="1" thickBot="1">
      <c r="A15" s="275"/>
      <c r="B15" s="196"/>
      <c r="C15" s="196"/>
      <c r="D15" s="197"/>
      <c r="E15" s="197"/>
      <c r="F15" s="196"/>
      <c r="G15" s="196"/>
      <c r="H15" s="198"/>
      <c r="I15" s="198"/>
      <c r="J15" s="197"/>
      <c r="K15" s="199"/>
      <c r="L15" s="197"/>
    </row>
    <row r="16" spans="1:13" ht="18.75">
      <c r="A16" s="200"/>
      <c r="B16" s="200"/>
      <c r="C16" s="200"/>
      <c r="D16" s="200"/>
      <c r="E16" s="200"/>
      <c r="F16" s="200"/>
      <c r="G16" s="200"/>
      <c r="H16" s="200"/>
      <c r="I16" s="674" t="s">
        <v>129</v>
      </c>
      <c r="J16" s="675"/>
      <c r="K16" s="676"/>
      <c r="L16" s="201"/>
    </row>
    <row r="17" spans="1:13" ht="72.75" thickBot="1">
      <c r="A17" s="202" t="s">
        <v>11</v>
      </c>
      <c r="B17" s="677" t="s">
        <v>130</v>
      </c>
      <c r="C17" s="678"/>
      <c r="D17" s="202" t="s">
        <v>13</v>
      </c>
      <c r="E17" s="202" t="s">
        <v>88</v>
      </c>
      <c r="F17" s="202" t="s">
        <v>15</v>
      </c>
      <c r="G17" s="202" t="s">
        <v>131</v>
      </c>
      <c r="H17" s="202" t="s">
        <v>125</v>
      </c>
      <c r="I17" s="202" t="s">
        <v>132</v>
      </c>
      <c r="J17" s="202" t="s">
        <v>133</v>
      </c>
      <c r="K17" s="203" t="s">
        <v>134</v>
      </c>
      <c r="L17" s="204" t="s">
        <v>297</v>
      </c>
      <c r="M17" s="205" t="s">
        <v>135</v>
      </c>
    </row>
    <row r="18" spans="1:13" ht="210.75" customHeight="1">
      <c r="A18" s="679" t="s">
        <v>672</v>
      </c>
      <c r="B18" s="272" t="s">
        <v>18</v>
      </c>
      <c r="C18" s="269" t="s">
        <v>408</v>
      </c>
      <c r="D18" s="269" t="s">
        <v>409</v>
      </c>
      <c r="E18" s="269" t="s">
        <v>627</v>
      </c>
      <c r="F18" s="268" t="s">
        <v>671</v>
      </c>
      <c r="G18" s="271">
        <v>6</v>
      </c>
      <c r="H18" s="268" t="s">
        <v>410</v>
      </c>
      <c r="I18" s="268" t="s">
        <v>411</v>
      </c>
      <c r="J18" s="270" t="s">
        <v>411</v>
      </c>
      <c r="K18" s="235">
        <v>4417875</v>
      </c>
      <c r="L18" s="238">
        <v>405</v>
      </c>
      <c r="M18" s="233" t="s">
        <v>412</v>
      </c>
    </row>
    <row r="19" spans="1:13" ht="114.75" customHeight="1">
      <c r="A19" s="680"/>
      <c r="B19" s="243" t="s">
        <v>19</v>
      </c>
      <c r="C19" s="237" t="s">
        <v>413</v>
      </c>
      <c r="D19" s="237" t="s">
        <v>414</v>
      </c>
      <c r="E19" s="237" t="s">
        <v>415</v>
      </c>
      <c r="F19" s="242" t="s">
        <v>416</v>
      </c>
      <c r="G19" s="236" t="s">
        <v>417</v>
      </c>
      <c r="H19" s="242" t="s">
        <v>418</v>
      </c>
      <c r="I19" s="233" t="s">
        <v>411</v>
      </c>
      <c r="J19" s="253" t="s">
        <v>411</v>
      </c>
      <c r="K19" s="235">
        <v>1000000000</v>
      </c>
      <c r="L19" s="238">
        <v>414</v>
      </c>
      <c r="M19" s="233" t="s">
        <v>419</v>
      </c>
    </row>
    <row r="20" spans="1:13" ht="93.75" customHeight="1" thickBot="1">
      <c r="A20" s="680"/>
      <c r="B20" s="243" t="s">
        <v>20</v>
      </c>
      <c r="C20" s="237" t="s">
        <v>420</v>
      </c>
      <c r="D20" s="237" t="s">
        <v>421</v>
      </c>
      <c r="E20" s="237" t="s">
        <v>422</v>
      </c>
      <c r="F20" s="242" t="s">
        <v>423</v>
      </c>
      <c r="G20" s="236">
        <v>1</v>
      </c>
      <c r="H20" s="242" t="s">
        <v>424</v>
      </c>
      <c r="I20" s="233" t="s">
        <v>411</v>
      </c>
      <c r="J20" s="253"/>
      <c r="K20" s="235">
        <v>2000000</v>
      </c>
      <c r="L20" s="238">
        <v>414</v>
      </c>
      <c r="M20" s="233" t="s">
        <v>412</v>
      </c>
    </row>
    <row r="21" spans="1:13" ht="77.25" customHeight="1" thickBot="1">
      <c r="A21" s="680"/>
      <c r="B21" s="243" t="s">
        <v>136</v>
      </c>
      <c r="C21" s="237" t="s">
        <v>425</v>
      </c>
      <c r="D21" s="237" t="s">
        <v>426</v>
      </c>
      <c r="E21" s="269" t="s">
        <v>627</v>
      </c>
      <c r="F21" s="242" t="s">
        <v>427</v>
      </c>
      <c r="G21" s="236">
        <v>2</v>
      </c>
      <c r="H21" s="233" t="s">
        <v>428</v>
      </c>
      <c r="I21" s="233" t="s">
        <v>411</v>
      </c>
      <c r="J21" s="253"/>
      <c r="K21" s="235"/>
      <c r="L21" s="234"/>
      <c r="M21" s="233" t="s">
        <v>412</v>
      </c>
    </row>
    <row r="22" spans="1:13" ht="60.75" customHeight="1" thickBot="1">
      <c r="A22" s="680"/>
      <c r="B22" s="243" t="s">
        <v>137</v>
      </c>
      <c r="C22" s="237" t="s">
        <v>429</v>
      </c>
      <c r="D22" s="237" t="s">
        <v>430</v>
      </c>
      <c r="E22" s="269" t="s">
        <v>627</v>
      </c>
      <c r="F22" s="242" t="s">
        <v>431</v>
      </c>
      <c r="G22" s="236">
        <v>1</v>
      </c>
      <c r="H22" s="233" t="s">
        <v>428</v>
      </c>
      <c r="I22" s="233" t="s">
        <v>411</v>
      </c>
      <c r="J22" s="253"/>
      <c r="K22" s="235"/>
      <c r="L22" s="234"/>
      <c r="M22" s="233" t="s">
        <v>432</v>
      </c>
    </row>
    <row r="23" spans="1:13" ht="60.75" customHeight="1" thickBot="1">
      <c r="A23" s="680"/>
      <c r="B23" s="243" t="s">
        <v>138</v>
      </c>
      <c r="C23" s="237" t="s">
        <v>433</v>
      </c>
      <c r="D23" s="237" t="s">
        <v>426</v>
      </c>
      <c r="E23" s="269" t="s">
        <v>627</v>
      </c>
      <c r="F23" s="242" t="s">
        <v>434</v>
      </c>
      <c r="G23" s="236">
        <v>1</v>
      </c>
      <c r="H23" s="233" t="s">
        <v>428</v>
      </c>
      <c r="I23" s="233" t="s">
        <v>411</v>
      </c>
      <c r="J23" s="253"/>
      <c r="K23" s="235"/>
      <c r="L23" s="234"/>
      <c r="M23" s="233" t="s">
        <v>432</v>
      </c>
    </row>
    <row r="24" spans="1:13" ht="60.75" customHeight="1" thickBot="1">
      <c r="A24" s="680"/>
      <c r="B24" s="243" t="s">
        <v>139</v>
      </c>
      <c r="C24" s="404" t="s">
        <v>1215</v>
      </c>
      <c r="D24" s="237" t="s">
        <v>426</v>
      </c>
      <c r="E24" s="269" t="s">
        <v>627</v>
      </c>
      <c r="F24" s="242" t="s">
        <v>670</v>
      </c>
      <c r="G24" s="236">
        <v>2</v>
      </c>
      <c r="H24" s="233" t="s">
        <v>428</v>
      </c>
      <c r="I24" s="233" t="s">
        <v>411</v>
      </c>
      <c r="J24" s="253"/>
      <c r="K24" s="235"/>
      <c r="L24" s="234"/>
      <c r="M24" s="233" t="s">
        <v>669</v>
      </c>
    </row>
    <row r="25" spans="1:13" ht="60.75" customHeight="1">
      <c r="A25" s="680"/>
      <c r="B25" s="243" t="s">
        <v>140</v>
      </c>
      <c r="C25" s="237" t="s">
        <v>435</v>
      </c>
      <c r="D25" s="237" t="s">
        <v>426</v>
      </c>
      <c r="E25" s="269" t="s">
        <v>627</v>
      </c>
      <c r="F25" s="242" t="s">
        <v>437</v>
      </c>
      <c r="G25" s="236">
        <v>1</v>
      </c>
      <c r="H25" s="233" t="s">
        <v>428</v>
      </c>
      <c r="I25" s="233" t="s">
        <v>411</v>
      </c>
      <c r="J25" s="253"/>
      <c r="K25" s="235"/>
      <c r="L25" s="234"/>
      <c r="M25" s="233" t="s">
        <v>432</v>
      </c>
    </row>
    <row r="26" spans="1:13" ht="78" customHeight="1">
      <c r="A26" s="680"/>
      <c r="B26" s="243" t="s">
        <v>141</v>
      </c>
      <c r="C26" s="237" t="s">
        <v>438</v>
      </c>
      <c r="D26" s="237" t="s">
        <v>439</v>
      </c>
      <c r="E26" s="237" t="s">
        <v>660</v>
      </c>
      <c r="F26" s="242" t="s">
        <v>431</v>
      </c>
      <c r="G26" s="236">
        <v>1</v>
      </c>
      <c r="H26" s="242" t="s">
        <v>440</v>
      </c>
      <c r="I26" s="233" t="s">
        <v>411</v>
      </c>
      <c r="J26" s="253"/>
      <c r="K26" s="235"/>
      <c r="L26" s="238"/>
      <c r="M26" s="233" t="s">
        <v>441</v>
      </c>
    </row>
    <row r="27" spans="1:13" ht="60.75" customHeight="1">
      <c r="A27" s="680"/>
      <c r="B27" s="243" t="s">
        <v>142</v>
      </c>
      <c r="C27" s="237" t="s">
        <v>442</v>
      </c>
      <c r="D27" s="237" t="s">
        <v>439</v>
      </c>
      <c r="E27" s="237" t="s">
        <v>660</v>
      </c>
      <c r="F27" s="242" t="s">
        <v>434</v>
      </c>
      <c r="G27" s="236">
        <v>1</v>
      </c>
      <c r="H27" s="242" t="s">
        <v>440</v>
      </c>
      <c r="I27" s="233" t="s">
        <v>411</v>
      </c>
      <c r="J27" s="253" t="s">
        <v>411</v>
      </c>
      <c r="K27" s="235">
        <v>2945250</v>
      </c>
      <c r="L27" s="238">
        <v>405</v>
      </c>
      <c r="M27" s="233" t="s">
        <v>412</v>
      </c>
    </row>
    <row r="28" spans="1:13" ht="60.75" customHeight="1">
      <c r="A28" s="680"/>
      <c r="B28" s="243" t="s">
        <v>143</v>
      </c>
      <c r="C28" s="237" t="s">
        <v>443</v>
      </c>
      <c r="D28" s="237" t="s">
        <v>439</v>
      </c>
      <c r="E28" s="237" t="s">
        <v>660</v>
      </c>
      <c r="F28" s="242" t="s">
        <v>444</v>
      </c>
      <c r="G28" s="236">
        <v>2</v>
      </c>
      <c r="H28" s="242" t="s">
        <v>445</v>
      </c>
      <c r="I28" s="233" t="s">
        <v>411</v>
      </c>
      <c r="J28" s="253"/>
      <c r="K28" s="235"/>
      <c r="L28" s="238"/>
      <c r="M28" s="233" t="s">
        <v>412</v>
      </c>
    </row>
    <row r="29" spans="1:13" ht="60.75" customHeight="1">
      <c r="A29" s="680"/>
      <c r="B29" s="243" t="s">
        <v>144</v>
      </c>
      <c r="C29" s="237" t="s">
        <v>446</v>
      </c>
      <c r="D29" s="237" t="s">
        <v>439</v>
      </c>
      <c r="E29" s="237" t="s">
        <v>660</v>
      </c>
      <c r="F29" s="242" t="s">
        <v>437</v>
      </c>
      <c r="G29" s="236">
        <v>1</v>
      </c>
      <c r="H29" s="242" t="s">
        <v>440</v>
      </c>
      <c r="I29" s="233" t="s">
        <v>411</v>
      </c>
      <c r="J29" s="253" t="s">
        <v>411</v>
      </c>
      <c r="K29" s="235">
        <v>2945250</v>
      </c>
      <c r="L29" s="238">
        <v>405</v>
      </c>
      <c r="M29" s="233" t="s">
        <v>412</v>
      </c>
    </row>
    <row r="30" spans="1:13" ht="73.5" customHeight="1">
      <c r="A30" s="680"/>
      <c r="B30" s="243" t="s">
        <v>145</v>
      </c>
      <c r="C30" s="237" t="s">
        <v>447</v>
      </c>
      <c r="D30" s="237" t="s">
        <v>448</v>
      </c>
      <c r="E30" s="237" t="s">
        <v>668</v>
      </c>
      <c r="F30" s="242" t="s">
        <v>449</v>
      </c>
      <c r="G30" s="236">
        <v>1</v>
      </c>
      <c r="H30" s="242" t="s">
        <v>450</v>
      </c>
      <c r="I30" s="233" t="s">
        <v>411</v>
      </c>
      <c r="J30" s="253" t="s">
        <v>411</v>
      </c>
      <c r="K30" s="235">
        <v>2945250</v>
      </c>
      <c r="L30" s="238">
        <v>405</v>
      </c>
      <c r="M30" s="233" t="s">
        <v>412</v>
      </c>
    </row>
    <row r="31" spans="1:13" ht="60.75" customHeight="1">
      <c r="A31" s="680"/>
      <c r="B31" s="243" t="s">
        <v>146</v>
      </c>
      <c r="C31" s="237" t="s">
        <v>451</v>
      </c>
      <c r="D31" s="237" t="s">
        <v>421</v>
      </c>
      <c r="E31" s="237" t="s">
        <v>422</v>
      </c>
      <c r="F31" s="242" t="s">
        <v>452</v>
      </c>
      <c r="G31" s="236">
        <v>10</v>
      </c>
      <c r="H31" s="242" t="s">
        <v>424</v>
      </c>
      <c r="I31" s="233" t="s">
        <v>411</v>
      </c>
      <c r="J31" s="253"/>
      <c r="K31" s="235"/>
      <c r="L31" s="234"/>
      <c r="M31" s="233" t="s">
        <v>412</v>
      </c>
    </row>
    <row r="32" spans="1:13" ht="60.75" customHeight="1">
      <c r="A32" s="680"/>
      <c r="B32" s="243" t="s">
        <v>147</v>
      </c>
      <c r="C32" s="237" t="s">
        <v>453</v>
      </c>
      <c r="D32" s="237" t="s">
        <v>454</v>
      </c>
      <c r="E32" s="237" t="s">
        <v>422</v>
      </c>
      <c r="F32" s="242" t="s">
        <v>455</v>
      </c>
      <c r="G32" s="236">
        <v>15</v>
      </c>
      <c r="H32" s="242" t="s">
        <v>456</v>
      </c>
      <c r="I32" s="233" t="s">
        <v>411</v>
      </c>
      <c r="J32" s="253"/>
      <c r="K32" s="235">
        <v>200000000</v>
      </c>
      <c r="L32" s="238">
        <v>414</v>
      </c>
      <c r="M32" s="233" t="s">
        <v>412</v>
      </c>
    </row>
    <row r="33" spans="1:13" ht="60.75" customHeight="1">
      <c r="A33" s="680"/>
      <c r="B33" s="243" t="s">
        <v>148</v>
      </c>
      <c r="C33" s="237" t="s">
        <v>457</v>
      </c>
      <c r="D33" s="237" t="s">
        <v>458</v>
      </c>
      <c r="E33" s="237" t="s">
        <v>422</v>
      </c>
      <c r="F33" s="242" t="s">
        <v>452</v>
      </c>
      <c r="G33" s="236" t="s">
        <v>459</v>
      </c>
      <c r="H33" s="242" t="s">
        <v>460</v>
      </c>
      <c r="I33" s="233" t="s">
        <v>411</v>
      </c>
      <c r="J33" s="253"/>
      <c r="K33" s="235">
        <v>780000000</v>
      </c>
      <c r="L33" s="238">
        <v>412</v>
      </c>
      <c r="M33" s="233" t="s">
        <v>412</v>
      </c>
    </row>
    <row r="34" spans="1:13" ht="60.75" customHeight="1" thickBot="1">
      <c r="A34" s="680"/>
      <c r="B34" s="243" t="s">
        <v>149</v>
      </c>
      <c r="C34" s="237" t="s">
        <v>461</v>
      </c>
      <c r="D34" s="237" t="s">
        <v>462</v>
      </c>
      <c r="E34" s="237" t="s">
        <v>422</v>
      </c>
      <c r="F34" s="242" t="s">
        <v>463</v>
      </c>
      <c r="G34" s="236">
        <v>3</v>
      </c>
      <c r="H34" s="242" t="s">
        <v>464</v>
      </c>
      <c r="I34" s="233" t="s">
        <v>411</v>
      </c>
      <c r="J34" s="253"/>
      <c r="K34" s="235">
        <v>1800000</v>
      </c>
      <c r="L34" s="238">
        <v>414</v>
      </c>
      <c r="M34" s="233" t="s">
        <v>412</v>
      </c>
    </row>
    <row r="35" spans="1:13" ht="101.25" customHeight="1" thickBot="1">
      <c r="A35" s="680"/>
      <c r="B35" s="243" t="s">
        <v>150</v>
      </c>
      <c r="C35" s="237" t="s">
        <v>465</v>
      </c>
      <c r="D35" s="237" t="s">
        <v>466</v>
      </c>
      <c r="E35" s="237" t="s">
        <v>467</v>
      </c>
      <c r="F35" s="268" t="s">
        <v>468</v>
      </c>
      <c r="G35" s="236">
        <v>4</v>
      </c>
      <c r="H35" s="242" t="s">
        <v>469</v>
      </c>
      <c r="I35" s="233" t="s">
        <v>411</v>
      </c>
      <c r="J35" s="253"/>
      <c r="K35" s="235">
        <v>6000000</v>
      </c>
      <c r="L35" s="238">
        <v>414</v>
      </c>
      <c r="M35" s="233" t="s">
        <v>412</v>
      </c>
    </row>
    <row r="36" spans="1:13" ht="134.44999999999999" customHeight="1">
      <c r="A36" s="681"/>
      <c r="B36" s="243" t="s">
        <v>151</v>
      </c>
      <c r="C36" s="250" t="s">
        <v>470</v>
      </c>
      <c r="D36" s="250" t="s">
        <v>471</v>
      </c>
      <c r="E36" s="250" t="s">
        <v>422</v>
      </c>
      <c r="F36" s="268" t="s">
        <v>468</v>
      </c>
      <c r="G36" s="248">
        <v>2</v>
      </c>
      <c r="H36" s="249" t="s">
        <v>469</v>
      </c>
      <c r="I36" s="246" t="s">
        <v>411</v>
      </c>
      <c r="J36" s="245"/>
      <c r="K36" s="235">
        <v>6000000</v>
      </c>
      <c r="L36" s="238">
        <v>414</v>
      </c>
      <c r="M36" s="233" t="s">
        <v>412</v>
      </c>
    </row>
    <row r="37" spans="1:13" ht="104.25" customHeight="1">
      <c r="A37" s="206"/>
      <c r="B37" s="266" t="s">
        <v>667</v>
      </c>
      <c r="C37" s="237" t="s">
        <v>666</v>
      </c>
      <c r="D37" s="237" t="s">
        <v>439</v>
      </c>
      <c r="E37" s="237" t="s">
        <v>436</v>
      </c>
      <c r="F37" s="242" t="s">
        <v>665</v>
      </c>
      <c r="G37" s="236">
        <v>2</v>
      </c>
      <c r="H37" s="242" t="s">
        <v>659</v>
      </c>
      <c r="I37" s="233" t="s">
        <v>411</v>
      </c>
      <c r="J37" s="253"/>
      <c r="K37" s="235">
        <v>6000000</v>
      </c>
      <c r="L37" s="239">
        <v>404</v>
      </c>
      <c r="M37" s="233" t="s">
        <v>412</v>
      </c>
    </row>
    <row r="38" spans="1:13" ht="104.25" customHeight="1">
      <c r="A38" s="206"/>
      <c r="B38" s="266" t="s">
        <v>664</v>
      </c>
      <c r="C38" s="237" t="s">
        <v>663</v>
      </c>
      <c r="D38" s="237" t="s">
        <v>448</v>
      </c>
      <c r="E38" s="237" t="s">
        <v>436</v>
      </c>
      <c r="F38" s="242" t="s">
        <v>437</v>
      </c>
      <c r="G38" s="241">
        <v>1</v>
      </c>
      <c r="H38" s="252" t="s">
        <v>450</v>
      </c>
      <c r="I38" s="240" t="s">
        <v>411</v>
      </c>
      <c r="J38" s="267"/>
      <c r="K38" s="235">
        <v>4000000</v>
      </c>
      <c r="L38" s="239">
        <v>404</v>
      </c>
      <c r="M38" s="233" t="s">
        <v>412</v>
      </c>
    </row>
    <row r="39" spans="1:13" ht="104.25" customHeight="1">
      <c r="A39" s="206"/>
      <c r="B39" s="266" t="s">
        <v>662</v>
      </c>
      <c r="C39" s="237" t="s">
        <v>657</v>
      </c>
      <c r="D39" s="237" t="s">
        <v>656</v>
      </c>
      <c r="E39" s="237" t="s">
        <v>422</v>
      </c>
      <c r="F39" s="233" t="s">
        <v>655</v>
      </c>
      <c r="G39" s="248">
        <v>1</v>
      </c>
      <c r="H39" s="242" t="s">
        <v>424</v>
      </c>
      <c r="I39" s="246" t="s">
        <v>411</v>
      </c>
      <c r="J39" s="245"/>
      <c r="K39" s="235">
        <v>1800000</v>
      </c>
      <c r="L39" s="238">
        <v>412</v>
      </c>
      <c r="M39" s="233"/>
    </row>
    <row r="40" spans="1:13" ht="104.25" customHeight="1">
      <c r="A40" s="206"/>
      <c r="B40" s="266" t="s">
        <v>661</v>
      </c>
      <c r="C40" s="250" t="s">
        <v>653</v>
      </c>
      <c r="D40" s="237" t="s">
        <v>652</v>
      </c>
      <c r="E40" s="237" t="s">
        <v>422</v>
      </c>
      <c r="F40" s="233" t="s">
        <v>651</v>
      </c>
      <c r="G40" s="248">
        <v>4</v>
      </c>
      <c r="H40" s="249" t="s">
        <v>650</v>
      </c>
      <c r="I40" s="246" t="s">
        <v>411</v>
      </c>
      <c r="J40" s="245"/>
      <c r="K40" s="235">
        <v>3000000</v>
      </c>
      <c r="L40" s="238">
        <v>412</v>
      </c>
      <c r="M40" s="233"/>
    </row>
    <row r="41" spans="1:13" ht="104.25" customHeight="1">
      <c r="A41" s="206"/>
      <c r="B41" s="266" t="s">
        <v>658</v>
      </c>
      <c r="C41" s="250" t="s">
        <v>649</v>
      </c>
      <c r="D41" s="237" t="s">
        <v>648</v>
      </c>
      <c r="E41" s="237" t="s">
        <v>422</v>
      </c>
      <c r="F41" s="405" t="s">
        <v>1216</v>
      </c>
      <c r="G41" s="248">
        <v>30</v>
      </c>
      <c r="H41" s="242" t="s">
        <v>647</v>
      </c>
      <c r="I41" s="246" t="s">
        <v>411</v>
      </c>
      <c r="J41" s="245"/>
      <c r="K41" s="235">
        <v>35000000</v>
      </c>
      <c r="L41" s="238">
        <v>412</v>
      </c>
      <c r="M41" s="233"/>
    </row>
    <row r="42" spans="1:13" ht="104.25" customHeight="1" thickBot="1">
      <c r="A42" s="206"/>
      <c r="B42" s="266" t="s">
        <v>654</v>
      </c>
      <c r="C42" s="265" t="s">
        <v>646</v>
      </c>
      <c r="D42" s="237" t="s">
        <v>426</v>
      </c>
      <c r="E42" s="264" t="s">
        <v>436</v>
      </c>
      <c r="F42" s="262" t="s">
        <v>635</v>
      </c>
      <c r="G42" s="263">
        <v>1</v>
      </c>
      <c r="H42" s="262" t="s">
        <v>475</v>
      </c>
      <c r="I42" s="246" t="s">
        <v>411</v>
      </c>
      <c r="J42" s="245"/>
      <c r="K42" s="235">
        <v>4000000</v>
      </c>
      <c r="L42" s="239">
        <v>404</v>
      </c>
      <c r="M42" s="233"/>
    </row>
    <row r="43" spans="1:13" s="403" customFormat="1" ht="104.25" customHeight="1">
      <c r="A43" s="790"/>
      <c r="B43" s="791" t="s">
        <v>1230</v>
      </c>
      <c r="C43" s="404" t="s">
        <v>1231</v>
      </c>
      <c r="D43" s="404" t="s">
        <v>426</v>
      </c>
      <c r="E43" s="404" t="s">
        <v>1232</v>
      </c>
      <c r="F43" s="405" t="s">
        <v>455</v>
      </c>
      <c r="G43" s="781">
        <v>7</v>
      </c>
      <c r="H43" s="406" t="s">
        <v>475</v>
      </c>
      <c r="I43" s="792" t="s">
        <v>1233</v>
      </c>
      <c r="J43" s="793"/>
      <c r="K43" s="784"/>
      <c r="L43" s="788"/>
      <c r="M43" s="405"/>
    </row>
    <row r="44" spans="1:13" s="403" customFormat="1" ht="104.25" customHeight="1" thickBot="1">
      <c r="A44" s="790"/>
      <c r="B44" s="791" t="s">
        <v>1234</v>
      </c>
      <c r="C44" s="404" t="s">
        <v>1235</v>
      </c>
      <c r="D44" s="404" t="s">
        <v>1236</v>
      </c>
      <c r="E44" s="404" t="s">
        <v>1232</v>
      </c>
      <c r="F44" s="405" t="s">
        <v>455</v>
      </c>
      <c r="G44" s="781">
        <v>7</v>
      </c>
      <c r="H44" s="406" t="s">
        <v>475</v>
      </c>
      <c r="I44" s="792" t="s">
        <v>411</v>
      </c>
      <c r="J44" s="793"/>
      <c r="K44" s="784"/>
      <c r="L44" s="788"/>
      <c r="M44" s="405"/>
    </row>
    <row r="45" spans="1:13" ht="105" customHeight="1">
      <c r="A45" s="682" t="s">
        <v>645</v>
      </c>
      <c r="B45" s="261" t="s">
        <v>21</v>
      </c>
      <c r="C45" s="259" t="s">
        <v>472</v>
      </c>
      <c r="D45" s="260" t="s">
        <v>473</v>
      </c>
      <c r="E45" s="259" t="s">
        <v>644</v>
      </c>
      <c r="F45" s="257" t="s">
        <v>474</v>
      </c>
      <c r="G45" s="258">
        <v>2</v>
      </c>
      <c r="H45" s="257" t="s">
        <v>475</v>
      </c>
      <c r="I45" s="256" t="s">
        <v>411</v>
      </c>
      <c r="J45" s="255" t="s">
        <v>411</v>
      </c>
      <c r="K45" s="235">
        <v>6185024.9999999991</v>
      </c>
      <c r="L45" s="238">
        <v>405</v>
      </c>
      <c r="M45" s="233" t="s">
        <v>476</v>
      </c>
    </row>
    <row r="46" spans="1:13" ht="95.25" customHeight="1">
      <c r="A46" s="683"/>
      <c r="B46" s="243" t="s">
        <v>22</v>
      </c>
      <c r="C46" s="237" t="s">
        <v>477</v>
      </c>
      <c r="D46" s="254" t="s">
        <v>473</v>
      </c>
      <c r="E46" s="250" t="s">
        <v>632</v>
      </c>
      <c r="F46" s="249" t="s">
        <v>478</v>
      </c>
      <c r="G46" s="236">
        <v>1</v>
      </c>
      <c r="H46" s="252" t="s">
        <v>475</v>
      </c>
      <c r="I46" s="233" t="s">
        <v>411</v>
      </c>
      <c r="J46" s="253" t="s">
        <v>411</v>
      </c>
      <c r="K46" s="235">
        <v>6185024.9999999991</v>
      </c>
      <c r="L46" s="238">
        <v>405</v>
      </c>
      <c r="M46" s="233" t="s">
        <v>476</v>
      </c>
    </row>
    <row r="47" spans="1:13" ht="87.75" customHeight="1">
      <c r="A47" s="683"/>
      <c r="B47" s="243" t="s">
        <v>152</v>
      </c>
      <c r="C47" s="237" t="s">
        <v>479</v>
      </c>
      <c r="D47" s="237" t="s">
        <v>473</v>
      </c>
      <c r="E47" s="237" t="s">
        <v>643</v>
      </c>
      <c r="F47" s="242" t="s">
        <v>480</v>
      </c>
      <c r="G47" s="236">
        <v>1</v>
      </c>
      <c r="H47" s="252" t="s">
        <v>475</v>
      </c>
      <c r="I47" s="233" t="s">
        <v>411</v>
      </c>
      <c r="J47" s="253" t="s">
        <v>411</v>
      </c>
      <c r="K47" s="235">
        <v>6185024.9999999991</v>
      </c>
      <c r="L47" s="238">
        <v>405</v>
      </c>
      <c r="M47" s="233" t="s">
        <v>476</v>
      </c>
    </row>
    <row r="48" spans="1:13" ht="87.75" customHeight="1">
      <c r="A48" s="683"/>
      <c r="B48" s="243" t="s">
        <v>153</v>
      </c>
      <c r="C48" s="237" t="s">
        <v>481</v>
      </c>
      <c r="D48" s="237" t="s">
        <v>473</v>
      </c>
      <c r="E48" s="237" t="s">
        <v>482</v>
      </c>
      <c r="F48" s="406" t="s">
        <v>1217</v>
      </c>
      <c r="G48" s="236">
        <v>1</v>
      </c>
      <c r="H48" s="252" t="s">
        <v>475</v>
      </c>
      <c r="I48" s="233" t="s">
        <v>411</v>
      </c>
      <c r="J48" s="253" t="s">
        <v>411</v>
      </c>
      <c r="K48" s="235">
        <v>40000000</v>
      </c>
      <c r="L48" s="238">
        <v>405</v>
      </c>
      <c r="M48" s="233" t="s">
        <v>476</v>
      </c>
    </row>
    <row r="49" spans="1:13" ht="87.75" customHeight="1">
      <c r="A49" s="683"/>
      <c r="B49" s="251" t="s">
        <v>154</v>
      </c>
      <c r="C49" s="250" t="s">
        <v>642</v>
      </c>
      <c r="D49" s="237" t="s">
        <v>473</v>
      </c>
      <c r="E49" s="237" t="s">
        <v>436</v>
      </c>
      <c r="F49" s="242" t="s">
        <v>635</v>
      </c>
      <c r="G49" s="248">
        <v>1</v>
      </c>
      <c r="H49" s="252" t="s">
        <v>475</v>
      </c>
      <c r="I49" s="233" t="s">
        <v>411</v>
      </c>
      <c r="J49" s="245" t="s">
        <v>411</v>
      </c>
      <c r="K49" s="235">
        <v>10000000</v>
      </c>
      <c r="L49" s="239">
        <v>404</v>
      </c>
      <c r="M49" s="233" t="s">
        <v>476</v>
      </c>
    </row>
    <row r="50" spans="1:13" ht="87.75" customHeight="1">
      <c r="A50" s="683"/>
      <c r="B50" s="251" t="s">
        <v>641</v>
      </c>
      <c r="C50" s="250" t="s">
        <v>640</v>
      </c>
      <c r="D50" s="237" t="s">
        <v>473</v>
      </c>
      <c r="E50" s="237" t="s">
        <v>436</v>
      </c>
      <c r="F50" s="242" t="s">
        <v>635</v>
      </c>
      <c r="G50" s="248">
        <v>1</v>
      </c>
      <c r="H50" s="252" t="s">
        <v>475</v>
      </c>
      <c r="I50" s="233" t="s">
        <v>411</v>
      </c>
      <c r="J50" s="245" t="s">
        <v>411</v>
      </c>
      <c r="K50" s="235">
        <v>10000000</v>
      </c>
      <c r="L50" s="239">
        <v>404</v>
      </c>
      <c r="M50" s="233" t="s">
        <v>476</v>
      </c>
    </row>
    <row r="51" spans="1:13" ht="87.75" customHeight="1">
      <c r="A51" s="683"/>
      <c r="B51" s="251" t="s">
        <v>639</v>
      </c>
      <c r="C51" s="250" t="s">
        <v>638</v>
      </c>
      <c r="D51" s="237" t="s">
        <v>473</v>
      </c>
      <c r="E51" s="237" t="s">
        <v>436</v>
      </c>
      <c r="F51" s="242" t="s">
        <v>635</v>
      </c>
      <c r="G51" s="248">
        <v>1</v>
      </c>
      <c r="H51" s="252" t="s">
        <v>475</v>
      </c>
      <c r="I51" s="233" t="s">
        <v>411</v>
      </c>
      <c r="J51" s="245" t="s">
        <v>411</v>
      </c>
      <c r="K51" s="235">
        <v>10000000</v>
      </c>
      <c r="L51" s="239">
        <v>404</v>
      </c>
      <c r="M51" s="233" t="s">
        <v>476</v>
      </c>
    </row>
    <row r="52" spans="1:13" ht="87.75" customHeight="1">
      <c r="A52" s="683"/>
      <c r="B52" s="251" t="s">
        <v>637</v>
      </c>
      <c r="C52" s="250" t="s">
        <v>636</v>
      </c>
      <c r="D52" s="250" t="s">
        <v>473</v>
      </c>
      <c r="E52" s="250" t="s">
        <v>436</v>
      </c>
      <c r="F52" s="249" t="s">
        <v>635</v>
      </c>
      <c r="G52" s="248">
        <v>1</v>
      </c>
      <c r="H52" s="247" t="s">
        <v>475</v>
      </c>
      <c r="I52" s="246" t="s">
        <v>411</v>
      </c>
      <c r="J52" s="245" t="s">
        <v>411</v>
      </c>
      <c r="K52" s="244">
        <v>10000000</v>
      </c>
      <c r="L52" s="239">
        <v>404</v>
      </c>
      <c r="M52" s="233" t="s">
        <v>476</v>
      </c>
    </row>
    <row r="53" spans="1:13" ht="87.75" customHeight="1">
      <c r="A53" s="683"/>
      <c r="B53" s="243" t="s">
        <v>634</v>
      </c>
      <c r="C53" s="237" t="s">
        <v>483</v>
      </c>
      <c r="D53" s="237" t="s">
        <v>473</v>
      </c>
      <c r="E53" s="237" t="s">
        <v>436</v>
      </c>
      <c r="F53" s="207" t="s">
        <v>633</v>
      </c>
      <c r="G53" s="236">
        <v>1</v>
      </c>
      <c r="H53" s="242" t="s">
        <v>475</v>
      </c>
      <c r="I53" s="233" t="s">
        <v>411</v>
      </c>
      <c r="J53" s="242" t="s">
        <v>411</v>
      </c>
      <c r="K53" s="235">
        <v>50000000</v>
      </c>
      <c r="L53" s="239">
        <v>404</v>
      </c>
      <c r="M53" s="233" t="s">
        <v>476</v>
      </c>
    </row>
    <row r="54" spans="1:13" ht="87.75" customHeight="1">
      <c r="A54" s="407"/>
      <c r="B54" s="408" t="s">
        <v>1218</v>
      </c>
      <c r="C54" s="409" t="s">
        <v>1219</v>
      </c>
      <c r="D54" s="404" t="s">
        <v>473</v>
      </c>
      <c r="E54" s="404" t="s">
        <v>716</v>
      </c>
      <c r="F54" s="410" t="s">
        <v>434</v>
      </c>
      <c r="G54" s="411">
        <v>1</v>
      </c>
      <c r="H54" s="406" t="s">
        <v>475</v>
      </c>
      <c r="I54" s="412" t="s">
        <v>411</v>
      </c>
      <c r="J54" s="406" t="s">
        <v>411</v>
      </c>
      <c r="K54" s="413">
        <v>15449562.5</v>
      </c>
      <c r="L54" s="414">
        <v>405</v>
      </c>
      <c r="M54" s="405" t="s">
        <v>476</v>
      </c>
    </row>
    <row r="55" spans="1:13" ht="87.75" customHeight="1">
      <c r="A55" s="407"/>
      <c r="B55" s="408" t="s">
        <v>1220</v>
      </c>
      <c r="C55" s="409" t="s">
        <v>1221</v>
      </c>
      <c r="D55" s="404" t="s">
        <v>473</v>
      </c>
      <c r="E55" s="404" t="s">
        <v>716</v>
      </c>
      <c r="F55" s="410" t="s">
        <v>434</v>
      </c>
      <c r="G55" s="411">
        <v>1</v>
      </c>
      <c r="H55" s="406" t="s">
        <v>475</v>
      </c>
      <c r="I55" s="412" t="s">
        <v>411</v>
      </c>
      <c r="J55" s="406" t="s">
        <v>411</v>
      </c>
      <c r="K55" s="413">
        <v>15449562.5</v>
      </c>
      <c r="L55" s="414">
        <v>405</v>
      </c>
      <c r="M55" s="405" t="s">
        <v>476</v>
      </c>
    </row>
    <row r="56" spans="1:13" ht="87.75" customHeight="1">
      <c r="A56" s="407"/>
      <c r="B56" s="408" t="s">
        <v>1222</v>
      </c>
      <c r="C56" s="409" t="s">
        <v>1223</v>
      </c>
      <c r="D56" s="404" t="s">
        <v>473</v>
      </c>
      <c r="E56" s="404" t="s">
        <v>716</v>
      </c>
      <c r="F56" s="410" t="s">
        <v>434</v>
      </c>
      <c r="G56" s="411">
        <v>1</v>
      </c>
      <c r="H56" s="406" t="s">
        <v>475</v>
      </c>
      <c r="I56" s="412" t="s">
        <v>411</v>
      </c>
      <c r="J56" s="406" t="s">
        <v>411</v>
      </c>
      <c r="K56" s="413">
        <v>15449562.5</v>
      </c>
      <c r="L56" s="414">
        <v>405</v>
      </c>
      <c r="M56" s="405" t="s">
        <v>476</v>
      </c>
    </row>
    <row r="57" spans="1:13" ht="87.75" customHeight="1">
      <c r="A57" s="407"/>
      <c r="B57" s="408" t="s">
        <v>1224</v>
      </c>
      <c r="C57" s="409" t="s">
        <v>1225</v>
      </c>
      <c r="D57" s="404" t="s">
        <v>473</v>
      </c>
      <c r="E57" s="404" t="s">
        <v>716</v>
      </c>
      <c r="F57" s="410" t="s">
        <v>434</v>
      </c>
      <c r="G57" s="411">
        <v>1</v>
      </c>
      <c r="H57" s="406" t="s">
        <v>475</v>
      </c>
      <c r="I57" s="412" t="s">
        <v>411</v>
      </c>
      <c r="J57" s="406" t="s">
        <v>411</v>
      </c>
      <c r="K57" s="413">
        <v>15449562.5</v>
      </c>
      <c r="L57" s="414">
        <v>405</v>
      </c>
      <c r="M57" s="405" t="s">
        <v>476</v>
      </c>
    </row>
    <row r="58" spans="1:13" ht="87.75" customHeight="1">
      <c r="A58" s="407"/>
      <c r="B58" s="408" t="s">
        <v>1226</v>
      </c>
      <c r="C58" s="409" t="s">
        <v>1227</v>
      </c>
      <c r="D58" s="404" t="s">
        <v>473</v>
      </c>
      <c r="E58" s="404" t="s">
        <v>716</v>
      </c>
      <c r="F58" s="410" t="s">
        <v>434</v>
      </c>
      <c r="G58" s="411">
        <v>1</v>
      </c>
      <c r="H58" s="406" t="s">
        <v>475</v>
      </c>
      <c r="I58" s="412" t="s">
        <v>411</v>
      </c>
      <c r="J58" s="406" t="s">
        <v>411</v>
      </c>
      <c r="K58" s="413">
        <v>15449562.5</v>
      </c>
      <c r="L58" s="414">
        <v>405</v>
      </c>
      <c r="M58" s="405" t="s">
        <v>476</v>
      </c>
    </row>
    <row r="59" spans="1:13" ht="87.75" customHeight="1">
      <c r="A59" s="407"/>
      <c r="B59" s="408" t="s">
        <v>1228</v>
      </c>
      <c r="C59" s="409" t="s">
        <v>1229</v>
      </c>
      <c r="D59" s="404" t="s">
        <v>473</v>
      </c>
      <c r="E59" s="404" t="s">
        <v>716</v>
      </c>
      <c r="F59" s="410" t="s">
        <v>434</v>
      </c>
      <c r="G59" s="411">
        <v>1</v>
      </c>
      <c r="H59" s="406" t="s">
        <v>475</v>
      </c>
      <c r="I59" s="412" t="s">
        <v>411</v>
      </c>
      <c r="J59" s="406" t="s">
        <v>411</v>
      </c>
      <c r="K59" s="413">
        <v>15449562.5</v>
      </c>
      <c r="L59" s="414">
        <v>405</v>
      </c>
      <c r="M59" s="405" t="s">
        <v>476</v>
      </c>
    </row>
    <row r="60" spans="1:13" ht="77.25" customHeight="1">
      <c r="A60" s="789" t="s">
        <v>631</v>
      </c>
      <c r="B60" s="779" t="s">
        <v>23</v>
      </c>
      <c r="C60" s="404" t="s">
        <v>484</v>
      </c>
      <c r="D60" s="780" t="s">
        <v>485</v>
      </c>
      <c r="E60" s="780" t="s">
        <v>630</v>
      </c>
      <c r="F60" s="405" t="s">
        <v>452</v>
      </c>
      <c r="G60" s="781" t="s">
        <v>417</v>
      </c>
      <c r="H60" s="782" t="s">
        <v>486</v>
      </c>
      <c r="I60" s="405" t="s">
        <v>411</v>
      </c>
      <c r="J60" s="783"/>
      <c r="K60" s="784"/>
      <c r="L60" s="785"/>
      <c r="M60" s="405" t="s">
        <v>487</v>
      </c>
    </row>
    <row r="61" spans="1:13" ht="101.25" customHeight="1">
      <c r="A61" s="789"/>
      <c r="B61" s="779" t="s">
        <v>24</v>
      </c>
      <c r="C61" s="404" t="s">
        <v>488</v>
      </c>
      <c r="D61" s="780" t="s">
        <v>489</v>
      </c>
      <c r="E61" s="404" t="s">
        <v>627</v>
      </c>
      <c r="F61" s="405" t="s">
        <v>452</v>
      </c>
      <c r="G61" s="781">
        <v>16</v>
      </c>
      <c r="H61" s="782" t="s">
        <v>490</v>
      </c>
      <c r="I61" s="405" t="s">
        <v>411</v>
      </c>
      <c r="J61" s="783"/>
      <c r="K61" s="784"/>
      <c r="L61" s="785"/>
      <c r="M61" s="405"/>
    </row>
    <row r="62" spans="1:13" ht="77.25" customHeight="1">
      <c r="A62" s="789"/>
      <c r="B62" s="779" t="s">
        <v>155</v>
      </c>
      <c r="C62" s="404" t="s">
        <v>491</v>
      </c>
      <c r="D62" s="780" t="s">
        <v>492</v>
      </c>
      <c r="E62" s="404" t="s">
        <v>629</v>
      </c>
      <c r="F62" s="405" t="s">
        <v>452</v>
      </c>
      <c r="G62" s="781">
        <v>16</v>
      </c>
      <c r="H62" s="782" t="s">
        <v>493</v>
      </c>
      <c r="I62" s="405" t="s">
        <v>411</v>
      </c>
      <c r="J62" s="786" t="s">
        <v>411</v>
      </c>
      <c r="K62" s="784">
        <v>5000000</v>
      </c>
      <c r="L62" s="787">
        <v>404</v>
      </c>
      <c r="M62" s="405"/>
    </row>
    <row r="63" spans="1:13" ht="77.25" customHeight="1">
      <c r="A63" s="789"/>
      <c r="B63" s="779" t="s">
        <v>156</v>
      </c>
      <c r="C63" s="404" t="s">
        <v>494</v>
      </c>
      <c r="D63" s="780" t="s">
        <v>495</v>
      </c>
      <c r="E63" s="404" t="s">
        <v>628</v>
      </c>
      <c r="F63" s="405" t="s">
        <v>496</v>
      </c>
      <c r="G63" s="781">
        <v>2</v>
      </c>
      <c r="H63" s="782" t="s">
        <v>497</v>
      </c>
      <c r="I63" s="405" t="s">
        <v>411</v>
      </c>
      <c r="J63" s="783"/>
      <c r="K63" s="784"/>
      <c r="L63" s="788"/>
      <c r="M63" s="405"/>
    </row>
    <row r="64" spans="1:13" ht="77.25" customHeight="1">
      <c r="A64" s="789"/>
      <c r="B64" s="779" t="s">
        <v>157</v>
      </c>
      <c r="C64" s="404" t="s">
        <v>498</v>
      </c>
      <c r="D64" s="780" t="s">
        <v>499</v>
      </c>
      <c r="E64" s="404" t="s">
        <v>627</v>
      </c>
      <c r="F64" s="405" t="s">
        <v>500</v>
      </c>
      <c r="G64" s="781">
        <v>1</v>
      </c>
      <c r="H64" s="782" t="s">
        <v>501</v>
      </c>
      <c r="I64" s="405" t="s">
        <v>411</v>
      </c>
      <c r="J64" s="783"/>
      <c r="K64" s="784"/>
      <c r="L64" s="785"/>
      <c r="M64" s="405"/>
    </row>
    <row r="65" spans="1:13" ht="77.25" customHeight="1">
      <c r="A65" s="789"/>
      <c r="B65" s="779" t="s">
        <v>158</v>
      </c>
      <c r="C65" s="404" t="s">
        <v>502</v>
      </c>
      <c r="D65" s="780" t="s">
        <v>503</v>
      </c>
      <c r="E65" s="780" t="s">
        <v>504</v>
      </c>
      <c r="F65" s="405" t="s">
        <v>505</v>
      </c>
      <c r="G65" s="781">
        <v>1</v>
      </c>
      <c r="H65" s="782" t="s">
        <v>501</v>
      </c>
      <c r="I65" s="405" t="s">
        <v>411</v>
      </c>
      <c r="J65" s="786"/>
      <c r="K65" s="784"/>
      <c r="L65" s="785"/>
      <c r="M65" s="405"/>
    </row>
    <row r="66" spans="1:13" ht="15.75" customHeight="1">
      <c r="B66" s="231"/>
      <c r="C66" s="231"/>
      <c r="D66" s="231"/>
      <c r="E66" s="231"/>
      <c r="F66" s="231"/>
      <c r="G66" s="231"/>
      <c r="H66" s="231"/>
      <c r="I66" s="231"/>
      <c r="J66" s="231"/>
      <c r="K66" s="232"/>
      <c r="L66" s="231"/>
      <c r="M66" s="231"/>
    </row>
    <row r="67" spans="1:13" ht="15.75" customHeight="1"/>
    <row r="68" spans="1:13" ht="15.75" customHeight="1"/>
    <row r="69" spans="1:13" ht="15.75" customHeight="1"/>
    <row r="70" spans="1:13" ht="15.75" customHeight="1"/>
    <row r="71" spans="1:13" ht="15.75" customHeight="1"/>
    <row r="72" spans="1:13" ht="15.75" customHeight="1"/>
    <row r="73" spans="1:13" ht="15.75" customHeight="1"/>
    <row r="74" spans="1:13" ht="15.75" customHeight="1"/>
    <row r="75" spans="1:13" ht="15.75" customHeight="1"/>
    <row r="76" spans="1:13" ht="15.75" customHeight="1"/>
    <row r="77" spans="1:13" ht="15.75" customHeight="1"/>
    <row r="78" spans="1:13" ht="15.75" customHeight="1"/>
    <row r="79" spans="1:13" ht="15.75" customHeight="1"/>
    <row r="80" spans="1:13"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sheetData>
  <mergeCells count="25">
    <mergeCell ref="A7:M7"/>
    <mergeCell ref="B2:H3"/>
    <mergeCell ref="I2:M2"/>
    <mergeCell ref="I3:M3"/>
    <mergeCell ref="B4:H5"/>
    <mergeCell ref="I4:M5"/>
    <mergeCell ref="A8:M8"/>
    <mergeCell ref="A9:J9"/>
    <mergeCell ref="K9:M9"/>
    <mergeCell ref="A10:C10"/>
    <mergeCell ref="D10:F10"/>
    <mergeCell ref="G10:H10"/>
    <mergeCell ref="K10:L10"/>
    <mergeCell ref="A60:A65"/>
    <mergeCell ref="A11:C14"/>
    <mergeCell ref="D11:F14"/>
    <mergeCell ref="G11:H14"/>
    <mergeCell ref="I11:I14"/>
    <mergeCell ref="M11:M14"/>
    <mergeCell ref="I16:K16"/>
    <mergeCell ref="B17:C17"/>
    <mergeCell ref="A18:A36"/>
    <mergeCell ref="A45:A53"/>
    <mergeCell ref="J11:J14"/>
    <mergeCell ref="K11:L1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showGridLines="0" zoomScale="70" zoomScaleNormal="70" workbookViewId="0">
      <pane xSplit="3" ySplit="7" topLeftCell="G10" activePane="bottomRight" state="frozen"/>
      <selection pane="topRight" activeCell="D1" sqref="D1"/>
      <selection pane="bottomLeft" activeCell="A8" sqref="A8"/>
      <selection pane="bottomRight" activeCell="F10" sqref="F10"/>
    </sheetView>
  </sheetViews>
  <sheetFormatPr baseColWidth="10" defaultColWidth="14.42578125" defaultRowHeight="15" customHeight="1"/>
  <cols>
    <col min="1" max="1" width="31.42578125" style="77" customWidth="1"/>
    <col min="2" max="2" width="7.28515625" style="77" customWidth="1"/>
    <col min="3" max="3" width="40.7109375" style="77" customWidth="1"/>
    <col min="4" max="4" width="36" style="77" customWidth="1"/>
    <col min="5" max="5" width="41.85546875" style="77" customWidth="1"/>
    <col min="6" max="6" width="20.85546875" style="77" customWidth="1"/>
    <col min="7" max="8" width="35.7109375" style="77" customWidth="1"/>
    <col min="9" max="9" width="26.42578125" style="77" customWidth="1"/>
    <col min="10" max="10" width="56" style="77" customWidth="1"/>
    <col min="11" max="11" width="27.140625" style="77" customWidth="1"/>
    <col min="12" max="16384" width="14.42578125" style="77"/>
  </cols>
  <sheetData>
    <row r="1" spans="1:11" thickBot="1">
      <c r="A1" s="743"/>
      <c r="B1" s="433"/>
      <c r="C1" s="433"/>
      <c r="D1" s="433"/>
      <c r="E1" s="433"/>
      <c r="F1" s="433"/>
      <c r="G1" s="433"/>
      <c r="H1" s="433"/>
      <c r="I1" s="433"/>
      <c r="J1" s="428"/>
      <c r="K1" s="66"/>
    </row>
    <row r="2" spans="1:11" ht="27" customHeight="1" thickBot="1">
      <c r="A2" s="744"/>
      <c r="B2" s="745" t="s">
        <v>0</v>
      </c>
      <c r="C2" s="428"/>
      <c r="D2" s="428"/>
      <c r="E2" s="428"/>
      <c r="F2" s="429"/>
      <c r="G2" s="748" t="s">
        <v>298</v>
      </c>
      <c r="H2" s="442"/>
      <c r="I2" s="131"/>
      <c r="J2" s="132"/>
      <c r="K2" s="133"/>
    </row>
    <row r="3" spans="1:11" ht="24" customHeight="1" thickBot="1">
      <c r="A3" s="652"/>
      <c r="B3" s="452"/>
      <c r="C3" s="436"/>
      <c r="D3" s="436"/>
      <c r="E3" s="436"/>
      <c r="F3" s="437"/>
      <c r="G3" s="438" t="s">
        <v>321</v>
      </c>
      <c r="H3" s="439"/>
      <c r="I3" s="131"/>
      <c r="J3" s="66"/>
      <c r="K3" s="133"/>
    </row>
    <row r="4" spans="1:11" ht="43.5" customHeight="1" thickBot="1">
      <c r="A4" s="653"/>
      <c r="B4" s="757" t="s">
        <v>317</v>
      </c>
      <c r="C4" s="758"/>
      <c r="D4" s="758"/>
      <c r="E4" s="758"/>
      <c r="F4" s="759"/>
      <c r="G4" s="755" t="s">
        <v>319</v>
      </c>
      <c r="H4" s="439"/>
      <c r="I4" s="90"/>
      <c r="J4" s="133"/>
      <c r="K4" s="133"/>
    </row>
    <row r="5" spans="1:11" ht="16.5" customHeight="1" thickBot="1">
      <c r="A5" s="134"/>
      <c r="B5" s="135"/>
      <c r="C5" s="135"/>
      <c r="D5" s="135"/>
      <c r="E5" s="135"/>
      <c r="F5" s="135"/>
      <c r="G5" s="135"/>
      <c r="H5" s="135"/>
      <c r="I5" s="89"/>
      <c r="J5" s="66"/>
      <c r="K5" s="133"/>
    </row>
    <row r="6" spans="1:11" ht="28.5" thickBot="1">
      <c r="A6" s="756" t="s">
        <v>161</v>
      </c>
      <c r="B6" s="439"/>
      <c r="C6" s="439"/>
      <c r="D6" s="439"/>
      <c r="E6" s="439"/>
      <c r="F6" s="439"/>
      <c r="G6" s="439"/>
      <c r="H6" s="439"/>
      <c r="I6" s="136"/>
      <c r="J6" s="133"/>
      <c r="K6" s="133"/>
    </row>
    <row r="7" spans="1:11" ht="54.75" thickBot="1">
      <c r="A7" s="70" t="s">
        <v>11</v>
      </c>
      <c r="B7" s="753" t="s">
        <v>130</v>
      </c>
      <c r="C7" s="754"/>
      <c r="D7" s="69" t="s">
        <v>13</v>
      </c>
      <c r="E7" s="69" t="s">
        <v>162</v>
      </c>
      <c r="F7" s="70" t="s">
        <v>14</v>
      </c>
      <c r="G7" s="69" t="s">
        <v>15</v>
      </c>
      <c r="H7" s="69" t="s">
        <v>17</v>
      </c>
      <c r="I7" s="69" t="s">
        <v>296</v>
      </c>
      <c r="J7" s="133"/>
      <c r="K7" s="133"/>
    </row>
    <row r="8" spans="1:11" ht="81.75" customHeight="1" thickBot="1">
      <c r="A8" s="749" t="s">
        <v>304</v>
      </c>
      <c r="B8" s="161" t="s">
        <v>18</v>
      </c>
      <c r="C8" s="161" t="s">
        <v>550</v>
      </c>
      <c r="D8" s="159" t="s">
        <v>551</v>
      </c>
      <c r="E8" s="161" t="s">
        <v>552</v>
      </c>
      <c r="F8" s="161" t="s">
        <v>330</v>
      </c>
      <c r="G8" s="161" t="s">
        <v>553</v>
      </c>
      <c r="H8" s="137"/>
      <c r="I8" s="137"/>
      <c r="J8" s="133"/>
      <c r="K8" s="133"/>
    </row>
    <row r="9" spans="1:11" ht="90.75" customHeight="1" thickBot="1">
      <c r="A9" s="649"/>
      <c r="B9" s="161" t="s">
        <v>19</v>
      </c>
      <c r="C9" s="161" t="s">
        <v>554</v>
      </c>
      <c r="D9" s="159" t="s">
        <v>555</v>
      </c>
      <c r="E9" s="161" t="s">
        <v>556</v>
      </c>
      <c r="F9" s="161" t="s">
        <v>330</v>
      </c>
      <c r="G9" s="161" t="s">
        <v>557</v>
      </c>
      <c r="H9" s="137"/>
      <c r="I9" s="137"/>
      <c r="J9" s="133"/>
      <c r="K9" s="133"/>
    </row>
    <row r="10" spans="1:11" ht="90.75" customHeight="1" thickBot="1">
      <c r="A10" s="649"/>
      <c r="B10" s="161" t="s">
        <v>20</v>
      </c>
      <c r="C10" s="161" t="s">
        <v>558</v>
      </c>
      <c r="D10" s="159" t="s">
        <v>559</v>
      </c>
      <c r="E10" s="161" t="s">
        <v>560</v>
      </c>
      <c r="F10" s="161" t="s">
        <v>540</v>
      </c>
      <c r="G10" s="161" t="s">
        <v>561</v>
      </c>
      <c r="H10" s="159" t="s">
        <v>101</v>
      </c>
      <c r="I10" s="159" t="s">
        <v>101</v>
      </c>
      <c r="J10" s="133"/>
      <c r="K10" s="133"/>
    </row>
    <row r="11" spans="1:11" ht="99.75" customHeight="1" thickBot="1">
      <c r="A11" s="650"/>
      <c r="B11" s="159" t="s">
        <v>136</v>
      </c>
      <c r="C11" s="162" t="s">
        <v>562</v>
      </c>
      <c r="D11" s="162" t="s">
        <v>563</v>
      </c>
      <c r="E11" s="162" t="s">
        <v>564</v>
      </c>
      <c r="F11" s="162" t="s">
        <v>324</v>
      </c>
      <c r="G11" s="162" t="s">
        <v>565</v>
      </c>
      <c r="H11" s="140"/>
      <c r="I11" s="137"/>
      <c r="J11" s="133"/>
      <c r="K11" s="133"/>
    </row>
    <row r="12" spans="1:11" ht="95.25" customHeight="1" thickBot="1">
      <c r="A12" s="749" t="s">
        <v>307</v>
      </c>
      <c r="B12" s="159" t="s">
        <v>21</v>
      </c>
      <c r="C12" s="159" t="s">
        <v>518</v>
      </c>
      <c r="D12" s="159" t="s">
        <v>519</v>
      </c>
      <c r="E12" s="159" t="s">
        <v>520</v>
      </c>
      <c r="F12" s="159" t="s">
        <v>566</v>
      </c>
      <c r="G12" s="160">
        <v>45260</v>
      </c>
      <c r="H12" s="159" t="s">
        <v>101</v>
      </c>
      <c r="I12" s="159" t="s">
        <v>101</v>
      </c>
      <c r="J12" s="133"/>
      <c r="K12" s="133"/>
    </row>
    <row r="13" spans="1:11" ht="182.25" customHeight="1" thickBot="1">
      <c r="A13" s="649"/>
      <c r="B13" s="159">
        <v>2.2000000000000002</v>
      </c>
      <c r="C13" s="161" t="s">
        <v>567</v>
      </c>
      <c r="D13" s="159" t="s">
        <v>555</v>
      </c>
      <c r="E13" s="161" t="s">
        <v>556</v>
      </c>
      <c r="F13" s="161" t="s">
        <v>330</v>
      </c>
      <c r="G13" s="161" t="s">
        <v>557</v>
      </c>
      <c r="H13" s="138"/>
      <c r="I13" s="137"/>
      <c r="J13" s="133"/>
      <c r="K13" s="133"/>
    </row>
    <row r="14" spans="1:11" ht="111.75" customHeight="1" thickBot="1">
      <c r="A14" s="750"/>
      <c r="B14" s="159" t="s">
        <v>152</v>
      </c>
      <c r="C14" s="159" t="s">
        <v>521</v>
      </c>
      <c r="D14" s="159" t="s">
        <v>522</v>
      </c>
      <c r="E14" s="159" t="s">
        <v>523</v>
      </c>
      <c r="F14" s="159" t="s">
        <v>568</v>
      </c>
      <c r="G14" s="160">
        <v>45260</v>
      </c>
      <c r="H14" s="159" t="s">
        <v>101</v>
      </c>
      <c r="I14" s="159" t="s">
        <v>101</v>
      </c>
      <c r="J14" s="133"/>
      <c r="K14" s="133"/>
    </row>
    <row r="15" spans="1:11" ht="219.75" customHeight="1" thickBot="1">
      <c r="A15" s="746" t="s">
        <v>308</v>
      </c>
      <c r="B15" s="159" t="s">
        <v>23</v>
      </c>
      <c r="C15" s="162" t="s">
        <v>569</v>
      </c>
      <c r="D15" s="162" t="s">
        <v>570</v>
      </c>
      <c r="E15" s="162" t="s">
        <v>571</v>
      </c>
      <c r="F15" s="162" t="s">
        <v>572</v>
      </c>
      <c r="G15" s="163">
        <v>45290</v>
      </c>
      <c r="H15" s="141"/>
      <c r="I15" s="137"/>
      <c r="J15" s="133"/>
      <c r="K15" s="133"/>
    </row>
    <row r="16" spans="1:11" ht="177.75" customHeight="1" thickBot="1">
      <c r="A16" s="751"/>
      <c r="B16" s="159" t="s">
        <v>24</v>
      </c>
      <c r="C16" s="162" t="s">
        <v>573</v>
      </c>
      <c r="D16" s="162" t="s">
        <v>574</v>
      </c>
      <c r="E16" s="162" t="s">
        <v>575</v>
      </c>
      <c r="F16" s="162" t="s">
        <v>576</v>
      </c>
      <c r="G16" s="162" t="s">
        <v>577</v>
      </c>
      <c r="H16" s="139"/>
      <c r="I16" s="137"/>
      <c r="J16" s="133"/>
      <c r="K16" s="133"/>
    </row>
    <row r="17" spans="1:11" ht="222.75" customHeight="1" thickBot="1">
      <c r="A17" s="751"/>
      <c r="B17" s="159" t="s">
        <v>155</v>
      </c>
      <c r="C17" s="162" t="s">
        <v>578</v>
      </c>
      <c r="D17" s="162" t="s">
        <v>579</v>
      </c>
      <c r="E17" s="164" t="s">
        <v>580</v>
      </c>
      <c r="F17" s="162" t="s">
        <v>576</v>
      </c>
      <c r="G17" s="163">
        <v>45290</v>
      </c>
      <c r="H17" s="141"/>
      <c r="I17" s="137"/>
      <c r="J17" s="133"/>
      <c r="K17" s="133"/>
    </row>
    <row r="18" spans="1:11" ht="146.25" customHeight="1" thickBot="1">
      <c r="A18" s="752"/>
      <c r="B18" s="159" t="s">
        <v>156</v>
      </c>
      <c r="C18" s="162" t="s">
        <v>581</v>
      </c>
      <c r="D18" s="162" t="s">
        <v>582</v>
      </c>
      <c r="E18" s="162" t="s">
        <v>582</v>
      </c>
      <c r="F18" s="162" t="s">
        <v>576</v>
      </c>
      <c r="G18" s="160">
        <v>45290</v>
      </c>
      <c r="H18" s="141"/>
      <c r="I18" s="137"/>
      <c r="J18" s="133"/>
      <c r="K18" s="133"/>
    </row>
    <row r="19" spans="1:11" ht="124.5" customHeight="1" thickBot="1">
      <c r="A19" s="746" t="s">
        <v>309</v>
      </c>
      <c r="B19" s="161" t="s">
        <v>25</v>
      </c>
      <c r="C19" s="164" t="s">
        <v>583</v>
      </c>
      <c r="D19" s="164" t="s">
        <v>584</v>
      </c>
      <c r="E19" s="164" t="s">
        <v>585</v>
      </c>
      <c r="F19" s="162" t="s">
        <v>586</v>
      </c>
      <c r="G19" s="165" t="s">
        <v>587</v>
      </c>
      <c r="H19" s="137"/>
      <c r="I19" s="137"/>
      <c r="J19" s="133"/>
      <c r="K19" s="133"/>
    </row>
    <row r="20" spans="1:11" ht="154.5" customHeight="1" thickBot="1">
      <c r="A20" s="747"/>
      <c r="B20" s="161" t="s">
        <v>26</v>
      </c>
      <c r="C20" s="164" t="s">
        <v>588</v>
      </c>
      <c r="D20" s="164" t="s">
        <v>589</v>
      </c>
      <c r="E20" s="162" t="s">
        <v>590</v>
      </c>
      <c r="F20" s="162" t="s">
        <v>576</v>
      </c>
      <c r="G20" s="163">
        <v>45260</v>
      </c>
      <c r="H20" s="138"/>
      <c r="I20" s="137"/>
      <c r="J20" s="133"/>
      <c r="K20" s="133"/>
    </row>
    <row r="21" spans="1:11" ht="74.25" customHeight="1" thickBot="1">
      <c r="A21" s="741" t="s">
        <v>310</v>
      </c>
      <c r="B21" s="161" t="s">
        <v>30</v>
      </c>
      <c r="C21" s="161" t="s">
        <v>591</v>
      </c>
      <c r="D21" s="161" t="s">
        <v>592</v>
      </c>
      <c r="E21" s="161" t="s">
        <v>593</v>
      </c>
      <c r="F21" s="161" t="s">
        <v>330</v>
      </c>
      <c r="G21" s="161" t="s">
        <v>594</v>
      </c>
      <c r="H21" s="138"/>
      <c r="I21" s="137"/>
      <c r="J21" s="133"/>
      <c r="K21" s="133"/>
    </row>
    <row r="22" spans="1:11" ht="131.25" customHeight="1" thickBot="1">
      <c r="A22" s="742"/>
      <c r="B22" s="161" t="s">
        <v>160</v>
      </c>
      <c r="C22" s="161" t="s">
        <v>595</v>
      </c>
      <c r="D22" s="161" t="s">
        <v>596</v>
      </c>
      <c r="E22" s="161" t="s">
        <v>597</v>
      </c>
      <c r="F22" s="161" t="s">
        <v>330</v>
      </c>
      <c r="G22" s="161" t="s">
        <v>598</v>
      </c>
      <c r="H22" s="137"/>
      <c r="I22" s="137"/>
      <c r="J22" s="133"/>
      <c r="K22" s="133"/>
    </row>
    <row r="23" spans="1:11" ht="15.75" customHeight="1">
      <c r="A23" s="133"/>
      <c r="B23" s="133"/>
      <c r="C23" s="133"/>
      <c r="D23" s="133"/>
      <c r="E23" s="133"/>
      <c r="F23" s="133"/>
      <c r="G23" s="133"/>
      <c r="H23" s="133"/>
      <c r="I23" s="133"/>
      <c r="J23" s="133"/>
      <c r="K23" s="133"/>
    </row>
    <row r="24" spans="1:11" ht="15.75" customHeight="1">
      <c r="A24" s="133"/>
      <c r="B24" s="133"/>
      <c r="C24" s="133"/>
      <c r="D24" s="133"/>
      <c r="E24" s="133"/>
      <c r="F24" s="133"/>
      <c r="G24" s="133"/>
      <c r="H24" s="133"/>
      <c r="I24" s="133"/>
      <c r="J24" s="133"/>
      <c r="K24" s="133"/>
    </row>
    <row r="25" spans="1:11" ht="15.75" customHeight="1">
      <c r="I25" s="133"/>
      <c r="J25" s="133"/>
    </row>
    <row r="26" spans="1:11" ht="15.75" customHeight="1">
      <c r="I26" s="133"/>
      <c r="J26" s="133"/>
    </row>
    <row r="27" spans="1:11" ht="15.75" customHeight="1">
      <c r="I27" s="133"/>
      <c r="J27" s="133"/>
    </row>
    <row r="28" spans="1:11" ht="15.75" customHeight="1">
      <c r="I28" s="133"/>
      <c r="J28" s="133"/>
    </row>
    <row r="29" spans="1:11" ht="15.75" customHeight="1">
      <c r="I29" s="133"/>
      <c r="J29" s="133"/>
    </row>
    <row r="30" spans="1:11" ht="15.75" customHeight="1">
      <c r="I30" s="133"/>
      <c r="J30" s="133"/>
    </row>
    <row r="31" spans="1:11" ht="15.75" customHeight="1">
      <c r="I31" s="133"/>
      <c r="J31" s="133"/>
    </row>
    <row r="32" spans="1: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sheetData>
  <mergeCells count="14">
    <mergeCell ref="A21:A22"/>
    <mergeCell ref="A1:J1"/>
    <mergeCell ref="A2:A4"/>
    <mergeCell ref="B2:F3"/>
    <mergeCell ref="A19:A20"/>
    <mergeCell ref="G2:H2"/>
    <mergeCell ref="G3:H3"/>
    <mergeCell ref="A12:A14"/>
    <mergeCell ref="A15:A18"/>
    <mergeCell ref="A8:A11"/>
    <mergeCell ref="B7:C7"/>
    <mergeCell ref="G4:H4"/>
    <mergeCell ref="A6:H6"/>
    <mergeCell ref="B4:F4"/>
  </mergeCell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0"/>
  <sheetViews>
    <sheetView showGridLines="0" zoomScale="135" zoomScaleNormal="70" workbookViewId="0">
      <pane xSplit="3" ySplit="8" topLeftCell="D10" activePane="bottomRight" state="frozen"/>
      <selection pane="topRight" activeCell="D1" sqref="D1"/>
      <selection pane="bottomLeft" activeCell="A9" sqref="A9"/>
      <selection pane="bottomRight" activeCell="G19" sqref="G19"/>
    </sheetView>
  </sheetViews>
  <sheetFormatPr baseColWidth="10" defaultColWidth="14.42578125" defaultRowHeight="15" customHeight="1"/>
  <cols>
    <col min="1" max="1" width="33.42578125" style="77" customWidth="1"/>
    <col min="2" max="2" width="4.85546875" style="77" customWidth="1"/>
    <col min="3" max="4" width="32.42578125" style="77" customWidth="1"/>
    <col min="5" max="5" width="29.28515625" style="77" customWidth="1"/>
    <col min="6" max="6" width="32.42578125" style="77" customWidth="1"/>
    <col min="7" max="7" width="28.140625" style="77" customWidth="1"/>
    <col min="8" max="8" width="63.140625" style="77" customWidth="1"/>
    <col min="9" max="9" width="23.140625" style="77" customWidth="1"/>
    <col min="10" max="22" width="11.42578125" style="77" customWidth="1"/>
    <col min="23" max="16384" width="14.42578125" style="77"/>
  </cols>
  <sheetData>
    <row r="1" spans="1:10" ht="14.25"/>
    <row r="2" spans="1:10" thickBot="1">
      <c r="I2" s="89"/>
    </row>
    <row r="3" spans="1:10" ht="24" customHeight="1" thickBot="1">
      <c r="A3" s="766"/>
      <c r="B3" s="760" t="s">
        <v>0</v>
      </c>
      <c r="C3" s="758"/>
      <c r="D3" s="758"/>
      <c r="E3" s="758"/>
      <c r="F3" s="758"/>
      <c r="G3" s="759"/>
      <c r="H3" s="67" t="s">
        <v>298</v>
      </c>
      <c r="I3" s="96"/>
    </row>
    <row r="4" spans="1:10" ht="18.95" customHeight="1" thickBot="1">
      <c r="A4" s="652"/>
      <c r="B4" s="761" t="s">
        <v>317</v>
      </c>
      <c r="C4" s="445"/>
      <c r="D4" s="445"/>
      <c r="E4" s="445"/>
      <c r="F4" s="445"/>
      <c r="G4" s="762"/>
      <c r="H4" s="67" t="s">
        <v>321</v>
      </c>
      <c r="I4" s="96"/>
    </row>
    <row r="5" spans="1:10" ht="18.95" customHeight="1" thickBot="1">
      <c r="A5" s="653"/>
      <c r="B5" s="763"/>
      <c r="C5" s="764"/>
      <c r="D5" s="764"/>
      <c r="E5" s="764"/>
      <c r="F5" s="764"/>
      <c r="G5" s="765"/>
      <c r="H5" s="67" t="s">
        <v>319</v>
      </c>
      <c r="I5" s="96"/>
    </row>
    <row r="6" spans="1:10" ht="18.75" thickBot="1">
      <c r="B6" s="121"/>
      <c r="C6" s="121"/>
      <c r="D6" s="121"/>
      <c r="E6" s="121"/>
      <c r="F6" s="121"/>
      <c r="G6" s="121"/>
      <c r="H6" s="121"/>
    </row>
    <row r="7" spans="1:10" ht="31.5" customHeight="1" thickBot="1">
      <c r="A7" s="122" t="s">
        <v>163</v>
      </c>
      <c r="B7" s="773" t="s">
        <v>164</v>
      </c>
      <c r="C7" s="774"/>
      <c r="D7" s="774"/>
      <c r="E7" s="774"/>
      <c r="F7" s="774"/>
      <c r="G7" s="774"/>
      <c r="H7" s="774"/>
      <c r="I7" s="123"/>
    </row>
    <row r="8" spans="1:10" ht="54.75" thickBot="1">
      <c r="A8" s="124" t="s">
        <v>165</v>
      </c>
      <c r="B8" s="771" t="s">
        <v>130</v>
      </c>
      <c r="C8" s="772"/>
      <c r="D8" s="63" t="s">
        <v>166</v>
      </c>
      <c r="E8" s="64" t="s">
        <v>167</v>
      </c>
      <c r="F8" s="65" t="s">
        <v>88</v>
      </c>
      <c r="G8" s="65" t="s">
        <v>168</v>
      </c>
      <c r="H8" s="65" t="s">
        <v>17</v>
      </c>
      <c r="I8" s="65" t="s">
        <v>296</v>
      </c>
      <c r="J8" s="125"/>
    </row>
    <row r="9" spans="1:10" ht="72.75" customHeight="1" thickBot="1">
      <c r="A9" s="767" t="s">
        <v>305</v>
      </c>
      <c r="B9" s="166" t="s">
        <v>18</v>
      </c>
      <c r="C9" s="167" t="s">
        <v>599</v>
      </c>
      <c r="D9" s="168" t="s">
        <v>327</v>
      </c>
      <c r="E9" s="167" t="s">
        <v>600</v>
      </c>
      <c r="F9" s="167" t="s">
        <v>324</v>
      </c>
      <c r="G9" s="168" t="s">
        <v>601</v>
      </c>
      <c r="H9" s="126"/>
      <c r="I9" s="59"/>
      <c r="J9" s="66"/>
    </row>
    <row r="10" spans="1:10" ht="43.5" customHeight="1" thickBot="1">
      <c r="A10" s="768"/>
      <c r="B10" s="166" t="s">
        <v>19</v>
      </c>
      <c r="C10" s="167" t="s">
        <v>602</v>
      </c>
      <c r="D10" s="167" t="s">
        <v>603</v>
      </c>
      <c r="E10" s="168" t="s">
        <v>604</v>
      </c>
      <c r="F10" s="167" t="s">
        <v>324</v>
      </c>
      <c r="G10" s="168" t="s">
        <v>601</v>
      </c>
      <c r="H10" s="126"/>
      <c r="I10" s="59"/>
    </row>
    <row r="11" spans="1:10" ht="65.25" customHeight="1" thickBot="1">
      <c r="A11" s="768"/>
      <c r="B11" s="169" t="s">
        <v>20</v>
      </c>
      <c r="C11" s="168" t="s">
        <v>605</v>
      </c>
      <c r="D11" s="168" t="s">
        <v>327</v>
      </c>
      <c r="E11" s="168" t="s">
        <v>606</v>
      </c>
      <c r="F11" s="167" t="s">
        <v>324</v>
      </c>
      <c r="G11" s="168" t="s">
        <v>607</v>
      </c>
      <c r="H11" s="127"/>
      <c r="I11" s="62"/>
      <c r="J11" s="125"/>
    </row>
    <row r="12" spans="1:10" ht="69.75" customHeight="1" thickBot="1">
      <c r="A12" s="769" t="s">
        <v>306</v>
      </c>
      <c r="B12" s="166" t="s">
        <v>21</v>
      </c>
      <c r="C12" s="167" t="s">
        <v>608</v>
      </c>
      <c r="D12" s="167" t="s">
        <v>609</v>
      </c>
      <c r="E12" s="167" t="s">
        <v>610</v>
      </c>
      <c r="F12" s="167" t="s">
        <v>324</v>
      </c>
      <c r="G12" s="170" t="s">
        <v>607</v>
      </c>
      <c r="H12" s="126"/>
      <c r="I12" s="60"/>
      <c r="J12" s="66"/>
    </row>
    <row r="13" spans="1:10" ht="39.75" customHeight="1" thickBot="1">
      <c r="A13" s="768"/>
      <c r="B13" s="171" t="s">
        <v>22</v>
      </c>
      <c r="C13" s="167" t="s">
        <v>611</v>
      </c>
      <c r="D13" s="167" t="s">
        <v>612</v>
      </c>
      <c r="E13" s="167" t="s">
        <v>613</v>
      </c>
      <c r="F13" s="167" t="s">
        <v>324</v>
      </c>
      <c r="G13" s="170" t="s">
        <v>607</v>
      </c>
      <c r="H13" s="128"/>
      <c r="I13" s="59"/>
      <c r="J13" s="66"/>
    </row>
    <row r="14" spans="1:10" ht="26.25" thickBot="1">
      <c r="A14" s="770"/>
      <c r="B14" s="171" t="s">
        <v>152</v>
      </c>
      <c r="C14" s="167" t="s">
        <v>614</v>
      </c>
      <c r="D14" s="167" t="s">
        <v>615</v>
      </c>
      <c r="E14" s="167" t="s">
        <v>616</v>
      </c>
      <c r="F14" s="167" t="s">
        <v>324</v>
      </c>
      <c r="G14" s="170" t="s">
        <v>617</v>
      </c>
      <c r="H14" s="128"/>
      <c r="I14" s="61"/>
      <c r="J14" s="66"/>
    </row>
    <row r="15" spans="1:10" ht="14.25">
      <c r="B15" s="129"/>
      <c r="C15" s="66"/>
      <c r="D15" s="130"/>
      <c r="E15" s="66"/>
      <c r="F15" s="66"/>
      <c r="G15" s="66"/>
      <c r="H15" s="66"/>
      <c r="I15" s="66"/>
    </row>
    <row r="16" spans="1:10" ht="14.25"/>
    <row r="17" ht="14.25"/>
    <row r="18" ht="14.25"/>
    <row r="19" ht="14.25"/>
    <row r="20" ht="14.25"/>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sheetData>
  <mergeCells count="7">
    <mergeCell ref="B3:G3"/>
    <mergeCell ref="B4:G5"/>
    <mergeCell ref="A3:A5"/>
    <mergeCell ref="A9:A11"/>
    <mergeCell ref="A12:A14"/>
    <mergeCell ref="B8:C8"/>
    <mergeCell ref="B7:H7"/>
  </mergeCell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Objetivo e Indicadores </vt:lpstr>
      <vt:lpstr>Gestión de Riesgos</vt:lpstr>
      <vt:lpstr>Riesgos de Corrupción</vt:lpstr>
      <vt:lpstr> Mapa de Riesgos de Corrupción </vt:lpstr>
      <vt:lpstr>Racionalización de Trámites</vt:lpstr>
      <vt:lpstr>Atención al Ciudadano</vt:lpstr>
      <vt:lpstr>RendiciónCuentas.</vt:lpstr>
      <vt:lpstr>Tranparencia y Acceso a Inf. </vt:lpstr>
      <vt:lpstr>Integridad</vt:lpstr>
      <vt:lpstr>Hoja2</vt:lpstr>
      <vt:lpstr>Afecta</vt:lpstr>
      <vt:lpstr>Confidencialidad</vt:lpstr>
      <vt:lpstr>ControlTipo</vt:lpstr>
      <vt:lpstr>'Riesgos de Corrupción'!Posibilidad</vt:lpstr>
      <vt:lpstr>Posibilidad</vt:lpstr>
      <vt:lpstr>'Riesgos de Corrupción'!sino</vt:lpstr>
      <vt:lpstr>SiNo</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Rene Alejandro Laverde Acosta</cp:lastModifiedBy>
  <cp:lastPrinted>2019-01-30T16:42:27Z</cp:lastPrinted>
  <dcterms:created xsi:type="dcterms:W3CDTF">2017-01-23T15:51:20Z</dcterms:created>
  <dcterms:modified xsi:type="dcterms:W3CDTF">2023-11-22T17:02:37Z</dcterms:modified>
</cp:coreProperties>
</file>